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2"/>
  </bookViews>
  <sheets>
    <sheet name="Utilization for PEC" sheetId="1" r:id="rId1"/>
    <sheet name="Historical Factors" sheetId="2" r:id="rId2"/>
    <sheet name="NDC" sheetId="3" r:id="rId3"/>
  </sheets>
  <definedNames>
    <definedName name="Print_Area_1">'Utilization for PEC'!$A$1:$K$201</definedName>
    <definedName name="Print_Area_2">'Historical Factors'!$A$3:$R$157</definedName>
    <definedName name="Print_Area_3">'NDC'!$A$2:$G$109</definedName>
  </definedNames>
  <calcPr fullCalcOnLoad="1"/>
</workbook>
</file>

<file path=xl/sharedStrings.xml><?xml version="1.0" encoding="utf-8"?>
<sst xmlns="http://schemas.openxmlformats.org/spreadsheetml/2006/main" count="1827" uniqueCount="144">
  <si>
    <t>Brand Name</t>
  </si>
  <si>
    <t>Generic Name</t>
  </si>
  <si>
    <t>Strength</t>
  </si>
  <si>
    <t>Dosage Form</t>
  </si>
  <si>
    <t>MTF</t>
  </si>
  <si>
    <t xml:space="preserve">  </t>
  </si>
  <si>
    <t xml:space="preserve">DITROPAN                   </t>
  </si>
  <si>
    <t>OXYBUTYNIN CHLORIDE</t>
  </si>
  <si>
    <t xml:space="preserve">5 MG/5 ML </t>
  </si>
  <si>
    <t xml:space="preserve">SYRUP     </t>
  </si>
  <si>
    <t>ML</t>
  </si>
  <si>
    <t xml:space="preserve">5 MG      </t>
  </si>
  <si>
    <t xml:space="preserve">TABLET    </t>
  </si>
  <si>
    <t>EA</t>
  </si>
  <si>
    <t xml:space="preserve">SANCTURA                   </t>
  </si>
  <si>
    <t>TROSPIUM CHLORIDE</t>
  </si>
  <si>
    <t xml:space="preserve">20 MG     </t>
  </si>
  <si>
    <t xml:space="preserve">DETROL                     </t>
  </si>
  <si>
    <t>TOLTERODINE TARTRATE</t>
  </si>
  <si>
    <t xml:space="preserve">1 MG      </t>
  </si>
  <si>
    <t xml:space="preserve">2 MG      </t>
  </si>
  <si>
    <t xml:space="preserve">DITROPAN XL                </t>
  </si>
  <si>
    <t xml:space="preserve">TAB ER 24 </t>
  </si>
  <si>
    <t xml:space="preserve">10 MG     </t>
  </si>
  <si>
    <t xml:space="preserve">15 MG     </t>
  </si>
  <si>
    <t xml:space="preserve">DETROL LA                  </t>
  </si>
  <si>
    <t xml:space="preserve">4 MG      </t>
  </si>
  <si>
    <t>CAP ER 24H</t>
  </si>
  <si>
    <t>CAP.SR 24H</t>
  </si>
  <si>
    <t xml:space="preserve">OXYTROL                    </t>
  </si>
  <si>
    <t>OXYBUTYNIN</t>
  </si>
  <si>
    <t>3.9MG/24HR</t>
  </si>
  <si>
    <t>PATCH TDSW</t>
  </si>
  <si>
    <t xml:space="preserve">VESICARE                   </t>
  </si>
  <si>
    <t>SOLIFENACIN SUCCINATE</t>
  </si>
  <si>
    <t xml:space="preserve">ENABLEX                    </t>
  </si>
  <si>
    <t>DARIFENACIN HYDROBROMIDE</t>
  </si>
  <si>
    <t xml:space="preserve">7.5 MG    </t>
  </si>
  <si>
    <t>TAB ER 24H</t>
  </si>
  <si>
    <t xml:space="preserve">SANCTURA XR                </t>
  </si>
  <si>
    <t xml:space="preserve">60 MG     </t>
  </si>
  <si>
    <t xml:space="preserve">TOVIAZ                     </t>
  </si>
  <si>
    <t>FESOTERODINE FUMARATE</t>
  </si>
  <si>
    <t xml:space="preserve">8 MG      </t>
  </si>
  <si>
    <t xml:space="preserve">GELNIQUE                   </t>
  </si>
  <si>
    <t xml:space="preserve">10 %      </t>
  </si>
  <si>
    <t>GEL PACKET</t>
  </si>
  <si>
    <t>Retail</t>
  </si>
  <si>
    <t>28MG/0.92G</t>
  </si>
  <si>
    <t>GEL MD PMP</t>
  </si>
  <si>
    <t>Mail Order</t>
  </si>
  <si>
    <t>NDC</t>
  </si>
  <si>
    <t>Manufacturer</t>
  </si>
  <si>
    <t>00009454101</t>
  </si>
  <si>
    <t>PHARMACIA/UPJHN</t>
  </si>
  <si>
    <t>00009454102</t>
  </si>
  <si>
    <t>00009454103</t>
  </si>
  <si>
    <t>00009454401</t>
  </si>
  <si>
    <t>00009454402</t>
  </si>
  <si>
    <t>00009454403</t>
  </si>
  <si>
    <t>00009519001</t>
  </si>
  <si>
    <t>00009519002</t>
  </si>
  <si>
    <t>00009519003</t>
  </si>
  <si>
    <t>00009519004</t>
  </si>
  <si>
    <t>00009519101</t>
  </si>
  <si>
    <t>00009519102</t>
  </si>
  <si>
    <t>00009519103</t>
  </si>
  <si>
    <t>00009519104</t>
  </si>
  <si>
    <t>00023351360</t>
  </si>
  <si>
    <t>ALLERGAN INC.</t>
  </si>
  <si>
    <t>15456098004</t>
  </si>
  <si>
    <t>00023935030</t>
  </si>
  <si>
    <t>00069024230</t>
  </si>
  <si>
    <t>PFIZER US PHARM</t>
  </si>
  <si>
    <t>00069024430</t>
  </si>
  <si>
    <t>00078041915</t>
  </si>
  <si>
    <t>WC PROF PRODS</t>
  </si>
  <si>
    <t>00078041934</t>
  </si>
  <si>
    <t>00430017015</t>
  </si>
  <si>
    <t>00430017023</t>
  </si>
  <si>
    <t>00078042015</t>
  </si>
  <si>
    <t>00078042034</t>
  </si>
  <si>
    <t>00430017115</t>
  </si>
  <si>
    <t>00430017123</t>
  </si>
  <si>
    <t>17314920001</t>
  </si>
  <si>
    <t>MC NEIL</t>
  </si>
  <si>
    <t>17314850001</t>
  </si>
  <si>
    <t>50458080501</t>
  </si>
  <si>
    <t>JANSSEN PHARM.</t>
  </si>
  <si>
    <t>17314920104</t>
  </si>
  <si>
    <t>17314850101</t>
  </si>
  <si>
    <t>50458081001</t>
  </si>
  <si>
    <t>52544008430</t>
  </si>
  <si>
    <t>WATSON PHARMA</t>
  </si>
  <si>
    <t>17314850201</t>
  </si>
  <si>
    <t>50458081501</t>
  </si>
  <si>
    <t>51248015001</t>
  </si>
  <si>
    <t>ASTELLAS PHARMA</t>
  </si>
  <si>
    <t>51248015003</t>
  </si>
  <si>
    <t>51248015052</t>
  </si>
  <si>
    <t>51248015101</t>
  </si>
  <si>
    <t>51248015103</t>
  </si>
  <si>
    <t>51248015152</t>
  </si>
  <si>
    <t>52544092008</t>
  </si>
  <si>
    <t>52544004154</t>
  </si>
  <si>
    <t>Unit of Measure</t>
  </si>
  <si>
    <t>Overactive Bladder Agents NDC/Manufacturer Listing</t>
  </si>
  <si>
    <t>Overactive Bladder Agents Monthly Usage</t>
  </si>
  <si>
    <t>Source: PDTS 1 Jul 2011 - 30 Jun 2012</t>
  </si>
  <si>
    <t>GENERIC NAME</t>
  </si>
  <si>
    <t>SERVICE CATEGORY</t>
  </si>
  <si>
    <t>CASE PACK</t>
  </si>
  <si>
    <t>PACKAGE SIZE</t>
  </si>
  <si>
    <t>STRENGTH</t>
  </si>
  <si>
    <t>DOSAGE FORM</t>
  </si>
  <si>
    <t>JUL-11 TOTAL QTY DISPENSED</t>
  </si>
  <si>
    <t>AUG-11 TOTAL QTY DISPENSED</t>
  </si>
  <si>
    <t>SEP-11 TOTAL QTY DISPENSED</t>
  </si>
  <si>
    <t>OCT-11 TOTAL QTY DISPENSED</t>
  </si>
  <si>
    <t>NOV-11 TOTAL QTY DISPENSED</t>
  </si>
  <si>
    <t>DEC-11 TOTAL QTY DISPENSED</t>
  </si>
  <si>
    <t>JAN-12 TOTAL QTY DISPENSED</t>
  </si>
  <si>
    <t>FEB-12 TOTAL QTY DISPENSED</t>
  </si>
  <si>
    <t>MAR-12 TOTAL QTY DISPENSED</t>
  </si>
  <si>
    <t>APR-12 TOTAL QTY DISPENSED</t>
  </si>
  <si>
    <t>MAY-12 TOTAL QTY DISPENSED</t>
  </si>
  <si>
    <t>JUN-12 TOTAL QTY DISPENSED</t>
  </si>
  <si>
    <t>TOTAL QTY DISPENSED</t>
  </si>
  <si>
    <t>Sum:</t>
  </si>
  <si>
    <t>All POS</t>
  </si>
  <si>
    <t>The cost determination is only one factor used in the Committee's overall cost-effectiveness analysis. In the absence of a valid UF BPA or UF VARR offer, the Committee will use prices as described in the DoD P&amp;T Committee Evaluation of these agents.  Columns E, F, and G will be used to determine the price across the three points of service</t>
  </si>
  <si>
    <t>POS</t>
  </si>
  <si>
    <t>Evaluation Price (per tab/cap/ml)</t>
  </si>
  <si>
    <t>Total Quantity Dispensed</t>
  </si>
  <si>
    <t>Total Days of Therapy</t>
  </si>
  <si>
    <t>% market share by days of Therapy (POS)</t>
  </si>
  <si>
    <t>Average Tabs/Day of Therapy</t>
  </si>
  <si>
    <t>Cost/Day of Therapy</t>
  </si>
  <si>
    <t>Total Cost of Therapy</t>
  </si>
  <si>
    <t>Weighted Average Cost per Day of Therapy</t>
  </si>
  <si>
    <t>Overactive Bladder Agents Cost Determination</t>
  </si>
  <si>
    <t xml:space="preserve"> </t>
  </si>
  <si>
    <t>Mail</t>
  </si>
  <si>
    <t>All  POS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</si>
</sst>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\$#,##0.00"/>
    <numFmt numFmtId="166" formatCode="#,##0.0000"/>
    <numFmt numFmtId="167" formatCode="\$#,##0;[Red]&quot;$-&quot;#,##0"/>
    <numFmt numFmtId="168" formatCode="mmm/yy"/>
    <numFmt numFmtId="169" formatCode="&quot;$&quot;#,##0.00"/>
    <numFmt numFmtId="170" formatCode="&quot;$&quot;#,##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horizontal="left" vertical="center"/>
    </xf>
    <xf numFmtId="3" fontId="0" fillId="33" borderId="10" xfId="0" applyNumberFormat="1" applyFont="1" applyFill="1" applyBorder="1" applyAlignment="1">
      <alignment horizontal="right" vertical="center"/>
    </xf>
    <xf numFmtId="1" fontId="0" fillId="33" borderId="10" xfId="0" applyNumberFormat="1" applyFont="1" applyFill="1" applyBorder="1" applyAlignment="1">
      <alignment horizontal="right" vertical="center"/>
    </xf>
    <xf numFmtId="2" fontId="0" fillId="33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1" fillId="34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1" fillId="35" borderId="10" xfId="0" applyNumberFormat="1" applyFont="1" applyFill="1" applyBorder="1" applyAlignment="1">
      <alignment horizontal="center" vertical="center" wrapText="1"/>
    </xf>
    <xf numFmtId="168" fontId="1" fillId="34" borderId="11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11" xfId="0" applyNumberFormat="1" applyFont="1" applyFill="1" applyBorder="1" applyAlignment="1">
      <alignment horizontal="right" vertical="center" wrapText="1"/>
    </xf>
    <xf numFmtId="0" fontId="0" fillId="33" borderId="11" xfId="0" applyNumberFormat="1" applyFont="1" applyFill="1" applyBorder="1" applyAlignment="1">
      <alignment horizontal="left" vertical="center"/>
    </xf>
    <xf numFmtId="3" fontId="0" fillId="33" borderId="11" xfId="0" applyNumberFormat="1" applyFont="1" applyFill="1" applyBorder="1" applyAlignment="1">
      <alignment horizontal="right" vertical="center"/>
    </xf>
    <xf numFmtId="0" fontId="1" fillId="33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Border="1" applyAlignment="1">
      <alignment/>
    </xf>
    <xf numFmtId="3" fontId="1" fillId="36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/>
    </xf>
    <xf numFmtId="3" fontId="1" fillId="33" borderId="12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0" fontId="0" fillId="33" borderId="13" xfId="0" applyNumberFormat="1" applyFont="1" applyFill="1" applyBorder="1" applyAlignment="1">
      <alignment horizontal="left" vertical="center"/>
    </xf>
    <xf numFmtId="0" fontId="0" fillId="33" borderId="14" xfId="0" applyNumberFormat="1" applyFont="1" applyFill="1" applyBorder="1" applyAlignment="1">
      <alignment horizontal="left" vertical="center"/>
    </xf>
    <xf numFmtId="3" fontId="0" fillId="0" borderId="12" xfId="0" applyNumberFormat="1" applyFont="1" applyBorder="1" applyAlignment="1">
      <alignment/>
    </xf>
    <xf numFmtId="0" fontId="1" fillId="34" borderId="11" xfId="0" applyNumberFormat="1" applyFont="1" applyFill="1" applyBorder="1" applyAlignment="1">
      <alignment horizontal="center" vertical="center" wrapText="1"/>
    </xf>
    <xf numFmtId="0" fontId="42" fillId="37" borderId="15" xfId="0" applyFont="1" applyFill="1" applyBorder="1" applyAlignment="1">
      <alignment horizontal="center" vertical="center" wrapText="1"/>
    </xf>
    <xf numFmtId="0" fontId="43" fillId="37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169" fontId="0" fillId="0" borderId="16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9" fontId="0" fillId="0" borderId="16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170" fontId="0" fillId="0" borderId="16" xfId="0" applyNumberFormat="1" applyBorder="1" applyAlignment="1">
      <alignment horizontal="right"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170" fontId="1" fillId="0" borderId="0" xfId="0" applyNumberFormat="1" applyFont="1" applyBorder="1" applyAlignment="1">
      <alignment horizontal="right"/>
    </xf>
    <xf numFmtId="0" fontId="0" fillId="38" borderId="0" xfId="0" applyFill="1" applyBorder="1" applyAlignment="1">
      <alignment horizontal="center" vertical="center"/>
    </xf>
    <xf numFmtId="0" fontId="0" fillId="38" borderId="0" xfId="0" applyFill="1" applyBorder="1" applyAlignment="1">
      <alignment/>
    </xf>
    <xf numFmtId="169" fontId="0" fillId="38" borderId="0" xfId="0" applyNumberFormat="1" applyFill="1" applyBorder="1" applyAlignment="1">
      <alignment horizontal="right"/>
    </xf>
    <xf numFmtId="3" fontId="0" fillId="38" borderId="0" xfId="0" applyNumberFormat="1" applyFill="1" applyBorder="1" applyAlignment="1">
      <alignment horizontal="right"/>
    </xf>
    <xf numFmtId="9" fontId="0" fillId="38" borderId="0" xfId="0" applyNumberFormat="1" applyFill="1" applyBorder="1" applyAlignment="1">
      <alignment horizontal="right"/>
    </xf>
    <xf numFmtId="2" fontId="0" fillId="38" borderId="0" xfId="0" applyNumberFormat="1" applyFill="1" applyBorder="1" applyAlignment="1">
      <alignment horizontal="right"/>
    </xf>
    <xf numFmtId="170" fontId="0" fillId="38" borderId="0" xfId="0" applyNumberFormat="1" applyFill="1" applyBorder="1" applyAlignment="1">
      <alignment horizontal="right"/>
    </xf>
    <xf numFmtId="169" fontId="0" fillId="38" borderId="17" xfId="0" applyNumberFormat="1" applyFill="1" applyBorder="1" applyAlignment="1">
      <alignment vertical="center"/>
    </xf>
    <xf numFmtId="3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0" fontId="0" fillId="0" borderId="18" xfId="0" applyBorder="1" applyAlignment="1">
      <alignment/>
    </xf>
    <xf numFmtId="169" fontId="0" fillId="0" borderId="18" xfId="0" applyNumberForma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9" fontId="1" fillId="0" borderId="18" xfId="0" applyNumberFormat="1" applyFont="1" applyBorder="1" applyAlignment="1">
      <alignment horizontal="right"/>
    </xf>
    <xf numFmtId="2" fontId="1" fillId="0" borderId="18" xfId="0" applyNumberFormat="1" applyFont="1" applyBorder="1" applyAlignment="1">
      <alignment horizontal="right"/>
    </xf>
    <xf numFmtId="169" fontId="1" fillId="0" borderId="18" xfId="0" applyNumberFormat="1" applyFont="1" applyBorder="1" applyAlignment="1">
      <alignment horizontal="right"/>
    </xf>
    <xf numFmtId="170" fontId="1" fillId="0" borderId="18" xfId="0" applyNumberFormat="1" applyFont="1" applyBorder="1" applyAlignment="1">
      <alignment horizontal="right"/>
    </xf>
    <xf numFmtId="0" fontId="0" fillId="39" borderId="19" xfId="0" applyNumberFormat="1" applyFont="1" applyFill="1" applyBorder="1" applyAlignment="1">
      <alignment horizontal="left" vertical="center"/>
    </xf>
    <xf numFmtId="0" fontId="0" fillId="39" borderId="20" xfId="0" applyNumberFormat="1" applyFont="1" applyFill="1" applyBorder="1" applyAlignment="1">
      <alignment horizontal="left" vertical="center"/>
    </xf>
    <xf numFmtId="4" fontId="0" fillId="39" borderId="20" xfId="0" applyNumberFormat="1" applyFont="1" applyFill="1" applyBorder="1" applyAlignment="1">
      <alignment horizontal="right" vertical="center"/>
    </xf>
    <xf numFmtId="1" fontId="0" fillId="39" borderId="20" xfId="0" applyNumberFormat="1" applyFont="1" applyFill="1" applyBorder="1" applyAlignment="1">
      <alignment horizontal="right" vertical="center"/>
    </xf>
    <xf numFmtId="3" fontId="0" fillId="39" borderId="20" xfId="0" applyNumberFormat="1" applyFont="1" applyFill="1" applyBorder="1" applyAlignment="1">
      <alignment horizontal="right" vertical="center"/>
    </xf>
    <xf numFmtId="166" fontId="0" fillId="39" borderId="20" xfId="0" applyNumberFormat="1" applyFont="1" applyFill="1" applyBorder="1" applyAlignment="1">
      <alignment horizontal="right" vertical="center"/>
    </xf>
    <xf numFmtId="167" fontId="0" fillId="39" borderId="20" xfId="0" applyNumberFormat="1" applyFont="1" applyFill="1" applyBorder="1" applyAlignment="1">
      <alignment horizontal="right" vertical="center"/>
    </xf>
    <xf numFmtId="0" fontId="0" fillId="40" borderId="21" xfId="0" applyFont="1" applyFill="1" applyBorder="1" applyAlignment="1">
      <alignment/>
    </xf>
    <xf numFmtId="0" fontId="0" fillId="40" borderId="19" xfId="0" applyNumberFormat="1" applyFont="1" applyFill="1" applyBorder="1" applyAlignment="1">
      <alignment/>
    </xf>
    <xf numFmtId="0" fontId="0" fillId="40" borderId="20" xfId="0" applyNumberFormat="1" applyFont="1" applyFill="1" applyBorder="1" applyAlignment="1">
      <alignment/>
    </xf>
    <xf numFmtId="0" fontId="0" fillId="40" borderId="19" xfId="0" applyFont="1" applyFill="1" applyBorder="1" applyAlignment="1">
      <alignment/>
    </xf>
    <xf numFmtId="0" fontId="0" fillId="40" borderId="2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169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9" fontId="0" fillId="0" borderId="22" xfId="0" applyNumberFormat="1" applyBorder="1" applyAlignment="1">
      <alignment horizontal="center" vertical="center"/>
    </xf>
    <xf numFmtId="0" fontId="1" fillId="33" borderId="23" xfId="0" applyNumberFormat="1" applyFont="1" applyFill="1" applyBorder="1" applyAlignment="1">
      <alignment horizontal="center" vertical="center"/>
    </xf>
    <xf numFmtId="0" fontId="1" fillId="33" borderId="24" xfId="0" applyNumberFormat="1" applyFont="1" applyFill="1" applyBorder="1" applyAlignment="1">
      <alignment horizontal="center" vertical="center"/>
    </xf>
    <xf numFmtId="0" fontId="1" fillId="33" borderId="2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9" fontId="0" fillId="0" borderId="26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4" fillId="41" borderId="0" xfId="0" applyFont="1" applyFill="1" applyAlignment="1">
      <alignment horizontal="left" wrapText="1"/>
    </xf>
    <xf numFmtId="3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80"/>
      <rgbColor rgb="0000000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1"/>
  <sheetViews>
    <sheetView showGridLines="0" zoomScalePageLayoutView="0" workbookViewId="0" topLeftCell="A151">
      <selection activeCell="F48" sqref="F48"/>
    </sheetView>
  </sheetViews>
  <sheetFormatPr defaultColWidth="9.140625" defaultRowHeight="12.75"/>
  <cols>
    <col min="1" max="1" width="32.00390625" style="0" customWidth="1"/>
    <col min="2" max="2" width="9.7109375" style="0" customWidth="1"/>
    <col min="3" max="3" width="12.28125" style="0" customWidth="1"/>
    <col min="4" max="4" width="14.421875" style="0" customWidth="1"/>
    <col min="5" max="5" width="14.00390625" style="0" customWidth="1"/>
    <col min="6" max="6" width="13.00390625" style="0" customWidth="1"/>
    <col min="7" max="7" width="11.8515625" style="0" customWidth="1"/>
    <col min="8" max="8" width="18.00390625" style="0" customWidth="1"/>
    <col min="9" max="9" width="16.140625" style="0" customWidth="1"/>
    <col min="10" max="10" width="10.57421875" style="0" customWidth="1"/>
    <col min="11" max="11" width="11.140625" style="0" bestFit="1" customWidth="1"/>
    <col min="12" max="12" width="20.140625" style="0" customWidth="1"/>
  </cols>
  <sheetData>
    <row r="1" ht="15.75">
      <c r="A1" s="6" t="s">
        <v>140</v>
      </c>
    </row>
    <row r="2" ht="12.75">
      <c r="A2" s="9" t="s">
        <v>108</v>
      </c>
    </row>
    <row r="4" spans="1:12" ht="12.75">
      <c r="A4" s="85" t="s">
        <v>130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13.5" thickBo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ht="36" customHeight="1" thickBot="1" thickTop="1">
      <c r="A6" s="27" t="s">
        <v>1</v>
      </c>
      <c r="B6" s="27" t="s">
        <v>131</v>
      </c>
      <c r="C6" s="27" t="s">
        <v>2</v>
      </c>
      <c r="D6" s="27" t="s">
        <v>3</v>
      </c>
      <c r="E6" s="28" t="s">
        <v>132</v>
      </c>
      <c r="F6" s="27" t="s">
        <v>133</v>
      </c>
      <c r="G6" s="27" t="s">
        <v>134</v>
      </c>
      <c r="H6" s="27" t="s">
        <v>135</v>
      </c>
      <c r="I6" s="27" t="s">
        <v>136</v>
      </c>
      <c r="J6" s="27" t="s">
        <v>137</v>
      </c>
      <c r="K6" s="27" t="s">
        <v>138</v>
      </c>
      <c r="L6" s="27" t="s">
        <v>139</v>
      </c>
    </row>
    <row r="7" spans="1:12" ht="13.5" thickTop="1">
      <c r="A7" s="77" t="s">
        <v>18</v>
      </c>
      <c r="B7" s="80" t="s">
        <v>4</v>
      </c>
      <c r="C7" s="29" t="s">
        <v>26</v>
      </c>
      <c r="D7" s="29" t="s">
        <v>28</v>
      </c>
      <c r="E7" s="30">
        <v>1</v>
      </c>
      <c r="F7" s="31">
        <v>32325</v>
      </c>
      <c r="G7" s="31">
        <v>31255</v>
      </c>
      <c r="H7" s="32">
        <f>G7/G8</f>
        <v>1</v>
      </c>
      <c r="I7" s="33">
        <f>F7/G7</f>
        <v>1.0342345224764038</v>
      </c>
      <c r="J7" s="30">
        <f>E7*I7</f>
        <v>1.0342345224764038</v>
      </c>
      <c r="K7" s="34">
        <f>G7*J7</f>
        <v>32325</v>
      </c>
      <c r="L7" s="81">
        <f>K8/G8</f>
        <v>1.0342345224764038</v>
      </c>
    </row>
    <row r="8" spans="1:12" ht="12.75">
      <c r="A8" s="78"/>
      <c r="B8" s="73"/>
      <c r="C8" s="35"/>
      <c r="D8" s="35"/>
      <c r="E8" s="36"/>
      <c r="F8" s="37">
        <f>SUM(F7)</f>
        <v>32325</v>
      </c>
      <c r="G8" s="37">
        <f>SUM(G7:G7)</f>
        <v>31255</v>
      </c>
      <c r="H8" s="38">
        <f>SUM(H7:H7)</f>
        <v>1</v>
      </c>
      <c r="I8" s="39"/>
      <c r="J8" s="40"/>
      <c r="K8" s="41">
        <f>SUM(K7:K7)</f>
        <v>32325</v>
      </c>
      <c r="L8" s="74"/>
    </row>
    <row r="9" spans="1:12" ht="12.75">
      <c r="A9" s="78"/>
      <c r="B9" s="42"/>
      <c r="C9" s="43"/>
      <c r="D9" s="43"/>
      <c r="E9" s="44"/>
      <c r="F9" s="45"/>
      <c r="G9" s="45"/>
      <c r="H9" s="46" t="s">
        <v>141</v>
      </c>
      <c r="I9" s="47"/>
      <c r="J9" s="44"/>
      <c r="K9" s="48"/>
      <c r="L9" s="49"/>
    </row>
    <row r="10" spans="1:12" ht="12.75">
      <c r="A10" s="78"/>
      <c r="B10" s="73" t="s">
        <v>47</v>
      </c>
      <c r="C10" s="35" t="s">
        <v>26</v>
      </c>
      <c r="D10" s="35" t="s">
        <v>28</v>
      </c>
      <c r="E10" s="36">
        <v>1</v>
      </c>
      <c r="F10" s="50">
        <v>0.0001</v>
      </c>
      <c r="G10" s="50">
        <v>0.0001</v>
      </c>
      <c r="H10" s="51">
        <f>G10/G11</f>
        <v>1</v>
      </c>
      <c r="I10" s="52">
        <f>F10/G10</f>
        <v>1</v>
      </c>
      <c r="J10" s="36">
        <f>E10*I10</f>
        <v>1</v>
      </c>
      <c r="K10" s="53">
        <f>G10*J10</f>
        <v>0.0001</v>
      </c>
      <c r="L10" s="74">
        <f>K11/G11</f>
        <v>1</v>
      </c>
    </row>
    <row r="11" spans="1:12" ht="12.75">
      <c r="A11" s="78"/>
      <c r="B11" s="73"/>
      <c r="C11" s="35"/>
      <c r="D11" s="35"/>
      <c r="E11" s="36"/>
      <c r="F11" s="37">
        <f>SUM(F10)</f>
        <v>0.0001</v>
      </c>
      <c r="G11" s="37">
        <f>SUM(G10)</f>
        <v>0.0001</v>
      </c>
      <c r="H11" s="38">
        <f>SUM(H10:H10)</f>
        <v>1</v>
      </c>
      <c r="I11" s="39"/>
      <c r="J11" s="40"/>
      <c r="K11" s="41">
        <f>SUM(K10:K10)</f>
        <v>0.0001</v>
      </c>
      <c r="L11" s="74"/>
    </row>
    <row r="12" spans="1:12" ht="12.75">
      <c r="A12" s="78"/>
      <c r="B12" s="42"/>
      <c r="C12" s="43"/>
      <c r="D12" s="43"/>
      <c r="E12" s="44"/>
      <c r="F12" s="45"/>
      <c r="G12" s="45"/>
      <c r="H12" s="46" t="s">
        <v>141</v>
      </c>
      <c r="I12" s="47"/>
      <c r="J12" s="44"/>
      <c r="K12" s="48"/>
      <c r="L12" s="49"/>
    </row>
    <row r="13" spans="1:12" ht="12.75">
      <c r="A13" s="78"/>
      <c r="B13" s="73" t="s">
        <v>142</v>
      </c>
      <c r="C13" s="35" t="s">
        <v>26</v>
      </c>
      <c r="D13" s="35" t="s">
        <v>28</v>
      </c>
      <c r="E13" s="36">
        <v>1</v>
      </c>
      <c r="F13" s="50">
        <v>0.0001</v>
      </c>
      <c r="G13" s="50">
        <v>0.0001</v>
      </c>
      <c r="H13" s="51">
        <f>G13/G14</f>
        <v>1</v>
      </c>
      <c r="I13" s="52">
        <f>F13/G13</f>
        <v>1</v>
      </c>
      <c r="J13" s="36">
        <f>E13*I13</f>
        <v>1</v>
      </c>
      <c r="K13" s="53">
        <f>G13*J13</f>
        <v>0.0001</v>
      </c>
      <c r="L13" s="74">
        <f>K14/G14</f>
        <v>1</v>
      </c>
    </row>
    <row r="14" spans="1:12" ht="12.75">
      <c r="A14" s="78"/>
      <c r="B14" s="73"/>
      <c r="C14" s="35"/>
      <c r="D14" s="35"/>
      <c r="E14" s="36"/>
      <c r="F14" s="37">
        <f>SUM(F13)</f>
        <v>0.0001</v>
      </c>
      <c r="G14" s="37">
        <f>SUM(G13)</f>
        <v>0.0001</v>
      </c>
      <c r="H14" s="38">
        <f>SUM(H13:H13)</f>
        <v>1</v>
      </c>
      <c r="I14" s="39"/>
      <c r="J14" s="40"/>
      <c r="K14" s="41">
        <f>SUM(K13:K13)</f>
        <v>0.0001</v>
      </c>
      <c r="L14" s="74"/>
    </row>
    <row r="15" spans="1:12" ht="12.75">
      <c r="A15" s="78"/>
      <c r="B15" s="42"/>
      <c r="C15" s="43"/>
      <c r="D15" s="43"/>
      <c r="E15" s="44"/>
      <c r="F15" s="45"/>
      <c r="G15" s="45"/>
      <c r="H15" s="46" t="s">
        <v>141</v>
      </c>
      <c r="I15" s="47"/>
      <c r="J15" s="44"/>
      <c r="K15" s="48"/>
      <c r="L15" s="49"/>
    </row>
    <row r="16" spans="1:12" ht="12.75">
      <c r="A16" s="78"/>
      <c r="B16" s="73" t="s">
        <v>143</v>
      </c>
      <c r="C16" s="35" t="str">
        <f>C13</f>
        <v>4 MG      </v>
      </c>
      <c r="D16" s="35" t="str">
        <f>D13</f>
        <v>CAP.SR 24H</v>
      </c>
      <c r="E16" s="36">
        <f>(E7*(F7/F16))+(E10*(F10/F16))+(E13*(F13/F16))</f>
        <v>1</v>
      </c>
      <c r="F16" s="50">
        <f>F7+F10+F13</f>
        <v>32325.000200000002</v>
      </c>
      <c r="G16" s="50">
        <f>G7+G10+G13</f>
        <v>31255.000200000002</v>
      </c>
      <c r="H16" s="51">
        <f>G16/G17</f>
        <v>1</v>
      </c>
      <c r="I16" s="52">
        <f>F16/G16</f>
        <v>1.034234522257338</v>
      </c>
      <c r="J16" s="36">
        <f>E16*I16</f>
        <v>1.034234522257338</v>
      </c>
      <c r="K16" s="53">
        <f>G16*J16</f>
        <v>32325.000200000002</v>
      </c>
      <c r="L16" s="74">
        <f>K17/G17</f>
        <v>1.034234522257338</v>
      </c>
    </row>
    <row r="17" spans="1:12" ht="13.5" thickBot="1">
      <c r="A17" s="79"/>
      <c r="B17" s="75"/>
      <c r="C17" s="54"/>
      <c r="D17" s="54"/>
      <c r="E17" s="55"/>
      <c r="F17" s="56">
        <f>SUM(F16:F16)</f>
        <v>32325.000200000002</v>
      </c>
      <c r="G17" s="56">
        <f>SUM(G16:G16)</f>
        <v>31255.000200000002</v>
      </c>
      <c r="H17" s="57">
        <f>SUM(H16:H16)</f>
        <v>1</v>
      </c>
      <c r="I17" s="58" t="s">
        <v>141</v>
      </c>
      <c r="J17" s="59"/>
      <c r="K17" s="60">
        <f>SUM(K16:K16)</f>
        <v>32325.000200000002</v>
      </c>
      <c r="L17" s="76"/>
    </row>
    <row r="18" spans="1:12" ht="14.25" thickBot="1" thickTop="1">
      <c r="A18" s="61"/>
      <c r="B18" s="62"/>
      <c r="C18" s="62"/>
      <c r="D18" s="62"/>
      <c r="E18" s="63"/>
      <c r="F18" s="64"/>
      <c r="G18" s="65"/>
      <c r="H18" s="63"/>
      <c r="I18" s="63"/>
      <c r="J18" s="66"/>
      <c r="K18" s="67"/>
      <c r="L18" s="68"/>
    </row>
    <row r="19" spans="1:12" ht="13.5" thickTop="1">
      <c r="A19" s="77" t="s">
        <v>18</v>
      </c>
      <c r="B19" s="84" t="s">
        <v>4</v>
      </c>
      <c r="C19" s="29" t="s">
        <v>19</v>
      </c>
      <c r="D19" s="29" t="s">
        <v>12</v>
      </c>
      <c r="E19" s="30">
        <v>1</v>
      </c>
      <c r="F19" s="31">
        <v>4940</v>
      </c>
      <c r="G19" s="31">
        <f>F19/I19</f>
        <v>2657.8134105838485</v>
      </c>
      <c r="H19" s="32">
        <f>G19/G21</f>
        <v>0.1029343201670582</v>
      </c>
      <c r="I19" s="33">
        <f>(F23+F27)/(G23+G27)</f>
        <v>1.8586707329897991</v>
      </c>
      <c r="J19" s="30">
        <f>E19*I19</f>
        <v>1.8586707329897991</v>
      </c>
      <c r="K19" s="34">
        <f>G19*J19</f>
        <v>4940</v>
      </c>
      <c r="L19" s="81">
        <f>K21/G21</f>
        <v>1.7024084134594792</v>
      </c>
    </row>
    <row r="20" spans="1:12" ht="12.75">
      <c r="A20" s="78"/>
      <c r="B20" s="82"/>
      <c r="C20" s="35" t="s">
        <v>20</v>
      </c>
      <c r="D20" s="35" t="s">
        <v>12</v>
      </c>
      <c r="E20" s="36">
        <v>1</v>
      </c>
      <c r="F20" s="50">
        <v>39017</v>
      </c>
      <c r="G20" s="50">
        <f>F20/I20</f>
        <v>23162.665184605066</v>
      </c>
      <c r="H20" s="51">
        <f>G20/G21</f>
        <v>0.8970656798329418</v>
      </c>
      <c r="I20" s="52">
        <f>(F24+F28)/(G24+G28)</f>
        <v>1.6844780032451718</v>
      </c>
      <c r="J20" s="36">
        <f>E20*I20</f>
        <v>1.6844780032451718</v>
      </c>
      <c r="K20" s="53">
        <f>G20*J20</f>
        <v>39017</v>
      </c>
      <c r="L20" s="74"/>
    </row>
    <row r="21" spans="1:12" ht="12.75">
      <c r="A21" s="78"/>
      <c r="B21" s="82"/>
      <c r="C21" s="35"/>
      <c r="D21" s="35"/>
      <c r="E21" s="36"/>
      <c r="F21" s="37">
        <f>SUM(F19:F20)</f>
        <v>43957</v>
      </c>
      <c r="G21" s="37">
        <f>SUM(G19:G20)</f>
        <v>25820.478595188913</v>
      </c>
      <c r="H21" s="38">
        <f>SUM(H19:H20)</f>
        <v>1</v>
      </c>
      <c r="I21" s="39"/>
      <c r="J21" s="40"/>
      <c r="K21" s="41">
        <f>SUM(K19:K20)</f>
        <v>43957</v>
      </c>
      <c r="L21" s="74"/>
    </row>
    <row r="22" spans="1:12" ht="12.75">
      <c r="A22" s="78"/>
      <c r="B22" s="42"/>
      <c r="C22" s="43"/>
      <c r="D22" s="43"/>
      <c r="E22" s="44"/>
      <c r="F22" s="45"/>
      <c r="G22" s="45"/>
      <c r="H22" s="46" t="s">
        <v>141</v>
      </c>
      <c r="I22" s="47"/>
      <c r="J22" s="44"/>
      <c r="K22" s="48"/>
      <c r="L22" s="49"/>
    </row>
    <row r="23" spans="1:12" ht="12.75">
      <c r="A23" s="78"/>
      <c r="B23" s="82" t="s">
        <v>47</v>
      </c>
      <c r="C23" s="35" t="s">
        <v>19</v>
      </c>
      <c r="D23" s="35" t="s">
        <v>12</v>
      </c>
      <c r="E23" s="36">
        <v>1</v>
      </c>
      <c r="F23" s="50">
        <v>101621</v>
      </c>
      <c r="G23" s="50">
        <v>55978</v>
      </c>
      <c r="H23" s="51">
        <f>G23/G25</f>
        <v>0.23084377693376715</v>
      </c>
      <c r="I23" s="52">
        <f>F23/G23</f>
        <v>1.8153738968880633</v>
      </c>
      <c r="J23" s="36">
        <f>E23*I23</f>
        <v>1.8153738968880633</v>
      </c>
      <c r="K23" s="53">
        <f>G23*J23</f>
        <v>101621</v>
      </c>
      <c r="L23" s="74">
        <f>K25/G25</f>
        <v>1.7158722107442277</v>
      </c>
    </row>
    <row r="24" spans="1:12" ht="12.75">
      <c r="A24" s="78"/>
      <c r="B24" s="82"/>
      <c r="C24" s="35" t="s">
        <v>20</v>
      </c>
      <c r="D24" s="35" t="s">
        <v>12</v>
      </c>
      <c r="E24" s="36">
        <v>1</v>
      </c>
      <c r="F24" s="50">
        <v>314466</v>
      </c>
      <c r="G24" s="50">
        <v>186515</v>
      </c>
      <c r="H24" s="51">
        <f>G24/G25</f>
        <v>0.7691562230662329</v>
      </c>
      <c r="I24" s="52">
        <f>F24/G24</f>
        <v>1.6860091681634184</v>
      </c>
      <c r="J24" s="36">
        <f>E24*I24</f>
        <v>1.6860091681634184</v>
      </c>
      <c r="K24" s="53">
        <f>G24*J24</f>
        <v>314466</v>
      </c>
      <c r="L24" s="74"/>
    </row>
    <row r="25" spans="1:12" ht="12.75">
      <c r="A25" s="78"/>
      <c r="B25" s="82"/>
      <c r="C25" s="35"/>
      <c r="D25" s="35"/>
      <c r="E25" s="36"/>
      <c r="F25" s="37">
        <f>SUM(F23:F24)</f>
        <v>416087</v>
      </c>
      <c r="G25" s="37">
        <f>SUM(G23:G24)</f>
        <v>242493</v>
      </c>
      <c r="H25" s="38">
        <f>SUM(H23:H24)</f>
        <v>1</v>
      </c>
      <c r="I25" s="39"/>
      <c r="J25" s="40"/>
      <c r="K25" s="41">
        <f>SUM(K23:K24)</f>
        <v>416087</v>
      </c>
      <c r="L25" s="74"/>
    </row>
    <row r="26" spans="1:12" ht="12.75">
      <c r="A26" s="78"/>
      <c r="B26" s="42"/>
      <c r="C26" s="43"/>
      <c r="D26" s="43"/>
      <c r="E26" s="44"/>
      <c r="F26" s="45"/>
      <c r="G26" s="45"/>
      <c r="H26" s="46" t="s">
        <v>141</v>
      </c>
      <c r="I26" s="47"/>
      <c r="J26" s="44"/>
      <c r="K26" s="48"/>
      <c r="L26" s="49"/>
    </row>
    <row r="27" spans="1:12" ht="12.75">
      <c r="A27" s="78"/>
      <c r="B27" s="82" t="s">
        <v>142</v>
      </c>
      <c r="C27" s="35" t="s">
        <v>19</v>
      </c>
      <c r="D27" s="35" t="s">
        <v>12</v>
      </c>
      <c r="E27" s="36">
        <v>1</v>
      </c>
      <c r="F27" s="50">
        <v>75120</v>
      </c>
      <c r="G27" s="50">
        <v>39112</v>
      </c>
      <c r="H27" s="51">
        <f>G27/G29</f>
        <v>0.18457763095799906</v>
      </c>
      <c r="I27" s="52">
        <f>F27/G27</f>
        <v>1.9206381673143793</v>
      </c>
      <c r="J27" s="36">
        <f>E27*I27</f>
        <v>1.9206381673143793</v>
      </c>
      <c r="K27" s="53">
        <f>G27*J27</f>
        <v>75120</v>
      </c>
      <c r="L27" s="74">
        <f>K29/G29</f>
        <v>1.7267201510146295</v>
      </c>
    </row>
    <row r="28" spans="1:12" ht="12.75">
      <c r="A28" s="78"/>
      <c r="B28" s="82"/>
      <c r="C28" s="35" t="s">
        <v>20</v>
      </c>
      <c r="D28" s="35" t="s">
        <v>12</v>
      </c>
      <c r="E28" s="36">
        <v>1</v>
      </c>
      <c r="F28" s="50">
        <v>290772</v>
      </c>
      <c r="G28" s="50">
        <v>172788</v>
      </c>
      <c r="H28" s="51">
        <f>G28/G29</f>
        <v>0.8154223690420009</v>
      </c>
      <c r="I28" s="52">
        <f>F28/G28</f>
        <v>1.6828251961941803</v>
      </c>
      <c r="J28" s="36">
        <f>E28*I28</f>
        <v>1.6828251961941803</v>
      </c>
      <c r="K28" s="53">
        <f>G28*J28</f>
        <v>290772</v>
      </c>
      <c r="L28" s="74"/>
    </row>
    <row r="29" spans="1:12" ht="12.75">
      <c r="A29" s="78"/>
      <c r="B29" s="82"/>
      <c r="C29" s="35"/>
      <c r="D29" s="35"/>
      <c r="E29" s="36"/>
      <c r="F29" s="37">
        <f>SUM(F27:F28)</f>
        <v>365892</v>
      </c>
      <c r="G29" s="37">
        <f>SUM(G27:G28)</f>
        <v>211900</v>
      </c>
      <c r="H29" s="38">
        <f>SUM(H27:H28)</f>
        <v>1</v>
      </c>
      <c r="I29" s="39"/>
      <c r="J29" s="40"/>
      <c r="K29" s="41">
        <f>SUM(K27:K28)</f>
        <v>365892</v>
      </c>
      <c r="L29" s="74"/>
    </row>
    <row r="30" spans="1:12" ht="12.75">
      <c r="A30" s="78"/>
      <c r="B30" s="42"/>
      <c r="C30" s="43"/>
      <c r="D30" s="43"/>
      <c r="E30" s="44"/>
      <c r="F30" s="45"/>
      <c r="G30" s="45"/>
      <c r="H30" s="46" t="s">
        <v>141</v>
      </c>
      <c r="I30" s="47"/>
      <c r="J30" s="44"/>
      <c r="K30" s="48"/>
      <c r="L30" s="49"/>
    </row>
    <row r="31" spans="1:12" ht="12.75">
      <c r="A31" s="78"/>
      <c r="B31" s="82" t="s">
        <v>143</v>
      </c>
      <c r="C31" s="35" t="str">
        <f>C27</f>
        <v>1 MG      </v>
      </c>
      <c r="D31" s="35" t="str">
        <f>D27</f>
        <v>TABLET    </v>
      </c>
      <c r="E31" s="36">
        <f>(E19*(F19/F31))+(E23*(F23/F31))+(E27*(F27/F31))</f>
        <v>1</v>
      </c>
      <c r="F31" s="50">
        <f>F19+F23+F27</f>
        <v>181681</v>
      </c>
      <c r="G31" s="50">
        <f>G19+G23+G27</f>
        <v>97747.81341058385</v>
      </c>
      <c r="H31" s="51">
        <f>G31/G33</f>
        <v>0.20355074933867787</v>
      </c>
      <c r="I31" s="52">
        <f>F31/G31</f>
        <v>1.8586707329897991</v>
      </c>
      <c r="J31" s="36">
        <f>E31*I31</f>
        <v>1.8586707329897991</v>
      </c>
      <c r="K31" s="53">
        <f>G31*J31</f>
        <v>181681</v>
      </c>
      <c r="L31" s="74">
        <f>K33/G33</f>
        <v>1.7199350639140405</v>
      </c>
    </row>
    <row r="32" spans="1:12" ht="12.75">
      <c r="A32" s="78"/>
      <c r="B32" s="82"/>
      <c r="C32" s="35" t="str">
        <f>C28</f>
        <v>2 MG      </v>
      </c>
      <c r="D32" s="35" t="str">
        <f>D28</f>
        <v>TABLET    </v>
      </c>
      <c r="E32" s="36">
        <f>(E20*(F20/F32))+(E24*(F24/F32))+(E28*(F28/F32))</f>
        <v>1</v>
      </c>
      <c r="F32" s="50">
        <f>F20+F24+F28</f>
        <v>644255</v>
      </c>
      <c r="G32" s="50">
        <f>G20+G24+G28</f>
        <v>382465.66518460505</v>
      </c>
      <c r="H32" s="51">
        <f>G32/G33</f>
        <v>0.7964492506613221</v>
      </c>
      <c r="I32" s="52">
        <f>F32/G32</f>
        <v>1.684478003245172</v>
      </c>
      <c r="J32" s="36">
        <f>E32*I32</f>
        <v>1.684478003245172</v>
      </c>
      <c r="K32" s="53">
        <f>G32*J32</f>
        <v>644255</v>
      </c>
      <c r="L32" s="74"/>
    </row>
    <row r="33" spans="1:12" ht="13.5" thickBot="1">
      <c r="A33" s="79"/>
      <c r="B33" s="83"/>
      <c r="C33" s="54"/>
      <c r="D33" s="54"/>
      <c r="E33" s="55"/>
      <c r="F33" s="56">
        <f>SUM(F31:F32)</f>
        <v>825936</v>
      </c>
      <c r="G33" s="56">
        <f>SUM(G31:G32)</f>
        <v>480213.47859518894</v>
      </c>
      <c r="H33" s="57">
        <f>SUM(H31:H32)</f>
        <v>1</v>
      </c>
      <c r="I33" s="58" t="s">
        <v>141</v>
      </c>
      <c r="J33" s="59"/>
      <c r="K33" s="60">
        <f>SUM(K31:K32)</f>
        <v>825936</v>
      </c>
      <c r="L33" s="76"/>
    </row>
    <row r="34" spans="1:12" ht="14.25" thickBot="1" thickTop="1">
      <c r="A34" s="61"/>
      <c r="B34" s="62"/>
      <c r="C34" s="62"/>
      <c r="D34" s="62"/>
      <c r="E34" s="63"/>
      <c r="F34" s="64"/>
      <c r="G34" s="65"/>
      <c r="H34" s="63"/>
      <c r="I34" s="63"/>
      <c r="J34" s="66"/>
      <c r="K34" s="67"/>
      <c r="L34" s="68"/>
    </row>
    <row r="35" spans="1:12" ht="13.5" thickTop="1">
      <c r="A35" s="77" t="s">
        <v>18</v>
      </c>
      <c r="B35" s="84" t="s">
        <v>4</v>
      </c>
      <c r="C35" s="29" t="s">
        <v>20</v>
      </c>
      <c r="D35" s="29" t="s">
        <v>27</v>
      </c>
      <c r="E35" s="30">
        <v>1</v>
      </c>
      <c r="F35" s="31">
        <v>1639839</v>
      </c>
      <c r="G35" s="31">
        <f>F35/I35</f>
        <v>1466887.0186114477</v>
      </c>
      <c r="H35" s="32">
        <f>G35/G37</f>
        <v>0.20624985955481426</v>
      </c>
      <c r="I35" s="33">
        <f>(F39+F43)/(G39+G43)</f>
        <v>1.117904091585914</v>
      </c>
      <c r="J35" s="30">
        <f>E35*I35</f>
        <v>1.117904091585914</v>
      </c>
      <c r="K35" s="34">
        <f>G35*J35</f>
        <v>1639839</v>
      </c>
      <c r="L35" s="81">
        <f>K37/G37</f>
        <v>1.045440705406303</v>
      </c>
    </row>
    <row r="36" spans="1:12" ht="12.75">
      <c r="A36" s="78"/>
      <c r="B36" s="82"/>
      <c r="C36" s="35" t="s">
        <v>26</v>
      </c>
      <c r="D36" s="35" t="s">
        <v>27</v>
      </c>
      <c r="E36" s="36">
        <v>1</v>
      </c>
      <c r="F36" s="50">
        <v>5795528</v>
      </c>
      <c r="G36" s="50">
        <f>F36/I36</f>
        <v>5645297.308581263</v>
      </c>
      <c r="H36" s="51">
        <f>G36/G37</f>
        <v>0.7937501404451858</v>
      </c>
      <c r="I36" s="52">
        <f>(F40+F44)/(G40+G44)</f>
        <v>1.026611652709659</v>
      </c>
      <c r="J36" s="36">
        <f>E36*I36</f>
        <v>1.026611652709659</v>
      </c>
      <c r="K36" s="53">
        <f>G36*J36</f>
        <v>5795528</v>
      </c>
      <c r="L36" s="74"/>
    </row>
    <row r="37" spans="1:12" ht="12.75">
      <c r="A37" s="78"/>
      <c r="B37" s="82"/>
      <c r="C37" s="35"/>
      <c r="D37" s="35"/>
      <c r="E37" s="36"/>
      <c r="F37" s="37">
        <f>SUM(F35:F36)</f>
        <v>7435367</v>
      </c>
      <c r="G37" s="37">
        <f>SUM(G35:G36)</f>
        <v>7112184.327192711</v>
      </c>
      <c r="H37" s="38">
        <f>SUM(H35:H36)</f>
        <v>1</v>
      </c>
      <c r="I37" s="39"/>
      <c r="J37" s="40"/>
      <c r="K37" s="41">
        <f>SUM(K35:K36)</f>
        <v>7435367</v>
      </c>
      <c r="L37" s="74"/>
    </row>
    <row r="38" spans="1:12" ht="12.75">
      <c r="A38" s="78"/>
      <c r="B38" s="42"/>
      <c r="C38" s="43"/>
      <c r="D38" s="43"/>
      <c r="E38" s="44"/>
      <c r="F38" s="45"/>
      <c r="G38" s="45"/>
      <c r="H38" s="46" t="s">
        <v>141</v>
      </c>
      <c r="I38" s="47"/>
      <c r="J38" s="44"/>
      <c r="K38" s="48"/>
      <c r="L38" s="49"/>
    </row>
    <row r="39" spans="1:12" ht="12.75">
      <c r="A39" s="78"/>
      <c r="B39" s="82" t="s">
        <v>47</v>
      </c>
      <c r="C39" s="35" t="s">
        <v>20</v>
      </c>
      <c r="D39" s="35" t="s">
        <v>27</v>
      </c>
      <c r="E39" s="36">
        <v>1</v>
      </c>
      <c r="F39" s="50">
        <v>528700</v>
      </c>
      <c r="G39" s="50">
        <v>480400</v>
      </c>
      <c r="H39" s="51">
        <f>G39/G41</f>
        <v>0.1343886742014588</v>
      </c>
      <c r="I39" s="52">
        <f>F39/G39</f>
        <v>1.100541215653622</v>
      </c>
      <c r="J39" s="36">
        <f>E39*I39</f>
        <v>1.100541215653622</v>
      </c>
      <c r="K39" s="53">
        <f>G39*J39</f>
        <v>528700</v>
      </c>
      <c r="L39" s="74">
        <f>K41/G41</f>
        <v>1.0381147428627697</v>
      </c>
    </row>
    <row r="40" spans="1:12" ht="12.75">
      <c r="A40" s="78"/>
      <c r="B40" s="82"/>
      <c r="C40" s="35" t="s">
        <v>26</v>
      </c>
      <c r="D40" s="35" t="s">
        <v>27</v>
      </c>
      <c r="E40" s="36">
        <v>1</v>
      </c>
      <c r="F40" s="50">
        <v>3182255</v>
      </c>
      <c r="G40" s="50">
        <v>3094306</v>
      </c>
      <c r="H40" s="51">
        <f>G40/G41</f>
        <v>0.8656113257985412</v>
      </c>
      <c r="I40" s="52">
        <f>F40/G40</f>
        <v>1.028422851521472</v>
      </c>
      <c r="J40" s="36">
        <f>E40*I40</f>
        <v>1.028422851521472</v>
      </c>
      <c r="K40" s="53">
        <f>G40*J40</f>
        <v>3182255</v>
      </c>
      <c r="L40" s="74"/>
    </row>
    <row r="41" spans="1:12" ht="12.75">
      <c r="A41" s="78"/>
      <c r="B41" s="82"/>
      <c r="C41" s="35"/>
      <c r="D41" s="35"/>
      <c r="E41" s="36"/>
      <c r="F41" s="37">
        <f>SUM(F39:F40)</f>
        <v>3710955</v>
      </c>
      <c r="G41" s="37">
        <f>SUM(G39:G40)</f>
        <v>3574706</v>
      </c>
      <c r="H41" s="38">
        <f>SUM(H39:H40)</f>
        <v>1</v>
      </c>
      <c r="I41" s="39"/>
      <c r="J41" s="40"/>
      <c r="K41" s="41">
        <f>SUM(K39:K40)</f>
        <v>3710955</v>
      </c>
      <c r="L41" s="74"/>
    </row>
    <row r="42" spans="1:12" ht="12.75">
      <c r="A42" s="78"/>
      <c r="B42" s="42"/>
      <c r="C42" s="43"/>
      <c r="D42" s="43"/>
      <c r="E42" s="44"/>
      <c r="F42" s="45"/>
      <c r="G42" s="45"/>
      <c r="H42" s="46" t="s">
        <v>141</v>
      </c>
      <c r="I42" s="47"/>
      <c r="J42" s="44"/>
      <c r="K42" s="48"/>
      <c r="L42" s="49"/>
    </row>
    <row r="43" spans="1:12" ht="12.75">
      <c r="A43" s="78"/>
      <c r="B43" s="82" t="s">
        <v>142</v>
      </c>
      <c r="C43" s="35" t="s">
        <v>20</v>
      </c>
      <c r="D43" s="35" t="s">
        <v>27</v>
      </c>
      <c r="E43" s="36">
        <v>1</v>
      </c>
      <c r="F43" s="50">
        <v>469073</v>
      </c>
      <c r="G43" s="50">
        <v>412139</v>
      </c>
      <c r="H43" s="51">
        <f>G43/G45</f>
        <v>0.1104923185480844</v>
      </c>
      <c r="I43" s="52">
        <f>F43/G43</f>
        <v>1.1381427139872713</v>
      </c>
      <c r="J43" s="36">
        <f>E43*I43</f>
        <v>1.1381427139872713</v>
      </c>
      <c r="K43" s="53">
        <f>G43*J43</f>
        <v>469073</v>
      </c>
      <c r="L43" s="74">
        <f>K45/G45</f>
        <v>1.0374324669224648</v>
      </c>
    </row>
    <row r="44" spans="1:12" ht="12.75">
      <c r="A44" s="78"/>
      <c r="B44" s="82"/>
      <c r="C44" s="35" t="s">
        <v>26</v>
      </c>
      <c r="D44" s="35" t="s">
        <v>27</v>
      </c>
      <c r="E44" s="36">
        <v>1</v>
      </c>
      <c r="F44" s="50">
        <v>3400575</v>
      </c>
      <c r="G44" s="50">
        <v>3317885</v>
      </c>
      <c r="H44" s="51">
        <f>G44/G45</f>
        <v>0.8895076814519156</v>
      </c>
      <c r="I44" s="52">
        <f>F44/G44</f>
        <v>1.0249225033417373</v>
      </c>
      <c r="J44" s="36">
        <f>E44*I44</f>
        <v>1.0249225033417373</v>
      </c>
      <c r="K44" s="53">
        <f>G44*J44</f>
        <v>3400575</v>
      </c>
      <c r="L44" s="74"/>
    </row>
    <row r="45" spans="1:12" ht="12.75">
      <c r="A45" s="78"/>
      <c r="B45" s="82"/>
      <c r="C45" s="35"/>
      <c r="D45" s="35"/>
      <c r="E45" s="36"/>
      <c r="F45" s="37">
        <f>SUM(F43:F44)</f>
        <v>3869648</v>
      </c>
      <c r="G45" s="37">
        <f>SUM(G43:G44)</f>
        <v>3730024</v>
      </c>
      <c r="H45" s="38">
        <f>SUM(H43:H44)</f>
        <v>1</v>
      </c>
      <c r="I45" s="39"/>
      <c r="J45" s="40"/>
      <c r="K45" s="41">
        <f>SUM(K43:K44)</f>
        <v>3869648</v>
      </c>
      <c r="L45" s="74"/>
    </row>
    <row r="46" spans="1:12" ht="12.75">
      <c r="A46" s="78"/>
      <c r="B46" s="42"/>
      <c r="C46" s="43"/>
      <c r="D46" s="43"/>
      <c r="E46" s="44"/>
      <c r="F46" s="45"/>
      <c r="G46" s="45"/>
      <c r="H46" s="46" t="s">
        <v>141</v>
      </c>
      <c r="I46" s="47"/>
      <c r="J46" s="44"/>
      <c r="K46" s="48"/>
      <c r="L46" s="49"/>
    </row>
    <row r="47" spans="1:12" ht="12.75">
      <c r="A47" s="78"/>
      <c r="B47" s="82" t="s">
        <v>143</v>
      </c>
      <c r="C47" s="35" t="str">
        <f>C43</f>
        <v>2 MG      </v>
      </c>
      <c r="D47" s="35" t="str">
        <f>D43</f>
        <v>CAP ER 24H</v>
      </c>
      <c r="E47" s="36">
        <f>(E35*(F35/F47))+(E39*(F39/F47))+(E43*(F43/F47))</f>
        <v>1</v>
      </c>
      <c r="F47" s="50">
        <f>F35+F39+F43</f>
        <v>2637612</v>
      </c>
      <c r="G47" s="50">
        <f>G35+G39+G43</f>
        <v>2359426.018611448</v>
      </c>
      <c r="H47" s="51">
        <f>G47/G49</f>
        <v>0.1636567968057614</v>
      </c>
      <c r="I47" s="52">
        <f>F47/G47</f>
        <v>1.1179040915859138</v>
      </c>
      <c r="J47" s="36">
        <f>E47*I47</f>
        <v>1.1179040915859138</v>
      </c>
      <c r="K47" s="53">
        <f>G47*J47</f>
        <v>2637612</v>
      </c>
      <c r="L47" s="74">
        <f>K49/G49</f>
        <v>1.0415522808287325</v>
      </c>
    </row>
    <row r="48" spans="1:12" ht="12.75">
      <c r="A48" s="78"/>
      <c r="B48" s="82"/>
      <c r="C48" s="35" t="str">
        <f>C44</f>
        <v>4 MG      </v>
      </c>
      <c r="D48" s="35" t="str">
        <f>D44</f>
        <v>CAP ER 24H</v>
      </c>
      <c r="E48" s="36">
        <f>(E36*(F36/F48))+(E40*(F40/F48))+(E44*(F44/F48))</f>
        <v>1</v>
      </c>
      <c r="F48" s="50">
        <f>F36+F40+F44</f>
        <v>12378358</v>
      </c>
      <c r="G48" s="50">
        <f>G36+G40+G44</f>
        <v>12057488.308581263</v>
      </c>
      <c r="H48" s="51">
        <f>G48/G49</f>
        <v>0.8363432031942386</v>
      </c>
      <c r="I48" s="52">
        <f>F48/G48</f>
        <v>1.026611652709659</v>
      </c>
      <c r="J48" s="36">
        <f>E48*I48</f>
        <v>1.026611652709659</v>
      </c>
      <c r="K48" s="53">
        <f>G48*J48</f>
        <v>12378358</v>
      </c>
      <c r="L48" s="74"/>
    </row>
    <row r="49" spans="1:12" ht="13.5" thickBot="1">
      <c r="A49" s="79"/>
      <c r="B49" s="83"/>
      <c r="C49" s="54"/>
      <c r="D49" s="54"/>
      <c r="E49" s="55"/>
      <c r="F49" s="56">
        <f>SUM(F47:F48)</f>
        <v>15015970</v>
      </c>
      <c r="G49" s="56">
        <f>SUM(G47:G48)</f>
        <v>14416914.32719271</v>
      </c>
      <c r="H49" s="57">
        <f>SUM(H47:H48)</f>
        <v>1</v>
      </c>
      <c r="I49" s="58" t="s">
        <v>141</v>
      </c>
      <c r="J49" s="59"/>
      <c r="K49" s="60">
        <f>SUM(K47:K48)</f>
        <v>15015970</v>
      </c>
      <c r="L49" s="76"/>
    </row>
    <row r="50" spans="1:12" ht="14.25" thickBot="1" thickTop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68"/>
    </row>
    <row r="51" spans="1:12" ht="13.5" thickTop="1">
      <c r="A51" s="77" t="s">
        <v>15</v>
      </c>
      <c r="B51" s="80" t="s">
        <v>4</v>
      </c>
      <c r="C51" s="29" t="s">
        <v>16</v>
      </c>
      <c r="D51" s="29" t="s">
        <v>12</v>
      </c>
      <c r="E51" s="30">
        <v>1</v>
      </c>
      <c r="F51" s="31">
        <v>12044</v>
      </c>
      <c r="G51" s="31">
        <f>F51/I51</f>
        <v>7607.424644861843</v>
      </c>
      <c r="H51" s="32">
        <f>G51/G52</f>
        <v>1</v>
      </c>
      <c r="I51" s="33">
        <f>(F54+F57)/(G54+G57)</f>
        <v>1.5831901809418092</v>
      </c>
      <c r="J51" s="30">
        <f>E51*I51</f>
        <v>1.5831901809418092</v>
      </c>
      <c r="K51" s="34">
        <f>G51*J51</f>
        <v>12044</v>
      </c>
      <c r="L51" s="81">
        <f>K52/G52</f>
        <v>1.5831901809418092</v>
      </c>
    </row>
    <row r="52" spans="1:12" ht="12.75">
      <c r="A52" s="78"/>
      <c r="B52" s="73"/>
      <c r="C52" s="35"/>
      <c r="D52" s="35"/>
      <c r="E52" s="36"/>
      <c r="F52" s="37">
        <f>SUM(F51)</f>
        <v>12044</v>
      </c>
      <c r="G52" s="37">
        <f>SUM(G51:G51)</f>
        <v>7607.424644861843</v>
      </c>
      <c r="H52" s="38">
        <f>SUM(H51:H51)</f>
        <v>1</v>
      </c>
      <c r="I52" s="39"/>
      <c r="J52" s="40"/>
      <c r="K52" s="41">
        <f>SUM(K51:K51)</f>
        <v>12044</v>
      </c>
      <c r="L52" s="74"/>
    </row>
    <row r="53" spans="1:12" ht="12.75">
      <c r="A53" s="78"/>
      <c r="B53" s="42"/>
      <c r="C53" s="43"/>
      <c r="D53" s="43"/>
      <c r="E53" s="44"/>
      <c r="F53" s="45"/>
      <c r="G53" s="45"/>
      <c r="H53" s="46" t="s">
        <v>141</v>
      </c>
      <c r="I53" s="47"/>
      <c r="J53" s="44"/>
      <c r="K53" s="48"/>
      <c r="L53" s="49"/>
    </row>
    <row r="54" spans="1:12" ht="12.75">
      <c r="A54" s="78"/>
      <c r="B54" s="73" t="s">
        <v>47</v>
      </c>
      <c r="C54" s="35" t="s">
        <v>16</v>
      </c>
      <c r="D54" s="35" t="s">
        <v>12</v>
      </c>
      <c r="E54" s="36">
        <v>1</v>
      </c>
      <c r="F54" s="50">
        <v>171805.5</v>
      </c>
      <c r="G54" s="50">
        <v>109817</v>
      </c>
      <c r="H54" s="51">
        <f>G54/G55</f>
        <v>1</v>
      </c>
      <c r="I54" s="52">
        <f>F54/G54</f>
        <v>1.5644708924847701</v>
      </c>
      <c r="J54" s="36">
        <f>E54*I54</f>
        <v>1.5644708924847701</v>
      </c>
      <c r="K54" s="53">
        <f>G54*J54</f>
        <v>171805.5</v>
      </c>
      <c r="L54" s="74">
        <f>K55/G55</f>
        <v>1.5644708924847701</v>
      </c>
    </row>
    <row r="55" spans="1:12" ht="12.75">
      <c r="A55" s="78"/>
      <c r="B55" s="73"/>
      <c r="C55" s="35"/>
      <c r="D55" s="35"/>
      <c r="E55" s="36"/>
      <c r="F55" s="37">
        <f>SUM(F54)</f>
        <v>171805.5</v>
      </c>
      <c r="G55" s="37">
        <f>SUM(G54)</f>
        <v>109817</v>
      </c>
      <c r="H55" s="38">
        <f>SUM(H54:H54)</f>
        <v>1</v>
      </c>
      <c r="I55" s="39"/>
      <c r="J55" s="40"/>
      <c r="K55" s="41">
        <f>SUM(K54:K54)</f>
        <v>171805.5</v>
      </c>
      <c r="L55" s="74"/>
    </row>
    <row r="56" spans="1:12" ht="12.75">
      <c r="A56" s="78"/>
      <c r="B56" s="42"/>
      <c r="C56" s="43"/>
      <c r="D56" s="43"/>
      <c r="E56" s="44"/>
      <c r="F56" s="45"/>
      <c r="G56" s="45"/>
      <c r="H56" s="46" t="s">
        <v>141</v>
      </c>
      <c r="I56" s="47"/>
      <c r="J56" s="44"/>
      <c r="K56" s="48"/>
      <c r="L56" s="49"/>
    </row>
    <row r="57" spans="1:12" ht="12.75">
      <c r="A57" s="78"/>
      <c r="B57" s="73" t="s">
        <v>142</v>
      </c>
      <c r="C57" s="35" t="s">
        <v>16</v>
      </c>
      <c r="D57" s="35" t="s">
        <v>12</v>
      </c>
      <c r="E57" s="36">
        <v>1</v>
      </c>
      <c r="F57" s="50">
        <v>203295</v>
      </c>
      <c r="G57" s="50">
        <v>127110</v>
      </c>
      <c r="H57" s="51">
        <f>G57/G58</f>
        <v>1</v>
      </c>
      <c r="I57" s="52">
        <f>F57/G57</f>
        <v>1.5993627566674533</v>
      </c>
      <c r="J57" s="36">
        <f>E57*I57</f>
        <v>1.5993627566674533</v>
      </c>
      <c r="K57" s="53">
        <f>G57*J57</f>
        <v>203295</v>
      </c>
      <c r="L57" s="74">
        <f>K58/G58</f>
        <v>1.5993627566674533</v>
      </c>
    </row>
    <row r="58" spans="1:12" ht="12.75">
      <c r="A58" s="78"/>
      <c r="B58" s="73"/>
      <c r="C58" s="35"/>
      <c r="D58" s="35"/>
      <c r="E58" s="36"/>
      <c r="F58" s="37">
        <f>SUM(F57)</f>
        <v>203295</v>
      </c>
      <c r="G58" s="37">
        <f>SUM(G57)</f>
        <v>127110</v>
      </c>
      <c r="H58" s="38">
        <f>SUM(H57:H57)</f>
        <v>1</v>
      </c>
      <c r="I58" s="39"/>
      <c r="J58" s="40"/>
      <c r="K58" s="41">
        <f>SUM(K57:K57)</f>
        <v>203295</v>
      </c>
      <c r="L58" s="74"/>
    </row>
    <row r="59" spans="1:12" ht="12.75">
      <c r="A59" s="78"/>
      <c r="B59" s="42"/>
      <c r="C59" s="43"/>
      <c r="D59" s="43"/>
      <c r="E59" s="44"/>
      <c r="F59" s="45"/>
      <c r="G59" s="45"/>
      <c r="H59" s="46" t="s">
        <v>141</v>
      </c>
      <c r="I59" s="47"/>
      <c r="J59" s="44"/>
      <c r="K59" s="48"/>
      <c r="L59" s="49"/>
    </row>
    <row r="60" spans="1:12" ht="12.75">
      <c r="A60" s="78"/>
      <c r="B60" s="73" t="s">
        <v>143</v>
      </c>
      <c r="C60" s="35" t="str">
        <f>C57</f>
        <v>20 MG     </v>
      </c>
      <c r="D60" s="35" t="str">
        <f>D57</f>
        <v>TABLET    </v>
      </c>
      <c r="E60" s="36">
        <f>(E51*(F51/F60))+(E54*(F54/F60))+(E57*(F57/F60))</f>
        <v>1</v>
      </c>
      <c r="F60" s="50">
        <f>F51+F54+F57</f>
        <v>387144.5</v>
      </c>
      <c r="G60" s="50">
        <f>G51+G54+G57</f>
        <v>244534.42464486184</v>
      </c>
      <c r="H60" s="51">
        <f>G60/G61</f>
        <v>1</v>
      </c>
      <c r="I60" s="52">
        <f>F60/G60</f>
        <v>1.5831901809418092</v>
      </c>
      <c r="J60" s="36">
        <f>E60*I60</f>
        <v>1.5831901809418092</v>
      </c>
      <c r="K60" s="53">
        <f>G60*J60</f>
        <v>387144.5</v>
      </c>
      <c r="L60" s="74">
        <f>K61/G61</f>
        <v>1.5831901809418092</v>
      </c>
    </row>
    <row r="61" spans="1:12" ht="13.5" thickBot="1">
      <c r="A61" s="79"/>
      <c r="B61" s="75"/>
      <c r="C61" s="54"/>
      <c r="D61" s="54"/>
      <c r="E61" s="55"/>
      <c r="F61" s="56">
        <f>SUM(F60:F60)</f>
        <v>387144.5</v>
      </c>
      <c r="G61" s="56">
        <f>SUM(G60:G60)</f>
        <v>244534.42464486184</v>
      </c>
      <c r="H61" s="57">
        <f>SUM(H60:H60)</f>
        <v>1</v>
      </c>
      <c r="I61" s="58" t="s">
        <v>141</v>
      </c>
      <c r="J61" s="59"/>
      <c r="K61" s="60">
        <f>SUM(K60:K60)</f>
        <v>387144.5</v>
      </c>
      <c r="L61" s="76"/>
    </row>
    <row r="62" spans="1:12" ht="14.25" thickBot="1" thickTop="1">
      <c r="A62" s="71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68"/>
    </row>
    <row r="63" spans="1:12" ht="13.5" thickTop="1">
      <c r="A63" s="77" t="s">
        <v>15</v>
      </c>
      <c r="B63" s="80" t="s">
        <v>4</v>
      </c>
      <c r="C63" s="29" t="s">
        <v>40</v>
      </c>
      <c r="D63" s="29" t="s">
        <v>27</v>
      </c>
      <c r="E63" s="30">
        <v>1</v>
      </c>
      <c r="F63" s="31">
        <v>18824</v>
      </c>
      <c r="G63" s="31">
        <f>F63/I63</f>
        <v>18686.630992160306</v>
      </c>
      <c r="H63" s="32">
        <f>G63/G64</f>
        <v>1</v>
      </c>
      <c r="I63" s="33">
        <f>(F66+F69)/(G66+G69)</f>
        <v>1.007351191763637</v>
      </c>
      <c r="J63" s="30">
        <f>E63*I63</f>
        <v>1.007351191763637</v>
      </c>
      <c r="K63" s="34">
        <f>G63*J63</f>
        <v>18824</v>
      </c>
      <c r="L63" s="81">
        <f>K64/G64</f>
        <v>1.007351191763637</v>
      </c>
    </row>
    <row r="64" spans="1:12" ht="12.75">
      <c r="A64" s="78"/>
      <c r="B64" s="73"/>
      <c r="C64" s="35"/>
      <c r="D64" s="35"/>
      <c r="E64" s="36"/>
      <c r="F64" s="37">
        <f>SUM(F63)</f>
        <v>18824</v>
      </c>
      <c r="G64" s="37">
        <f>SUM(G63:G63)</f>
        <v>18686.630992160306</v>
      </c>
      <c r="H64" s="38">
        <f>SUM(H63:H63)</f>
        <v>1</v>
      </c>
      <c r="I64" s="39"/>
      <c r="J64" s="40"/>
      <c r="K64" s="41">
        <f>SUM(K63:K63)</f>
        <v>18824</v>
      </c>
      <c r="L64" s="74"/>
    </row>
    <row r="65" spans="1:12" ht="12.75">
      <c r="A65" s="78"/>
      <c r="B65" s="42"/>
      <c r="C65" s="43"/>
      <c r="D65" s="43"/>
      <c r="E65" s="44"/>
      <c r="F65" s="45"/>
      <c r="G65" s="45"/>
      <c r="H65" s="46" t="s">
        <v>141</v>
      </c>
      <c r="I65" s="47"/>
      <c r="J65" s="44"/>
      <c r="K65" s="48"/>
      <c r="L65" s="49"/>
    </row>
    <row r="66" spans="1:12" ht="12.75">
      <c r="A66" s="78"/>
      <c r="B66" s="73" t="s">
        <v>47</v>
      </c>
      <c r="C66" s="35" t="s">
        <v>40</v>
      </c>
      <c r="D66" s="35" t="s">
        <v>27</v>
      </c>
      <c r="E66" s="36">
        <v>1</v>
      </c>
      <c r="F66" s="50">
        <v>559638</v>
      </c>
      <c r="G66" s="50">
        <v>555846</v>
      </c>
      <c r="H66" s="51">
        <f>G66/G67</f>
        <v>1</v>
      </c>
      <c r="I66" s="52">
        <f>F66/G66</f>
        <v>1.006822033440917</v>
      </c>
      <c r="J66" s="36">
        <f>E66*I66</f>
        <v>1.006822033440917</v>
      </c>
      <c r="K66" s="53">
        <f>G66*J66</f>
        <v>559638</v>
      </c>
      <c r="L66" s="74">
        <f>K67/G67</f>
        <v>1.006822033440917</v>
      </c>
    </row>
    <row r="67" spans="1:12" ht="12.75">
      <c r="A67" s="78"/>
      <c r="B67" s="73"/>
      <c r="C67" s="35"/>
      <c r="D67" s="35"/>
      <c r="E67" s="36"/>
      <c r="F67" s="37">
        <f>SUM(F66)</f>
        <v>559638</v>
      </c>
      <c r="G67" s="37">
        <f>SUM(G66)</f>
        <v>555846</v>
      </c>
      <c r="H67" s="38">
        <f>SUM(H66:H66)</f>
        <v>1</v>
      </c>
      <c r="I67" s="39"/>
      <c r="J67" s="40"/>
      <c r="K67" s="41">
        <f>SUM(K66:K66)</f>
        <v>559638</v>
      </c>
      <c r="L67" s="74"/>
    </row>
    <row r="68" spans="1:12" ht="12.75">
      <c r="A68" s="78"/>
      <c r="B68" s="42"/>
      <c r="C68" s="43"/>
      <c r="D68" s="43"/>
      <c r="E68" s="44"/>
      <c r="F68" s="45"/>
      <c r="G68" s="45"/>
      <c r="H68" s="46" t="s">
        <v>141</v>
      </c>
      <c r="I68" s="47"/>
      <c r="J68" s="44"/>
      <c r="K68" s="48"/>
      <c r="L68" s="49"/>
    </row>
    <row r="69" spans="1:12" ht="12.75">
      <c r="A69" s="78"/>
      <c r="B69" s="73" t="s">
        <v>142</v>
      </c>
      <c r="C69" s="35" t="s">
        <v>40</v>
      </c>
      <c r="D69" s="35" t="s">
        <v>27</v>
      </c>
      <c r="E69" s="36">
        <v>1</v>
      </c>
      <c r="F69" s="50">
        <v>558135</v>
      </c>
      <c r="G69" s="50">
        <v>553770</v>
      </c>
      <c r="H69" s="51">
        <f>G69/G70</f>
        <v>1</v>
      </c>
      <c r="I69" s="52">
        <f>F69/G69</f>
        <v>1.0078823338209004</v>
      </c>
      <c r="J69" s="36">
        <f>E69*I69</f>
        <v>1.0078823338209004</v>
      </c>
      <c r="K69" s="53">
        <f>G69*J69</f>
        <v>558135</v>
      </c>
      <c r="L69" s="74">
        <f>K70/G70</f>
        <v>1.0078823338209004</v>
      </c>
    </row>
    <row r="70" spans="1:12" ht="12.75">
      <c r="A70" s="78"/>
      <c r="B70" s="73"/>
      <c r="C70" s="35"/>
      <c r="D70" s="35"/>
      <c r="E70" s="36"/>
      <c r="F70" s="37">
        <f>SUM(F69)</f>
        <v>558135</v>
      </c>
      <c r="G70" s="37">
        <f>SUM(G69)</f>
        <v>553770</v>
      </c>
      <c r="H70" s="38">
        <f>SUM(H69:H69)</f>
        <v>1</v>
      </c>
      <c r="I70" s="39"/>
      <c r="J70" s="40"/>
      <c r="K70" s="41">
        <f>SUM(K69:K69)</f>
        <v>558135</v>
      </c>
      <c r="L70" s="74"/>
    </row>
    <row r="71" spans="1:12" ht="12.75">
      <c r="A71" s="78"/>
      <c r="B71" s="42"/>
      <c r="C71" s="43"/>
      <c r="D71" s="43"/>
      <c r="E71" s="44"/>
      <c r="F71" s="45"/>
      <c r="G71" s="45"/>
      <c r="H71" s="46" t="s">
        <v>141</v>
      </c>
      <c r="I71" s="47"/>
      <c r="J71" s="44"/>
      <c r="K71" s="48"/>
      <c r="L71" s="49"/>
    </row>
    <row r="72" spans="1:12" ht="12.75">
      <c r="A72" s="78"/>
      <c r="B72" s="73" t="s">
        <v>143</v>
      </c>
      <c r="C72" s="35" t="str">
        <f>C69</f>
        <v>60 MG     </v>
      </c>
      <c r="D72" s="35" t="str">
        <f>D69</f>
        <v>CAP ER 24H</v>
      </c>
      <c r="E72" s="36">
        <f>(E63*(F63/F72))+(E66*(F66/F72))+(E69*(F69/F72))</f>
        <v>1</v>
      </c>
      <c r="F72" s="50">
        <f>F63+F66+F69</f>
        <v>1136597</v>
      </c>
      <c r="G72" s="50">
        <f>G63+G66+G69</f>
        <v>1128302.6309921602</v>
      </c>
      <c r="H72" s="51">
        <f>G72/G73</f>
        <v>1</v>
      </c>
      <c r="I72" s="52">
        <f>F72/G72</f>
        <v>1.0073511917636373</v>
      </c>
      <c r="J72" s="36">
        <f>E72*I72</f>
        <v>1.0073511917636373</v>
      </c>
      <c r="K72" s="53">
        <f>G72*J72</f>
        <v>1136597</v>
      </c>
      <c r="L72" s="74">
        <f>K73/G73</f>
        <v>1.0073511917636373</v>
      </c>
    </row>
    <row r="73" spans="1:12" ht="13.5" thickBot="1">
      <c r="A73" s="79"/>
      <c r="B73" s="75"/>
      <c r="C73" s="54"/>
      <c r="D73" s="54"/>
      <c r="E73" s="55"/>
      <c r="F73" s="56">
        <f>SUM(F72:F72)</f>
        <v>1136597</v>
      </c>
      <c r="G73" s="56">
        <f>SUM(G72:G72)</f>
        <v>1128302.6309921602</v>
      </c>
      <c r="H73" s="57">
        <f>SUM(H72:H72)</f>
        <v>1</v>
      </c>
      <c r="I73" s="58" t="s">
        <v>141</v>
      </c>
      <c r="J73" s="59"/>
      <c r="K73" s="60">
        <f>SUM(K72:K72)</f>
        <v>1136597</v>
      </c>
      <c r="L73" s="76"/>
    </row>
    <row r="74" spans="1:12" ht="14.25" thickBot="1" thickTop="1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68"/>
    </row>
    <row r="75" spans="1:12" ht="13.5" thickTop="1">
      <c r="A75" s="77" t="s">
        <v>42</v>
      </c>
      <c r="B75" s="84" t="s">
        <v>4</v>
      </c>
      <c r="C75" s="29" t="s">
        <v>26</v>
      </c>
      <c r="D75" s="29" t="s">
        <v>38</v>
      </c>
      <c r="E75" s="30">
        <v>1</v>
      </c>
      <c r="F75" s="31">
        <v>28351</v>
      </c>
      <c r="G75" s="31">
        <f>F75/I75</f>
        <v>27358.15906877583</v>
      </c>
      <c r="H75" s="32">
        <f>G75/G77</f>
        <v>0.44874351555840714</v>
      </c>
      <c r="I75" s="33">
        <f>(F79+F83)/(G79+G83)</f>
        <v>1.036290487555404</v>
      </c>
      <c r="J75" s="30">
        <f>E75*I75</f>
        <v>1.036290487555404</v>
      </c>
      <c r="K75" s="34">
        <f>G75*J75</f>
        <v>28351</v>
      </c>
      <c r="L75" s="81">
        <f>K77/G77</f>
        <v>1.019926833190457</v>
      </c>
    </row>
    <row r="76" spans="1:12" ht="12.75">
      <c r="A76" s="78"/>
      <c r="B76" s="82"/>
      <c r="C76" s="35" t="s">
        <v>43</v>
      </c>
      <c r="D76" s="35" t="s">
        <v>38</v>
      </c>
      <c r="E76" s="36">
        <v>1</v>
      </c>
      <c r="F76" s="50">
        <v>33830</v>
      </c>
      <c r="G76" s="50">
        <f>F76/I76</f>
        <v>33607.97887024687</v>
      </c>
      <c r="H76" s="51">
        <f>G76/G77</f>
        <v>0.5512564844415929</v>
      </c>
      <c r="I76" s="52">
        <f>(F80+F84)/(G80+G84)</f>
        <v>1.0066062029677627</v>
      </c>
      <c r="J76" s="36">
        <f>E76*I76</f>
        <v>1.0066062029677627</v>
      </c>
      <c r="K76" s="53">
        <f>G76*J76</f>
        <v>33830</v>
      </c>
      <c r="L76" s="74"/>
    </row>
    <row r="77" spans="1:12" ht="12.75">
      <c r="A77" s="78"/>
      <c r="B77" s="82"/>
      <c r="C77" s="35"/>
      <c r="D77" s="35"/>
      <c r="E77" s="36"/>
      <c r="F77" s="37">
        <f>SUM(F75:F76)</f>
        <v>62181</v>
      </c>
      <c r="G77" s="37">
        <f>SUM(G75:G76)</f>
        <v>60966.1379390227</v>
      </c>
      <c r="H77" s="38">
        <f>SUM(H75:H76)</f>
        <v>1</v>
      </c>
      <c r="I77" s="39"/>
      <c r="J77" s="40"/>
      <c r="K77" s="41">
        <f>SUM(K75:K76)</f>
        <v>62181</v>
      </c>
      <c r="L77" s="74"/>
    </row>
    <row r="78" spans="1:12" ht="12.75">
      <c r="A78" s="78"/>
      <c r="B78" s="42"/>
      <c r="C78" s="43"/>
      <c r="D78" s="43"/>
      <c r="E78" s="44"/>
      <c r="F78" s="45"/>
      <c r="G78" s="45"/>
      <c r="H78" s="46" t="s">
        <v>141</v>
      </c>
      <c r="I78" s="47"/>
      <c r="J78" s="44"/>
      <c r="K78" s="48"/>
      <c r="L78" s="49"/>
    </row>
    <row r="79" spans="1:12" ht="12.75">
      <c r="A79" s="78"/>
      <c r="B79" s="82" t="s">
        <v>47</v>
      </c>
      <c r="C79" s="35" t="s">
        <v>26</v>
      </c>
      <c r="D79" s="35" t="s">
        <v>38</v>
      </c>
      <c r="E79" s="36">
        <v>1</v>
      </c>
      <c r="F79" s="50">
        <v>571385</v>
      </c>
      <c r="G79" s="50">
        <v>549329</v>
      </c>
      <c r="H79" s="51">
        <f>G79/G81</f>
        <v>0.5096676804432659</v>
      </c>
      <c r="I79" s="52">
        <f>F79/G79</f>
        <v>1.040150802160454</v>
      </c>
      <c r="J79" s="36">
        <f>E79*I79</f>
        <v>1.040150802160454</v>
      </c>
      <c r="K79" s="53">
        <f>G79*J79</f>
        <v>571385</v>
      </c>
      <c r="L79" s="74">
        <f>K81/G81</f>
        <v>1.0250445808104893</v>
      </c>
    </row>
    <row r="80" spans="1:12" ht="12.75">
      <c r="A80" s="78"/>
      <c r="B80" s="82"/>
      <c r="C80" s="35" t="s">
        <v>43</v>
      </c>
      <c r="D80" s="35" t="s">
        <v>38</v>
      </c>
      <c r="E80" s="36">
        <v>1</v>
      </c>
      <c r="F80" s="50">
        <v>533426.5</v>
      </c>
      <c r="G80" s="50">
        <v>528489</v>
      </c>
      <c r="H80" s="51">
        <f>G80/G81</f>
        <v>0.49033231955673406</v>
      </c>
      <c r="I80" s="52">
        <f>F80/G80</f>
        <v>1.0093426731682211</v>
      </c>
      <c r="J80" s="36">
        <f>E80*I80</f>
        <v>1.0093426731682211</v>
      </c>
      <c r="K80" s="53">
        <f>G80*J80</f>
        <v>533426.5</v>
      </c>
      <c r="L80" s="74"/>
    </row>
    <row r="81" spans="1:12" ht="12.75">
      <c r="A81" s="78"/>
      <c r="B81" s="82"/>
      <c r="C81" s="35"/>
      <c r="D81" s="35"/>
      <c r="E81" s="36"/>
      <c r="F81" s="37">
        <f>SUM(F79:F80)</f>
        <v>1104811.5</v>
      </c>
      <c r="G81" s="37">
        <f>SUM(G79:G80)</f>
        <v>1077818</v>
      </c>
      <c r="H81" s="38">
        <f>SUM(H79:H80)</f>
        <v>1</v>
      </c>
      <c r="I81" s="39"/>
      <c r="J81" s="40"/>
      <c r="K81" s="41">
        <f>SUM(K79:K80)</f>
        <v>1104811.5</v>
      </c>
      <c r="L81" s="74"/>
    </row>
    <row r="82" spans="1:12" ht="12.75">
      <c r="A82" s="78"/>
      <c r="B82" s="42"/>
      <c r="C82" s="43"/>
      <c r="D82" s="43"/>
      <c r="E82" s="44"/>
      <c r="F82" s="45"/>
      <c r="G82" s="45"/>
      <c r="H82" s="46" t="s">
        <v>141</v>
      </c>
      <c r="I82" s="47"/>
      <c r="J82" s="44"/>
      <c r="K82" s="48"/>
      <c r="L82" s="49"/>
    </row>
    <row r="83" spans="1:12" ht="12.75">
      <c r="A83" s="78"/>
      <c r="B83" s="82" t="s">
        <v>142</v>
      </c>
      <c r="C83" s="35" t="s">
        <v>26</v>
      </c>
      <c r="D83" s="35" t="s">
        <v>38</v>
      </c>
      <c r="E83" s="36">
        <v>1</v>
      </c>
      <c r="F83" s="50">
        <v>644391</v>
      </c>
      <c r="G83" s="50">
        <v>623871</v>
      </c>
      <c r="H83" s="51">
        <f>G83/G85</f>
        <v>0.49759882848672354</v>
      </c>
      <c r="I83" s="52">
        <f>F83/G83</f>
        <v>1.0328914150521502</v>
      </c>
      <c r="J83" s="36">
        <f>E83*I83</f>
        <v>1.0328914150521502</v>
      </c>
      <c r="K83" s="53">
        <f>G83*J83</f>
        <v>644391</v>
      </c>
      <c r="L83" s="74">
        <f>K85/G85</f>
        <v>1.01853221063311</v>
      </c>
    </row>
    <row r="84" spans="1:12" ht="12.75">
      <c r="A84" s="78"/>
      <c r="B84" s="82"/>
      <c r="C84" s="35" t="s">
        <v>43</v>
      </c>
      <c r="D84" s="35" t="s">
        <v>38</v>
      </c>
      <c r="E84" s="36">
        <v>1</v>
      </c>
      <c r="F84" s="50">
        <v>632607</v>
      </c>
      <c r="G84" s="50">
        <v>629892</v>
      </c>
      <c r="H84" s="51">
        <f>G84/G85</f>
        <v>0.5024011715132765</v>
      </c>
      <c r="I84" s="52">
        <f>F84/G84</f>
        <v>1.0043102627117029</v>
      </c>
      <c r="J84" s="36">
        <f>E84*I84</f>
        <v>1.0043102627117029</v>
      </c>
      <c r="K84" s="53">
        <f>G84*J84</f>
        <v>632607</v>
      </c>
      <c r="L84" s="74"/>
    </row>
    <row r="85" spans="1:12" ht="12.75">
      <c r="A85" s="78"/>
      <c r="B85" s="82"/>
      <c r="C85" s="35"/>
      <c r="D85" s="35"/>
      <c r="E85" s="36"/>
      <c r="F85" s="37">
        <f>SUM(F83:F84)</f>
        <v>1276998</v>
      </c>
      <c r="G85" s="37">
        <f>SUM(G83:G84)</f>
        <v>1253763</v>
      </c>
      <c r="H85" s="38">
        <f>SUM(H83:H84)</f>
        <v>1</v>
      </c>
      <c r="I85" s="39"/>
      <c r="J85" s="40"/>
      <c r="K85" s="41">
        <f>SUM(K83:K84)</f>
        <v>1276998</v>
      </c>
      <c r="L85" s="74"/>
    </row>
    <row r="86" spans="1:12" ht="12.75">
      <c r="A86" s="78"/>
      <c r="B86" s="42"/>
      <c r="C86" s="43"/>
      <c r="D86" s="43"/>
      <c r="E86" s="44"/>
      <c r="F86" s="45"/>
      <c r="G86" s="45"/>
      <c r="H86" s="46" t="s">
        <v>141</v>
      </c>
      <c r="I86" s="47"/>
      <c r="J86" s="44"/>
      <c r="K86" s="48"/>
      <c r="L86" s="49"/>
    </row>
    <row r="87" spans="1:12" ht="12.75">
      <c r="A87" s="78"/>
      <c r="B87" s="82" t="s">
        <v>143</v>
      </c>
      <c r="C87" s="35" t="str">
        <f>C83</f>
        <v>4 MG      </v>
      </c>
      <c r="D87" s="35" t="str">
        <f>D83</f>
        <v>TAB ER 24H</v>
      </c>
      <c r="E87" s="36">
        <f>(E75*(F75/F87))+(E79*(F79/F87))+(E83*(F83/F87))</f>
        <v>1</v>
      </c>
      <c r="F87" s="50">
        <f>F75+F79+F83</f>
        <v>1244127</v>
      </c>
      <c r="G87" s="50">
        <f>G75+G79+G83</f>
        <v>1200558.1590687758</v>
      </c>
      <c r="H87" s="51">
        <f>G87/G89</f>
        <v>0.5017908069735901</v>
      </c>
      <c r="I87" s="52">
        <f>F87/G87</f>
        <v>1.036290487555404</v>
      </c>
      <c r="J87" s="36">
        <f>E87*I87</f>
        <v>1.036290487555404</v>
      </c>
      <c r="K87" s="53">
        <f>G87*J87</f>
        <v>1244127</v>
      </c>
      <c r="L87" s="74">
        <f>K89/G89</f>
        <v>1.021501504085429</v>
      </c>
    </row>
    <row r="88" spans="1:12" ht="12.75">
      <c r="A88" s="78"/>
      <c r="B88" s="82"/>
      <c r="C88" s="35" t="str">
        <f>C84</f>
        <v>8 MG      </v>
      </c>
      <c r="D88" s="35" t="str">
        <f>D84</f>
        <v>TAB ER 24H</v>
      </c>
      <c r="E88" s="36">
        <f>(E76*(F76/F88))+(E80*(F80/F88))+(E84*(F84/F88))</f>
        <v>1</v>
      </c>
      <c r="F88" s="50">
        <f>F76+F80+F84</f>
        <v>1199863.5</v>
      </c>
      <c r="G88" s="50">
        <f>G76+G80+G84</f>
        <v>1191988.978870247</v>
      </c>
      <c r="H88" s="51">
        <f>G88/G89</f>
        <v>0.4982091930264098</v>
      </c>
      <c r="I88" s="52">
        <f>F88/G88</f>
        <v>1.0066062029677627</v>
      </c>
      <c r="J88" s="36">
        <f>E88*I88</f>
        <v>1.0066062029677627</v>
      </c>
      <c r="K88" s="53">
        <f>G88*J88</f>
        <v>1199863.5</v>
      </c>
      <c r="L88" s="74"/>
    </row>
    <row r="89" spans="1:12" ht="13.5" thickBot="1">
      <c r="A89" s="79"/>
      <c r="B89" s="83"/>
      <c r="C89" s="54"/>
      <c r="D89" s="54"/>
      <c r="E89" s="55"/>
      <c r="F89" s="56">
        <f>SUM(F87:F88)</f>
        <v>2443990.5</v>
      </c>
      <c r="G89" s="56">
        <f>SUM(G87:G88)</f>
        <v>2392547.137939023</v>
      </c>
      <c r="H89" s="57">
        <f>SUM(H87:H88)</f>
        <v>1</v>
      </c>
      <c r="I89" s="58" t="s">
        <v>141</v>
      </c>
      <c r="J89" s="59"/>
      <c r="K89" s="60">
        <f>SUM(K87:K88)</f>
        <v>2443990.5</v>
      </c>
      <c r="L89" s="76"/>
    </row>
    <row r="90" spans="1:12" ht="14.25" thickBot="1" thickTop="1">
      <c r="A90" s="71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68"/>
    </row>
    <row r="91" spans="1:12" ht="13.5" thickTop="1">
      <c r="A91" s="77" t="s">
        <v>36</v>
      </c>
      <c r="B91" s="84" t="s">
        <v>4</v>
      </c>
      <c r="C91" s="29" t="s">
        <v>37</v>
      </c>
      <c r="D91" s="29" t="s">
        <v>38</v>
      </c>
      <c r="E91" s="30">
        <v>1</v>
      </c>
      <c r="F91" s="31">
        <v>126281</v>
      </c>
      <c r="G91" s="31">
        <f>F91/I91</f>
        <v>119903.19991952078</v>
      </c>
      <c r="H91" s="32">
        <f>G91/G93</f>
        <v>0.46015015353941596</v>
      </c>
      <c r="I91" s="33">
        <f>(F95+F99)/(G95+G99)</f>
        <v>1.0531912416412574</v>
      </c>
      <c r="J91" s="30">
        <f>E91*I91</f>
        <v>1.0531912416412574</v>
      </c>
      <c r="K91" s="34">
        <f>G91*J91</f>
        <v>126281</v>
      </c>
      <c r="L91" s="81">
        <f>K93/G93</f>
        <v>1.031833276468271</v>
      </c>
    </row>
    <row r="92" spans="1:12" ht="12.75">
      <c r="A92" s="78"/>
      <c r="B92" s="82"/>
      <c r="C92" s="35" t="s">
        <v>24</v>
      </c>
      <c r="D92" s="35" t="s">
        <v>38</v>
      </c>
      <c r="E92" s="36">
        <v>1</v>
      </c>
      <c r="F92" s="50">
        <v>142588</v>
      </c>
      <c r="G92" s="50">
        <f>F92/I92</f>
        <v>140670.87355897474</v>
      </c>
      <c r="H92" s="51">
        <f>G92/G93</f>
        <v>0.539849846460584</v>
      </c>
      <c r="I92" s="52">
        <f>(F96+F100)/(G96+G100)</f>
        <v>1.01362845337149</v>
      </c>
      <c r="J92" s="36">
        <f>E92*I92</f>
        <v>1.01362845337149</v>
      </c>
      <c r="K92" s="53">
        <f>G92*J92</f>
        <v>142588</v>
      </c>
      <c r="L92" s="74"/>
    </row>
    <row r="93" spans="1:12" ht="12.75">
      <c r="A93" s="78"/>
      <c r="B93" s="82"/>
      <c r="C93" s="35"/>
      <c r="D93" s="35"/>
      <c r="E93" s="36"/>
      <c r="F93" s="37">
        <f>SUM(F91:F92)</f>
        <v>268869</v>
      </c>
      <c r="G93" s="37">
        <f>SUM(G91:G92)</f>
        <v>260574.07347849553</v>
      </c>
      <c r="H93" s="38">
        <f>SUM(H91:H92)</f>
        <v>1</v>
      </c>
      <c r="I93" s="39"/>
      <c r="J93" s="40"/>
      <c r="K93" s="41">
        <f>SUM(K91:K92)</f>
        <v>268869</v>
      </c>
      <c r="L93" s="74"/>
    </row>
    <row r="94" spans="1:12" ht="12.75">
      <c r="A94" s="78"/>
      <c r="B94" s="42"/>
      <c r="C94" s="43"/>
      <c r="D94" s="43"/>
      <c r="E94" s="44"/>
      <c r="F94" s="45"/>
      <c r="G94" s="45"/>
      <c r="H94" s="46" t="s">
        <v>141</v>
      </c>
      <c r="I94" s="47"/>
      <c r="J94" s="44"/>
      <c r="K94" s="48"/>
      <c r="L94" s="49"/>
    </row>
    <row r="95" spans="1:12" ht="12.75">
      <c r="A95" s="78"/>
      <c r="B95" s="82" t="s">
        <v>47</v>
      </c>
      <c r="C95" s="35" t="s">
        <v>37</v>
      </c>
      <c r="D95" s="35" t="s">
        <v>38</v>
      </c>
      <c r="E95" s="36">
        <v>1</v>
      </c>
      <c r="F95" s="50">
        <v>805225</v>
      </c>
      <c r="G95" s="50">
        <v>766385</v>
      </c>
      <c r="H95" s="51">
        <f>G95/G97</f>
        <v>0.484208577685281</v>
      </c>
      <c r="I95" s="52">
        <f>F95/G95</f>
        <v>1.0506794887686999</v>
      </c>
      <c r="J95" s="36">
        <f>E95*I95</f>
        <v>1.0506794887686999</v>
      </c>
      <c r="K95" s="53">
        <f>G95*J95</f>
        <v>805225</v>
      </c>
      <c r="L95" s="74">
        <f>K97/G97</f>
        <v>1.0335815709034484</v>
      </c>
    </row>
    <row r="96" spans="1:12" ht="12.75">
      <c r="A96" s="78"/>
      <c r="B96" s="82"/>
      <c r="C96" s="35" t="s">
        <v>24</v>
      </c>
      <c r="D96" s="35" t="s">
        <v>38</v>
      </c>
      <c r="E96" s="36">
        <v>1</v>
      </c>
      <c r="F96" s="50">
        <v>830684.5</v>
      </c>
      <c r="G96" s="50">
        <v>816373</v>
      </c>
      <c r="H96" s="51">
        <f>G96/G97</f>
        <v>0.515791422314719</v>
      </c>
      <c r="I96" s="52">
        <f>F96/G96</f>
        <v>1.0175305895711886</v>
      </c>
      <c r="J96" s="36">
        <f>E96*I96</f>
        <v>1.0175305895711886</v>
      </c>
      <c r="K96" s="53">
        <f>G96*J96</f>
        <v>830684.4999999999</v>
      </c>
      <c r="L96" s="74"/>
    </row>
    <row r="97" spans="1:12" ht="12.75">
      <c r="A97" s="78"/>
      <c r="B97" s="82"/>
      <c r="C97" s="35"/>
      <c r="D97" s="35"/>
      <c r="E97" s="36"/>
      <c r="F97" s="37">
        <f>SUM(F95:F96)</f>
        <v>1635909.5</v>
      </c>
      <c r="G97" s="37">
        <f>SUM(G95:G96)</f>
        <v>1582758</v>
      </c>
      <c r="H97" s="38">
        <f>SUM(H95:H96)</f>
        <v>1</v>
      </c>
      <c r="I97" s="39"/>
      <c r="J97" s="40"/>
      <c r="K97" s="41">
        <f>SUM(K95:K96)</f>
        <v>1635909.5</v>
      </c>
      <c r="L97" s="74"/>
    </row>
    <row r="98" spans="1:12" ht="12.75">
      <c r="A98" s="78"/>
      <c r="B98" s="42"/>
      <c r="C98" s="43"/>
      <c r="D98" s="43"/>
      <c r="E98" s="44"/>
      <c r="F98" s="45"/>
      <c r="G98" s="45"/>
      <c r="H98" s="46" t="s">
        <v>141</v>
      </c>
      <c r="I98" s="47"/>
      <c r="J98" s="44"/>
      <c r="K98" s="48"/>
      <c r="L98" s="49"/>
    </row>
    <row r="99" spans="1:12" ht="12.75">
      <c r="A99" s="78"/>
      <c r="B99" s="82" t="s">
        <v>142</v>
      </c>
      <c r="C99" s="35" t="s">
        <v>37</v>
      </c>
      <c r="D99" s="35" t="s">
        <v>38</v>
      </c>
      <c r="E99" s="36">
        <v>1</v>
      </c>
      <c r="F99" s="50">
        <v>777792</v>
      </c>
      <c r="G99" s="50">
        <v>736682</v>
      </c>
      <c r="H99" s="51">
        <f>G99/G101</f>
        <v>0.4601116486602286</v>
      </c>
      <c r="I99" s="52">
        <f>F99/G99</f>
        <v>1.0558042683274467</v>
      </c>
      <c r="J99" s="36">
        <f>E99*I99</f>
        <v>1.0558042683274467</v>
      </c>
      <c r="K99" s="53">
        <f>G99*J99</f>
        <v>777792.0000000001</v>
      </c>
      <c r="L99" s="74">
        <f>K101/G101</f>
        <v>1.031044398392599</v>
      </c>
    </row>
    <row r="100" spans="1:12" ht="12.75">
      <c r="A100" s="78"/>
      <c r="B100" s="82"/>
      <c r="C100" s="35" t="s">
        <v>24</v>
      </c>
      <c r="D100" s="35" t="s">
        <v>38</v>
      </c>
      <c r="E100" s="36">
        <v>1</v>
      </c>
      <c r="F100" s="50">
        <v>873007</v>
      </c>
      <c r="G100" s="50">
        <v>864412</v>
      </c>
      <c r="H100" s="51">
        <f>G100/G101</f>
        <v>0.5398883513397714</v>
      </c>
      <c r="I100" s="52">
        <f>F100/G100</f>
        <v>1.0099431752451378</v>
      </c>
      <c r="J100" s="36">
        <f>E100*I100</f>
        <v>1.0099431752451378</v>
      </c>
      <c r="K100" s="53">
        <f>G100*J100</f>
        <v>873007</v>
      </c>
      <c r="L100" s="74"/>
    </row>
    <row r="101" spans="1:12" ht="12.75">
      <c r="A101" s="78"/>
      <c r="B101" s="82"/>
      <c r="C101" s="35"/>
      <c r="D101" s="35"/>
      <c r="E101" s="36"/>
      <c r="F101" s="37">
        <f>SUM(F99:F100)</f>
        <v>1650799</v>
      </c>
      <c r="G101" s="37">
        <f>SUM(G99:G100)</f>
        <v>1601094</v>
      </c>
      <c r="H101" s="38">
        <f>SUM(H99:H100)</f>
        <v>1</v>
      </c>
      <c r="I101" s="39"/>
      <c r="J101" s="40"/>
      <c r="K101" s="41">
        <f>SUM(K99:K100)</f>
        <v>1650799</v>
      </c>
      <c r="L101" s="74"/>
    </row>
    <row r="102" spans="1:12" ht="12.75">
      <c r="A102" s="78"/>
      <c r="B102" s="42"/>
      <c r="C102" s="43"/>
      <c r="D102" s="43"/>
      <c r="E102" s="44"/>
      <c r="F102" s="45"/>
      <c r="G102" s="45"/>
      <c r="H102" s="46" t="s">
        <v>141</v>
      </c>
      <c r="I102" s="47"/>
      <c r="J102" s="44"/>
      <c r="K102" s="48"/>
      <c r="L102" s="49"/>
    </row>
    <row r="103" spans="1:12" ht="12.75">
      <c r="A103" s="78"/>
      <c r="B103" s="82" t="s">
        <v>143</v>
      </c>
      <c r="C103" s="35" t="str">
        <f>C99</f>
        <v>7.5 MG    </v>
      </c>
      <c r="D103" s="35" t="str">
        <f>D99</f>
        <v>TAB ER 24H</v>
      </c>
      <c r="E103" s="36">
        <f>(E91*(F91/F103))+(E95*(F95/F103))+(E99*(F99/F103))</f>
        <v>1</v>
      </c>
      <c r="F103" s="50">
        <f>F91+F95+F99</f>
        <v>1709298</v>
      </c>
      <c r="G103" s="50">
        <f>G91+G95+G99</f>
        <v>1622970.1999195209</v>
      </c>
      <c r="H103" s="51">
        <f>G103/G105</f>
        <v>0.47118740983182067</v>
      </c>
      <c r="I103" s="52">
        <f>F103/G103</f>
        <v>1.0531912416412574</v>
      </c>
      <c r="J103" s="36">
        <f>E103*I103</f>
        <v>1.0531912416412574</v>
      </c>
      <c r="K103" s="53">
        <f>G103*J103</f>
        <v>1709298</v>
      </c>
      <c r="L103" s="74">
        <f>K105/G105</f>
        <v>1.0322699411020464</v>
      </c>
    </row>
    <row r="104" spans="1:12" ht="12.75">
      <c r="A104" s="78"/>
      <c r="B104" s="82"/>
      <c r="C104" s="35" t="str">
        <f>C100</f>
        <v>15 MG     </v>
      </c>
      <c r="D104" s="35" t="str">
        <f>D100</f>
        <v>TAB ER 24H</v>
      </c>
      <c r="E104" s="36">
        <f>(E92*(F92/F104))+(E96*(F96/F104))+(E100*(F100/F104))</f>
        <v>1</v>
      </c>
      <c r="F104" s="50">
        <f>F92+F96+F100</f>
        <v>1846279.5</v>
      </c>
      <c r="G104" s="50">
        <f>G92+G96+G100</f>
        <v>1821455.8735589748</v>
      </c>
      <c r="H104" s="51">
        <f>G104/G105</f>
        <v>0.5288125901681793</v>
      </c>
      <c r="I104" s="52">
        <f>F104/G104</f>
        <v>1.01362845337149</v>
      </c>
      <c r="J104" s="36">
        <f>E104*I104</f>
        <v>1.01362845337149</v>
      </c>
      <c r="K104" s="53">
        <f>G104*J104</f>
        <v>1846279.5</v>
      </c>
      <c r="L104" s="74"/>
    </row>
    <row r="105" spans="1:12" ht="13.5" thickBot="1">
      <c r="A105" s="79"/>
      <c r="B105" s="83"/>
      <c r="C105" s="54"/>
      <c r="D105" s="54"/>
      <c r="E105" s="55"/>
      <c r="F105" s="56">
        <f>SUM(F103:F104)</f>
        <v>3555577.5</v>
      </c>
      <c r="G105" s="56">
        <f>SUM(G103:G104)</f>
        <v>3444426.0734784957</v>
      </c>
      <c r="H105" s="57">
        <f>SUM(H103:H104)</f>
        <v>1</v>
      </c>
      <c r="I105" s="58" t="s">
        <v>141</v>
      </c>
      <c r="J105" s="59"/>
      <c r="K105" s="60">
        <f>SUM(K103:K104)</f>
        <v>3555577.5</v>
      </c>
      <c r="L105" s="76"/>
    </row>
    <row r="106" spans="1:12" ht="14.25" thickBot="1" thickTop="1">
      <c r="A106" s="69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68"/>
    </row>
    <row r="107" spans="1:12" ht="13.5" thickTop="1">
      <c r="A107" s="77" t="s">
        <v>7</v>
      </c>
      <c r="B107" s="80" t="s">
        <v>4</v>
      </c>
      <c r="C107" s="29" t="s">
        <v>11</v>
      </c>
      <c r="D107" s="29" t="s">
        <v>12</v>
      </c>
      <c r="E107" s="30">
        <v>1</v>
      </c>
      <c r="F107" s="31">
        <v>2048842</v>
      </c>
      <c r="G107" s="31">
        <f>F107/I107</f>
        <v>1098735.4968229737</v>
      </c>
      <c r="H107" s="32">
        <f>G107/G108</f>
        <v>1</v>
      </c>
      <c r="I107" s="33">
        <f>(F110+F113)/(G110+G113)</f>
        <v>1.864727230461096</v>
      </c>
      <c r="J107" s="30">
        <f>E107*I107</f>
        <v>1.864727230461096</v>
      </c>
      <c r="K107" s="34">
        <f>G107*J107</f>
        <v>2048842.0000000002</v>
      </c>
      <c r="L107" s="81">
        <f>K108/G108</f>
        <v>1.864727230461096</v>
      </c>
    </row>
    <row r="108" spans="1:12" ht="12.75">
      <c r="A108" s="78"/>
      <c r="B108" s="73"/>
      <c r="C108" s="35"/>
      <c r="D108" s="35"/>
      <c r="E108" s="36"/>
      <c r="F108" s="37">
        <f>SUM(F107)</f>
        <v>2048842</v>
      </c>
      <c r="G108" s="37">
        <f>SUM(G107:G107)</f>
        <v>1098735.4968229737</v>
      </c>
      <c r="H108" s="38">
        <f>SUM(H107:H107)</f>
        <v>1</v>
      </c>
      <c r="I108" s="39"/>
      <c r="J108" s="40"/>
      <c r="K108" s="41">
        <f>SUM(K107:K107)</f>
        <v>2048842.0000000002</v>
      </c>
      <c r="L108" s="74"/>
    </row>
    <row r="109" spans="1:12" ht="12.75">
      <c r="A109" s="78"/>
      <c r="B109" s="42"/>
      <c r="C109" s="43"/>
      <c r="D109" s="43"/>
      <c r="E109" s="44"/>
      <c r="F109" s="45"/>
      <c r="G109" s="45"/>
      <c r="H109" s="46" t="s">
        <v>141</v>
      </c>
      <c r="I109" s="47"/>
      <c r="J109" s="44"/>
      <c r="K109" s="48"/>
      <c r="L109" s="49"/>
    </row>
    <row r="110" spans="1:12" ht="12.75">
      <c r="A110" s="78"/>
      <c r="B110" s="73" t="s">
        <v>47</v>
      </c>
      <c r="C110" s="35" t="s">
        <v>11</v>
      </c>
      <c r="D110" s="35" t="s">
        <v>12</v>
      </c>
      <c r="E110" s="36">
        <v>1</v>
      </c>
      <c r="F110" s="50">
        <v>2415087</v>
      </c>
      <c r="G110" s="50">
        <v>1275083</v>
      </c>
      <c r="H110" s="51">
        <f>G110/G111</f>
        <v>1</v>
      </c>
      <c r="I110" s="52">
        <f>F110/G110</f>
        <v>1.8940625825926627</v>
      </c>
      <c r="J110" s="36">
        <f>E110*I110</f>
        <v>1.8940625825926627</v>
      </c>
      <c r="K110" s="53">
        <f>G110*J110</f>
        <v>2415087</v>
      </c>
      <c r="L110" s="74">
        <f>K111/G111</f>
        <v>1.8940625825926627</v>
      </c>
    </row>
    <row r="111" spans="1:12" ht="12.75">
      <c r="A111" s="78"/>
      <c r="B111" s="73"/>
      <c r="C111" s="35"/>
      <c r="D111" s="35"/>
      <c r="E111" s="36"/>
      <c r="F111" s="37">
        <f>SUM(F110)</f>
        <v>2415087</v>
      </c>
      <c r="G111" s="37">
        <f>SUM(G110)</f>
        <v>1275083</v>
      </c>
      <c r="H111" s="38">
        <f>SUM(H110:H110)</f>
        <v>1</v>
      </c>
      <c r="I111" s="39"/>
      <c r="J111" s="40"/>
      <c r="K111" s="41">
        <f>SUM(K110:K110)</f>
        <v>2415087</v>
      </c>
      <c r="L111" s="74"/>
    </row>
    <row r="112" spans="1:12" ht="12.75">
      <c r="A112" s="78"/>
      <c r="B112" s="42"/>
      <c r="C112" s="43"/>
      <c r="D112" s="43"/>
      <c r="E112" s="44"/>
      <c r="F112" s="45"/>
      <c r="G112" s="45"/>
      <c r="H112" s="46" t="s">
        <v>141</v>
      </c>
      <c r="I112" s="47"/>
      <c r="J112" s="44"/>
      <c r="K112" s="48"/>
      <c r="L112" s="49"/>
    </row>
    <row r="113" spans="1:12" ht="12.75">
      <c r="A113" s="78"/>
      <c r="B113" s="73" t="s">
        <v>142</v>
      </c>
      <c r="C113" s="35" t="s">
        <v>11</v>
      </c>
      <c r="D113" s="35" t="s">
        <v>12</v>
      </c>
      <c r="E113" s="36">
        <v>1</v>
      </c>
      <c r="F113" s="50">
        <v>1531528</v>
      </c>
      <c r="G113" s="50">
        <v>841374</v>
      </c>
      <c r="H113" s="51">
        <f>G113/G114</f>
        <v>1</v>
      </c>
      <c r="I113" s="52">
        <f>F113/G113</f>
        <v>1.8202701771150522</v>
      </c>
      <c r="J113" s="36">
        <f>E113*I113</f>
        <v>1.8202701771150522</v>
      </c>
      <c r="K113" s="53">
        <f>G113*J113</f>
        <v>1531528</v>
      </c>
      <c r="L113" s="74">
        <f>K114/G114</f>
        <v>1.8202701771150522</v>
      </c>
    </row>
    <row r="114" spans="1:12" ht="12.75">
      <c r="A114" s="78"/>
      <c r="B114" s="73"/>
      <c r="C114" s="35"/>
      <c r="D114" s="35"/>
      <c r="E114" s="36"/>
      <c r="F114" s="37">
        <f>SUM(F113)</f>
        <v>1531528</v>
      </c>
      <c r="G114" s="37">
        <f>SUM(G113)</f>
        <v>841374</v>
      </c>
      <c r="H114" s="38">
        <f>SUM(H113:H113)</f>
        <v>1</v>
      </c>
      <c r="I114" s="39"/>
      <c r="J114" s="40"/>
      <c r="K114" s="41">
        <f>SUM(K113:K113)</f>
        <v>1531528</v>
      </c>
      <c r="L114" s="74"/>
    </row>
    <row r="115" spans="1:12" ht="12.75">
      <c r="A115" s="78"/>
      <c r="B115" s="42"/>
      <c r="C115" s="43"/>
      <c r="D115" s="43"/>
      <c r="E115" s="44"/>
      <c r="F115" s="45"/>
      <c r="G115" s="45"/>
      <c r="H115" s="46" t="s">
        <v>141</v>
      </c>
      <c r="I115" s="47"/>
      <c r="J115" s="44"/>
      <c r="K115" s="48"/>
      <c r="L115" s="49"/>
    </row>
    <row r="116" spans="1:12" ht="12.75">
      <c r="A116" s="78"/>
      <c r="B116" s="73" t="s">
        <v>143</v>
      </c>
      <c r="C116" s="35" t="str">
        <f>C113</f>
        <v>5 MG      </v>
      </c>
      <c r="D116" s="35" t="str">
        <f>D113</f>
        <v>TABLET    </v>
      </c>
      <c r="E116" s="36">
        <f>(E107*(F107/F116))+(E110*(F110/F116))+(E113*(F113/F116))</f>
        <v>1</v>
      </c>
      <c r="F116" s="50">
        <f>F107+F110+F113</f>
        <v>5995457</v>
      </c>
      <c r="G116" s="50">
        <f>G107+G110+G113</f>
        <v>3215192.4968229737</v>
      </c>
      <c r="H116" s="51">
        <f>G116/G117</f>
        <v>1</v>
      </c>
      <c r="I116" s="52">
        <f>F116/G116</f>
        <v>1.864727230461096</v>
      </c>
      <c r="J116" s="36">
        <f>E116*I116</f>
        <v>1.864727230461096</v>
      </c>
      <c r="K116" s="53">
        <f>G116*J116</f>
        <v>5995457</v>
      </c>
      <c r="L116" s="74">
        <f>K117/G117</f>
        <v>1.864727230461096</v>
      </c>
    </row>
    <row r="117" spans="1:12" ht="13.5" thickBot="1">
      <c r="A117" s="79"/>
      <c r="B117" s="75"/>
      <c r="C117" s="54"/>
      <c r="D117" s="54"/>
      <c r="E117" s="55"/>
      <c r="F117" s="56">
        <f>SUM(F116:F116)</f>
        <v>5995457</v>
      </c>
      <c r="G117" s="56">
        <f>SUM(G116:G116)</f>
        <v>3215192.4968229737</v>
      </c>
      <c r="H117" s="57">
        <f>SUM(H116:H116)</f>
        <v>1</v>
      </c>
      <c r="I117" s="58" t="s">
        <v>141</v>
      </c>
      <c r="J117" s="59"/>
      <c r="K117" s="60">
        <f>SUM(K116:K116)</f>
        <v>5995457</v>
      </c>
      <c r="L117" s="76"/>
    </row>
    <row r="118" spans="1:12" ht="14.25" thickBot="1" thickTop="1">
      <c r="A118" s="71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68"/>
    </row>
    <row r="119" spans="1:12" ht="13.5" thickTop="1">
      <c r="A119" s="77" t="s">
        <v>7</v>
      </c>
      <c r="B119" s="80" t="s">
        <v>4</v>
      </c>
      <c r="C119" s="29" t="s">
        <v>8</v>
      </c>
      <c r="D119" s="29" t="s">
        <v>9</v>
      </c>
      <c r="E119" s="30">
        <v>1</v>
      </c>
      <c r="F119" s="31">
        <v>227179</v>
      </c>
      <c r="G119" s="31">
        <f>F119/I119</f>
        <v>25744.325231496616</v>
      </c>
      <c r="H119" s="32">
        <f>G119/G120</f>
        <v>1</v>
      </c>
      <c r="I119" s="33">
        <f>(F122+F125)/(G122+G125)</f>
        <v>8.82443015915835</v>
      </c>
      <c r="J119" s="30">
        <f>E119*I119</f>
        <v>8.82443015915835</v>
      </c>
      <c r="K119" s="34">
        <f>G119*J119</f>
        <v>227179</v>
      </c>
      <c r="L119" s="81">
        <f>K120/G120</f>
        <v>8.82443015915835</v>
      </c>
    </row>
    <row r="120" spans="1:12" ht="12.75">
      <c r="A120" s="78"/>
      <c r="B120" s="73"/>
      <c r="C120" s="35"/>
      <c r="D120" s="35"/>
      <c r="E120" s="36"/>
      <c r="F120" s="37">
        <f>SUM(F119)</f>
        <v>227179</v>
      </c>
      <c r="G120" s="37">
        <f>SUM(G119:G119)</f>
        <v>25744.325231496616</v>
      </c>
      <c r="H120" s="38">
        <f>SUM(H119:H119)</f>
        <v>1</v>
      </c>
      <c r="I120" s="39"/>
      <c r="J120" s="40"/>
      <c r="K120" s="41">
        <f>SUM(K119:K119)</f>
        <v>227179</v>
      </c>
      <c r="L120" s="74"/>
    </row>
    <row r="121" spans="1:12" ht="12.75">
      <c r="A121" s="78"/>
      <c r="B121" s="42"/>
      <c r="C121" s="43"/>
      <c r="D121" s="43"/>
      <c r="E121" s="44"/>
      <c r="F121" s="45"/>
      <c r="G121" s="45"/>
      <c r="H121" s="46" t="s">
        <v>141</v>
      </c>
      <c r="I121" s="47"/>
      <c r="J121" s="44"/>
      <c r="K121" s="48"/>
      <c r="L121" s="49"/>
    </row>
    <row r="122" spans="1:12" ht="12.75">
      <c r="A122" s="78"/>
      <c r="B122" s="73" t="s">
        <v>47</v>
      </c>
      <c r="C122" s="35" t="s">
        <v>8</v>
      </c>
      <c r="D122" s="35" t="s">
        <v>9</v>
      </c>
      <c r="E122" s="36">
        <v>1</v>
      </c>
      <c r="F122" s="50">
        <v>454430.439</v>
      </c>
      <c r="G122" s="50">
        <v>52389</v>
      </c>
      <c r="H122" s="51">
        <f>G122/G123</f>
        <v>1</v>
      </c>
      <c r="I122" s="52">
        <f>F122/G122</f>
        <v>8.67415753306992</v>
      </c>
      <c r="J122" s="36">
        <f>E122*I122</f>
        <v>8.67415753306992</v>
      </c>
      <c r="K122" s="53">
        <f>G122*J122</f>
        <v>454430.439</v>
      </c>
      <c r="L122" s="74">
        <f>K123/G123</f>
        <v>8.67415753306992</v>
      </c>
    </row>
    <row r="123" spans="1:12" ht="12.75">
      <c r="A123" s="78"/>
      <c r="B123" s="73"/>
      <c r="C123" s="35"/>
      <c r="D123" s="35"/>
      <c r="E123" s="36"/>
      <c r="F123" s="37">
        <f>SUM(F122)</f>
        <v>454430.439</v>
      </c>
      <c r="G123" s="37">
        <f>SUM(G122)</f>
        <v>52389</v>
      </c>
      <c r="H123" s="38">
        <f>SUM(H122:H122)</f>
        <v>1</v>
      </c>
      <c r="I123" s="39"/>
      <c r="J123" s="40"/>
      <c r="K123" s="41">
        <f>SUM(K122:K122)</f>
        <v>454430.439</v>
      </c>
      <c r="L123" s="74"/>
    </row>
    <row r="124" spans="1:12" ht="12.75">
      <c r="A124" s="78"/>
      <c r="B124" s="42"/>
      <c r="C124" s="43"/>
      <c r="D124" s="43"/>
      <c r="E124" s="44"/>
      <c r="F124" s="45"/>
      <c r="G124" s="45"/>
      <c r="H124" s="46" t="s">
        <v>141</v>
      </c>
      <c r="I124" s="47"/>
      <c r="J124" s="44"/>
      <c r="K124" s="48"/>
      <c r="L124" s="49"/>
    </row>
    <row r="125" spans="1:12" ht="12.75">
      <c r="A125" s="78"/>
      <c r="B125" s="73" t="s">
        <v>142</v>
      </c>
      <c r="C125" s="35" t="s">
        <v>8</v>
      </c>
      <c r="D125" s="35" t="s">
        <v>9</v>
      </c>
      <c r="E125" s="36">
        <v>1</v>
      </c>
      <c r="F125" s="50">
        <v>36252</v>
      </c>
      <c r="G125" s="50">
        <v>3216</v>
      </c>
      <c r="H125" s="51">
        <f>G125/G126</f>
        <v>1</v>
      </c>
      <c r="I125" s="52">
        <f>F125/G125</f>
        <v>11.272388059701493</v>
      </c>
      <c r="J125" s="36">
        <f>E125*I125</f>
        <v>11.272388059701493</v>
      </c>
      <c r="K125" s="53">
        <f>G125*J125</f>
        <v>36252</v>
      </c>
      <c r="L125" s="74">
        <f>K126/G126</f>
        <v>11.272388059701493</v>
      </c>
    </row>
    <row r="126" spans="1:12" ht="12.75">
      <c r="A126" s="78"/>
      <c r="B126" s="73"/>
      <c r="C126" s="35"/>
      <c r="D126" s="35"/>
      <c r="E126" s="36"/>
      <c r="F126" s="37">
        <f>SUM(F125)</f>
        <v>36252</v>
      </c>
      <c r="G126" s="37">
        <f>SUM(G125)</f>
        <v>3216</v>
      </c>
      <c r="H126" s="38">
        <f>SUM(H125:H125)</f>
        <v>1</v>
      </c>
      <c r="I126" s="39"/>
      <c r="J126" s="40"/>
      <c r="K126" s="41">
        <f>SUM(K125:K125)</f>
        <v>36252</v>
      </c>
      <c r="L126" s="74"/>
    </row>
    <row r="127" spans="1:12" ht="12.75">
      <c r="A127" s="78"/>
      <c r="B127" s="42"/>
      <c r="C127" s="43"/>
      <c r="D127" s="43"/>
      <c r="E127" s="44"/>
      <c r="F127" s="45"/>
      <c r="G127" s="45"/>
      <c r="H127" s="46" t="s">
        <v>141</v>
      </c>
      <c r="I127" s="47"/>
      <c r="J127" s="44"/>
      <c r="K127" s="48"/>
      <c r="L127" s="49"/>
    </row>
    <row r="128" spans="1:12" ht="12.75">
      <c r="A128" s="78"/>
      <c r="B128" s="73" t="s">
        <v>143</v>
      </c>
      <c r="C128" s="35" t="str">
        <f>C125</f>
        <v>5 MG/5 ML </v>
      </c>
      <c r="D128" s="35" t="str">
        <f>D125</f>
        <v>SYRUP     </v>
      </c>
      <c r="E128" s="36">
        <f>(E119*(F119/F128))+(E122*(F122/F128))+(E125*(F125/F128))</f>
        <v>1</v>
      </c>
      <c r="F128" s="50">
        <f>F119+F122+F125</f>
        <v>717861.439</v>
      </c>
      <c r="G128" s="50">
        <f>G119+G122+G125</f>
        <v>81349.32523149662</v>
      </c>
      <c r="H128" s="51">
        <f>G128/G129</f>
        <v>1</v>
      </c>
      <c r="I128" s="52">
        <f>F128/G128</f>
        <v>8.824430159158348</v>
      </c>
      <c r="J128" s="36">
        <f>E128*I128</f>
        <v>8.824430159158348</v>
      </c>
      <c r="K128" s="53">
        <f>G128*J128</f>
        <v>717861.439</v>
      </c>
      <c r="L128" s="74">
        <f>K129/G129</f>
        <v>8.824430159158348</v>
      </c>
    </row>
    <row r="129" spans="1:12" ht="13.5" thickBot="1">
      <c r="A129" s="79"/>
      <c r="B129" s="75"/>
      <c r="C129" s="54"/>
      <c r="D129" s="54"/>
      <c r="E129" s="55"/>
      <c r="F129" s="56">
        <f>SUM(F128:F128)</f>
        <v>717861.439</v>
      </c>
      <c r="G129" s="56">
        <f>SUM(G128:G128)</f>
        <v>81349.32523149662</v>
      </c>
      <c r="H129" s="57">
        <f>SUM(H128:H128)</f>
        <v>1</v>
      </c>
      <c r="I129" s="58" t="s">
        <v>141</v>
      </c>
      <c r="J129" s="59"/>
      <c r="K129" s="60">
        <f>SUM(K128:K128)</f>
        <v>717861.439</v>
      </c>
      <c r="L129" s="76"/>
    </row>
    <row r="130" spans="1:12" ht="14.25" thickBot="1" thickTop="1">
      <c r="A130" s="71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68"/>
    </row>
    <row r="131" spans="1:12" ht="13.5" thickTop="1">
      <c r="A131" s="77" t="s">
        <v>7</v>
      </c>
      <c r="B131" s="80" t="s">
        <v>4</v>
      </c>
      <c r="C131" s="29" t="s">
        <v>11</v>
      </c>
      <c r="D131" s="29" t="s">
        <v>22</v>
      </c>
      <c r="E131" s="30">
        <v>1</v>
      </c>
      <c r="F131" s="31">
        <v>652665</v>
      </c>
      <c r="G131" s="31">
        <f>F131/I131</f>
        <v>566699.0841650341</v>
      </c>
      <c r="H131" s="32">
        <f>G131/G134</f>
        <v>0.3724791805236007</v>
      </c>
      <c r="I131" s="33">
        <f>(F136+F141)/(G136+G141)</f>
        <v>1.151695879236556</v>
      </c>
      <c r="J131" s="30">
        <f>I131*E131</f>
        <v>1.151695879236556</v>
      </c>
      <c r="K131" s="34">
        <f>J131*G131</f>
        <v>652665</v>
      </c>
      <c r="L131" s="81">
        <f>K134/G134</f>
        <v>1.1335078373752348</v>
      </c>
    </row>
    <row r="132" spans="1:12" ht="12.75">
      <c r="A132" s="78"/>
      <c r="B132" s="73"/>
      <c r="C132" s="35" t="s">
        <v>23</v>
      </c>
      <c r="D132" s="35" t="s">
        <v>22</v>
      </c>
      <c r="E132" s="36">
        <v>1</v>
      </c>
      <c r="F132" s="50">
        <v>792485</v>
      </c>
      <c r="G132" s="50">
        <f>F132/I132</f>
        <v>709408.4335123261</v>
      </c>
      <c r="H132" s="51">
        <f>G132/G134</f>
        <v>0.4662789818348295</v>
      </c>
      <c r="I132" s="52">
        <f>(F137+F142)/(G137+G142)</f>
        <v>1.1171068210683042</v>
      </c>
      <c r="J132" s="36">
        <f>I132*E132</f>
        <v>1.1171068210683042</v>
      </c>
      <c r="K132" s="53">
        <f>J132*G132</f>
        <v>792485</v>
      </c>
      <c r="L132" s="74"/>
    </row>
    <row r="133" spans="1:12" ht="12.75">
      <c r="A133" s="78"/>
      <c r="B133" s="73"/>
      <c r="C133" s="35" t="s">
        <v>24</v>
      </c>
      <c r="D133" s="35" t="s">
        <v>22</v>
      </c>
      <c r="E133" s="36">
        <v>1</v>
      </c>
      <c r="F133" s="50">
        <v>279397</v>
      </c>
      <c r="G133" s="50">
        <f>F133/I133</f>
        <v>245317.33986344255</v>
      </c>
      <c r="H133" s="51">
        <f>G133/G134</f>
        <v>0.16124183764156977</v>
      </c>
      <c r="I133" s="52">
        <f>(F138+F143)/(G138+G143)</f>
        <v>1.138920714514221</v>
      </c>
      <c r="J133" s="36">
        <f>I133*E133</f>
        <v>1.138920714514221</v>
      </c>
      <c r="K133" s="53">
        <f>J133*G133</f>
        <v>279397</v>
      </c>
      <c r="L133" s="74"/>
    </row>
    <row r="134" spans="1:12" ht="12.75">
      <c r="A134" s="78"/>
      <c r="B134" s="73"/>
      <c r="C134" s="35"/>
      <c r="D134" s="35"/>
      <c r="E134" s="36"/>
      <c r="F134" s="37">
        <f>SUM(F131:F133)</f>
        <v>1724547</v>
      </c>
      <c r="G134" s="37">
        <f>SUM(G131:G133)</f>
        <v>1521424.8575408028</v>
      </c>
      <c r="H134" s="38">
        <f>SUM(H131:H133)</f>
        <v>0.9999999999999999</v>
      </c>
      <c r="I134" s="39"/>
      <c r="J134" s="40"/>
      <c r="K134" s="41">
        <f>SUM(K131:K133)</f>
        <v>1724547</v>
      </c>
      <c r="L134" s="74"/>
    </row>
    <row r="135" spans="1:12" ht="12.75">
      <c r="A135" s="78"/>
      <c r="B135" s="42"/>
      <c r="C135" s="43"/>
      <c r="D135" s="43"/>
      <c r="E135" s="44"/>
      <c r="F135" s="45"/>
      <c r="G135" s="45"/>
      <c r="H135" s="46" t="s">
        <v>141</v>
      </c>
      <c r="I135" s="47"/>
      <c r="J135" s="44"/>
      <c r="K135" s="48"/>
      <c r="L135" s="49"/>
    </row>
    <row r="136" spans="1:12" ht="12.75">
      <c r="A136" s="78"/>
      <c r="B136" s="73" t="s">
        <v>47</v>
      </c>
      <c r="C136" s="35" t="s">
        <v>11</v>
      </c>
      <c r="D136" s="35" t="s">
        <v>22</v>
      </c>
      <c r="E136" s="36">
        <v>1</v>
      </c>
      <c r="F136" s="50">
        <v>615024</v>
      </c>
      <c r="G136" s="50">
        <v>541026</v>
      </c>
      <c r="H136" s="51">
        <f>G136/G139</f>
        <v>0.3198165606179907</v>
      </c>
      <c r="I136" s="52">
        <f>F136/G136</f>
        <v>1.1367734637522042</v>
      </c>
      <c r="J136" s="36">
        <f>I136*E136</f>
        <v>1.1367734637522042</v>
      </c>
      <c r="K136" s="53">
        <f>G136*J136</f>
        <v>615024</v>
      </c>
      <c r="L136" s="74">
        <f>K139/G139</f>
        <v>1.1258178280001607</v>
      </c>
    </row>
    <row r="137" spans="1:12" ht="12.75">
      <c r="A137" s="78"/>
      <c r="B137" s="73"/>
      <c r="C137" s="35" t="s">
        <v>23</v>
      </c>
      <c r="D137" s="35" t="s">
        <v>22</v>
      </c>
      <c r="E137" s="36">
        <v>1</v>
      </c>
      <c r="F137" s="50">
        <v>962286</v>
      </c>
      <c r="G137" s="50">
        <v>863212</v>
      </c>
      <c r="H137" s="51">
        <f>G137/G139</f>
        <v>0.5102702881639274</v>
      </c>
      <c r="I137" s="52">
        <f>F137/G137</f>
        <v>1.1147736593096482</v>
      </c>
      <c r="J137" s="36">
        <f>I137*E137</f>
        <v>1.1147736593096482</v>
      </c>
      <c r="K137" s="53">
        <f>G137*J137</f>
        <v>962286.0000000001</v>
      </c>
      <c r="L137" s="74"/>
    </row>
    <row r="138" spans="1:12" ht="12.75">
      <c r="A138" s="78"/>
      <c r="B138" s="73"/>
      <c r="C138" s="35" t="s">
        <v>24</v>
      </c>
      <c r="D138" s="35" t="s">
        <v>22</v>
      </c>
      <c r="E138" s="36">
        <v>1</v>
      </c>
      <c r="F138" s="50">
        <v>327209</v>
      </c>
      <c r="G138" s="50">
        <v>287438</v>
      </c>
      <c r="H138" s="51">
        <f>G138/G139</f>
        <v>0.16991315121808195</v>
      </c>
      <c r="I138" s="52">
        <f>F138/G138</f>
        <v>1.1383637514872773</v>
      </c>
      <c r="J138" s="36">
        <f>I138*E138</f>
        <v>1.1383637514872773</v>
      </c>
      <c r="K138" s="53">
        <f>G138*J138</f>
        <v>327209</v>
      </c>
      <c r="L138" s="74"/>
    </row>
    <row r="139" spans="1:12" ht="12.75">
      <c r="A139" s="78"/>
      <c r="B139" s="73"/>
      <c r="C139" s="35"/>
      <c r="D139" s="35"/>
      <c r="E139" s="36"/>
      <c r="F139" s="37">
        <f>SUM(F136:F138)</f>
        <v>1904519</v>
      </c>
      <c r="G139" s="37">
        <f>SUM(G136:G138)</f>
        <v>1691676</v>
      </c>
      <c r="H139" s="38">
        <f>SUM(H136:H138)</f>
        <v>1</v>
      </c>
      <c r="I139" s="39"/>
      <c r="J139" s="40"/>
      <c r="K139" s="41">
        <f>SUM(K136:K138)</f>
        <v>1904519</v>
      </c>
      <c r="L139" s="74"/>
    </row>
    <row r="140" spans="1:12" ht="12.75">
      <c r="A140" s="78"/>
      <c r="B140" s="42"/>
      <c r="C140" s="43"/>
      <c r="D140" s="43"/>
      <c r="E140" s="44"/>
      <c r="F140" s="45"/>
      <c r="G140" s="45"/>
      <c r="H140" s="46" t="s">
        <v>141</v>
      </c>
      <c r="I140" s="47"/>
      <c r="J140" s="44"/>
      <c r="K140" s="48"/>
      <c r="L140" s="49"/>
    </row>
    <row r="141" spans="1:12" ht="12.75">
      <c r="A141" s="78"/>
      <c r="B141" s="73" t="s">
        <v>142</v>
      </c>
      <c r="C141" s="35" t="s">
        <v>11</v>
      </c>
      <c r="D141" s="35" t="s">
        <v>22</v>
      </c>
      <c r="E141" s="36">
        <v>1</v>
      </c>
      <c r="F141" s="50">
        <v>484530</v>
      </c>
      <c r="G141" s="50">
        <v>413700</v>
      </c>
      <c r="H141" s="51">
        <f>G141/G144</f>
        <v>0.2945383323448939</v>
      </c>
      <c r="I141" s="52">
        <f>F141/G141</f>
        <v>1.171211022480058</v>
      </c>
      <c r="J141" s="36">
        <f>I141*E141</f>
        <v>1.171211022480058</v>
      </c>
      <c r="K141" s="53">
        <f>G141*J141</f>
        <v>484530</v>
      </c>
      <c r="L141" s="74">
        <f>K144/G144</f>
        <v>1.1384764458329268</v>
      </c>
    </row>
    <row r="142" spans="1:12" ht="12.75">
      <c r="A142" s="78"/>
      <c r="B142" s="73"/>
      <c r="C142" s="35" t="s">
        <v>23</v>
      </c>
      <c r="D142" s="35" t="s">
        <v>22</v>
      </c>
      <c r="E142" s="36">
        <v>1</v>
      </c>
      <c r="F142" s="50">
        <v>829407</v>
      </c>
      <c r="G142" s="50">
        <v>740657</v>
      </c>
      <c r="H142" s="51">
        <f>G142/G144</f>
        <v>0.5273190176929469</v>
      </c>
      <c r="I142" s="52">
        <f>F142/G142</f>
        <v>1.1198260463345382</v>
      </c>
      <c r="J142" s="36">
        <f>I142*E142</f>
        <v>1.1198260463345382</v>
      </c>
      <c r="K142" s="53">
        <f>G142*J142</f>
        <v>829407</v>
      </c>
      <c r="L142" s="74"/>
    </row>
    <row r="143" spans="1:12" ht="12.75">
      <c r="A143" s="78"/>
      <c r="B143" s="73"/>
      <c r="C143" s="35" t="s">
        <v>24</v>
      </c>
      <c r="D143" s="35" t="s">
        <v>22</v>
      </c>
      <c r="E143" s="36">
        <v>1</v>
      </c>
      <c r="F143" s="50">
        <v>285134</v>
      </c>
      <c r="G143" s="50">
        <v>250214</v>
      </c>
      <c r="H143" s="51">
        <f>G143/G144</f>
        <v>0.17814264996215926</v>
      </c>
      <c r="I143" s="52">
        <f>F143/G143</f>
        <v>1.139560536181029</v>
      </c>
      <c r="J143" s="36">
        <f>I143*E143</f>
        <v>1.139560536181029</v>
      </c>
      <c r="K143" s="53">
        <f>G143*J143</f>
        <v>285134</v>
      </c>
      <c r="L143" s="74"/>
    </row>
    <row r="144" spans="1:12" ht="12.75">
      <c r="A144" s="78"/>
      <c r="B144" s="73"/>
      <c r="C144" s="35"/>
      <c r="D144" s="35"/>
      <c r="E144" s="36"/>
      <c r="F144" s="37">
        <f>SUM(F141:F143)</f>
        <v>1599071</v>
      </c>
      <c r="G144" s="37">
        <f>SUM(G141:G143)</f>
        <v>1404571</v>
      </c>
      <c r="H144" s="38">
        <f>SUM(H141:H143)</f>
        <v>1</v>
      </c>
      <c r="I144" s="39"/>
      <c r="J144" s="40"/>
      <c r="K144" s="41">
        <f>SUM(K141:K143)</f>
        <v>1599071</v>
      </c>
      <c r="L144" s="74"/>
    </row>
    <row r="145" spans="1:12" ht="12.75">
      <c r="A145" s="78"/>
      <c r="B145" s="42"/>
      <c r="C145" s="43"/>
      <c r="D145" s="43"/>
      <c r="E145" s="44"/>
      <c r="F145" s="45"/>
      <c r="G145" s="45"/>
      <c r="H145" s="46" t="s">
        <v>141</v>
      </c>
      <c r="I145" s="47"/>
      <c r="J145" s="44"/>
      <c r="K145" s="48"/>
      <c r="L145" s="49"/>
    </row>
    <row r="146" spans="1:12" ht="12.75">
      <c r="A146" s="78"/>
      <c r="B146" s="73" t="s">
        <v>143</v>
      </c>
      <c r="C146" s="35" t="str">
        <f aca="true" t="shared" si="0" ref="C146:D148">C141</f>
        <v>5 MG      </v>
      </c>
      <c r="D146" s="35" t="str">
        <f t="shared" si="0"/>
        <v>TAB ER 24 </v>
      </c>
      <c r="E146" s="36">
        <f>(E131*(F131/F146))+(E136*(F136/F146))+(E141*(F141/F146))</f>
        <v>0.9999999999999999</v>
      </c>
      <c r="F146" s="50">
        <f aca="true" t="shared" si="1" ref="F146:G148">F131+F136+F141</f>
        <v>1752219</v>
      </c>
      <c r="G146" s="50">
        <f t="shared" si="1"/>
        <v>1521425.0841650341</v>
      </c>
      <c r="H146" s="51">
        <f>G146/G149</f>
        <v>0.3294788220346362</v>
      </c>
      <c r="I146" s="52">
        <f>F146/G146</f>
        <v>1.151695879236556</v>
      </c>
      <c r="J146" s="36">
        <f>I146*E146</f>
        <v>1.1516958792365557</v>
      </c>
      <c r="K146" s="53">
        <f>G146*J146</f>
        <v>1752218.9999999998</v>
      </c>
      <c r="L146" s="74">
        <f>K149/G149</f>
        <v>1.1322019323357264</v>
      </c>
    </row>
    <row r="147" spans="1:12" ht="12.75">
      <c r="A147" s="78"/>
      <c r="B147" s="73"/>
      <c r="C147" s="35" t="str">
        <f t="shared" si="0"/>
        <v>10 MG     </v>
      </c>
      <c r="D147" s="35" t="str">
        <f t="shared" si="0"/>
        <v>TAB ER 24 </v>
      </c>
      <c r="E147" s="36">
        <f>(E132*(F132/F147))+(E137*(F137/F147))+(E142*(F142/F147))</f>
        <v>1</v>
      </c>
      <c r="F147" s="50">
        <f t="shared" si="1"/>
        <v>2584178</v>
      </c>
      <c r="G147" s="50">
        <f t="shared" si="1"/>
        <v>2313277.4335123263</v>
      </c>
      <c r="H147" s="51">
        <f>G147/G149</f>
        <v>0.5009618493645606</v>
      </c>
      <c r="I147" s="52">
        <f>F147/G147</f>
        <v>1.1171068210683042</v>
      </c>
      <c r="J147" s="36">
        <f>I147*E147</f>
        <v>1.1171068210683042</v>
      </c>
      <c r="K147" s="53">
        <f>G147*J147</f>
        <v>2584178</v>
      </c>
      <c r="L147" s="74"/>
    </row>
    <row r="148" spans="1:12" ht="12.75">
      <c r="A148" s="78"/>
      <c r="B148" s="73"/>
      <c r="C148" s="35" t="str">
        <f t="shared" si="0"/>
        <v>15 MG     </v>
      </c>
      <c r="D148" s="35" t="str">
        <f t="shared" si="0"/>
        <v>TAB ER 24 </v>
      </c>
      <c r="E148" s="36">
        <f>(E133*(F133/F148))+(E138*(F138/F148))+(E143*(F143/F148))</f>
        <v>1</v>
      </c>
      <c r="F148" s="50">
        <f t="shared" si="1"/>
        <v>891740</v>
      </c>
      <c r="G148" s="50">
        <f t="shared" si="1"/>
        <v>782969.3398634426</v>
      </c>
      <c r="H148" s="51">
        <f>G148/G149</f>
        <v>0.16955932860080325</v>
      </c>
      <c r="I148" s="52">
        <f>F148/G148</f>
        <v>1.138920714514221</v>
      </c>
      <c r="J148" s="36">
        <f>I148*E148</f>
        <v>1.138920714514221</v>
      </c>
      <c r="K148" s="53">
        <f>G148*J148</f>
        <v>891740</v>
      </c>
      <c r="L148" s="74"/>
    </row>
    <row r="149" spans="1:12" ht="13.5" thickBot="1">
      <c r="A149" s="79"/>
      <c r="B149" s="75"/>
      <c r="C149" s="54"/>
      <c r="D149" s="54"/>
      <c r="E149" s="55"/>
      <c r="F149" s="56">
        <f>SUM(F146:F148)</f>
        <v>5228137</v>
      </c>
      <c r="G149" s="56">
        <f>SUM(G146:G148)</f>
        <v>4617671.857540803</v>
      </c>
      <c r="H149" s="57">
        <f>SUM(H146:H148)</f>
        <v>1</v>
      </c>
      <c r="I149" s="58"/>
      <c r="J149" s="59"/>
      <c r="K149" s="60">
        <f>SUM(K146:K148)</f>
        <v>5228137</v>
      </c>
      <c r="L149" s="76"/>
    </row>
    <row r="150" spans="1:12" ht="14.25" thickBot="1" thickTop="1">
      <c r="A150" s="61"/>
      <c r="B150" s="62"/>
      <c r="C150" s="62"/>
      <c r="D150" s="62"/>
      <c r="E150" s="63"/>
      <c r="F150" s="64"/>
      <c r="G150" s="65"/>
      <c r="H150" s="63"/>
      <c r="I150" s="63"/>
      <c r="J150" s="66"/>
      <c r="K150" s="67"/>
      <c r="L150" s="68"/>
    </row>
    <row r="151" spans="1:12" ht="13.5" thickTop="1">
      <c r="A151" s="77" t="s">
        <v>7</v>
      </c>
      <c r="B151" s="80" t="s">
        <v>4</v>
      </c>
      <c r="C151" s="29" t="s">
        <v>45</v>
      </c>
      <c r="D151" s="29" t="s">
        <v>46</v>
      </c>
      <c r="E151" s="30">
        <v>1</v>
      </c>
      <c r="F151" s="31">
        <v>2134</v>
      </c>
      <c r="G151" s="31">
        <f>F151/I151</f>
        <v>2077.998708924981</v>
      </c>
      <c r="H151" s="32">
        <f>G151/G152</f>
        <v>1</v>
      </c>
      <c r="I151" s="33">
        <f>(F154+F157)/(G154+G157)</f>
        <v>1.0269496274634309</v>
      </c>
      <c r="J151" s="30">
        <f>E151*I151</f>
        <v>1.0269496274634309</v>
      </c>
      <c r="K151" s="34">
        <f>G151*J151</f>
        <v>2134</v>
      </c>
      <c r="L151" s="81">
        <f>K152/G152</f>
        <v>1.0269496274634309</v>
      </c>
    </row>
    <row r="152" spans="1:12" ht="12.75">
      <c r="A152" s="78"/>
      <c r="B152" s="73"/>
      <c r="C152" s="35"/>
      <c r="D152" s="35"/>
      <c r="E152" s="36"/>
      <c r="F152" s="37">
        <f>SUM(F151)</f>
        <v>2134</v>
      </c>
      <c r="G152" s="37">
        <f>SUM(G151:G151)</f>
        <v>2077.998708924981</v>
      </c>
      <c r="H152" s="38">
        <f>SUM(H151:H151)</f>
        <v>1</v>
      </c>
      <c r="I152" s="39"/>
      <c r="J152" s="40"/>
      <c r="K152" s="41">
        <f>SUM(K151:K151)</f>
        <v>2134</v>
      </c>
      <c r="L152" s="74"/>
    </row>
    <row r="153" spans="1:12" ht="12.75">
      <c r="A153" s="78"/>
      <c r="B153" s="42"/>
      <c r="C153" s="43"/>
      <c r="D153" s="43"/>
      <c r="E153" s="44"/>
      <c r="F153" s="45"/>
      <c r="G153" s="45"/>
      <c r="H153" s="46" t="s">
        <v>141</v>
      </c>
      <c r="I153" s="47"/>
      <c r="J153" s="44"/>
      <c r="K153" s="48"/>
      <c r="L153" s="49"/>
    </row>
    <row r="154" spans="1:12" ht="12.75">
      <c r="A154" s="78"/>
      <c r="B154" s="73" t="s">
        <v>47</v>
      </c>
      <c r="C154" s="35" t="s">
        <v>45</v>
      </c>
      <c r="D154" s="35" t="s">
        <v>46</v>
      </c>
      <c r="E154" s="36">
        <v>1</v>
      </c>
      <c r="F154" s="50">
        <v>147314.4</v>
      </c>
      <c r="G154" s="50">
        <v>143042</v>
      </c>
      <c r="H154" s="51">
        <f>G154/G155</f>
        <v>1</v>
      </c>
      <c r="I154" s="52">
        <f>F154/G154</f>
        <v>1.0298681506131067</v>
      </c>
      <c r="J154" s="36">
        <f>E154*I154</f>
        <v>1.0298681506131067</v>
      </c>
      <c r="K154" s="53">
        <f>G154*J154</f>
        <v>147314.4</v>
      </c>
      <c r="L154" s="74">
        <f>K155/G155</f>
        <v>1.0298681506131067</v>
      </c>
    </row>
    <row r="155" spans="1:12" ht="12.75">
      <c r="A155" s="78"/>
      <c r="B155" s="73"/>
      <c r="C155" s="35"/>
      <c r="D155" s="35"/>
      <c r="E155" s="36"/>
      <c r="F155" s="37">
        <f>SUM(F154)</f>
        <v>147314.4</v>
      </c>
      <c r="G155" s="37">
        <f>SUM(G154)</f>
        <v>143042</v>
      </c>
      <c r="H155" s="38">
        <f>SUM(H154:H154)</f>
        <v>1</v>
      </c>
      <c r="I155" s="39"/>
      <c r="J155" s="40"/>
      <c r="K155" s="41">
        <f>SUM(K154:K154)</f>
        <v>147314.4</v>
      </c>
      <c r="L155" s="74"/>
    </row>
    <row r="156" spans="1:12" ht="12.75">
      <c r="A156" s="78"/>
      <c r="B156" s="42"/>
      <c r="C156" s="43"/>
      <c r="D156" s="43"/>
      <c r="E156" s="44"/>
      <c r="F156" s="45"/>
      <c r="G156" s="45"/>
      <c r="H156" s="46" t="s">
        <v>141</v>
      </c>
      <c r="I156" s="47"/>
      <c r="J156" s="44"/>
      <c r="K156" s="48"/>
      <c r="L156" s="49"/>
    </row>
    <row r="157" spans="1:12" ht="12.75">
      <c r="A157" s="78"/>
      <c r="B157" s="73" t="s">
        <v>142</v>
      </c>
      <c r="C157" s="35" t="s">
        <v>45</v>
      </c>
      <c r="D157" s="35" t="s">
        <v>46</v>
      </c>
      <c r="E157" s="36">
        <v>1</v>
      </c>
      <c r="F157" s="50">
        <v>205260</v>
      </c>
      <c r="G157" s="50">
        <v>200280</v>
      </c>
      <c r="H157" s="51">
        <f>G157/G158</f>
        <v>1</v>
      </c>
      <c r="I157" s="52">
        <f>F157/G157</f>
        <v>1.0248651887357698</v>
      </c>
      <c r="J157" s="36">
        <f>E157*I157</f>
        <v>1.0248651887357698</v>
      </c>
      <c r="K157" s="53">
        <f>G157*J157</f>
        <v>205259.99999999997</v>
      </c>
      <c r="L157" s="74">
        <f>K158/G158</f>
        <v>1.0248651887357698</v>
      </c>
    </row>
    <row r="158" spans="1:12" ht="12.75">
      <c r="A158" s="78"/>
      <c r="B158" s="73"/>
      <c r="C158" s="35"/>
      <c r="D158" s="35"/>
      <c r="E158" s="36"/>
      <c r="F158" s="37">
        <f>SUM(F157)</f>
        <v>205260</v>
      </c>
      <c r="G158" s="37">
        <f>SUM(G157)</f>
        <v>200280</v>
      </c>
      <c r="H158" s="38">
        <f>SUM(H157:H157)</f>
        <v>1</v>
      </c>
      <c r="I158" s="39"/>
      <c r="J158" s="40"/>
      <c r="K158" s="41">
        <f>SUM(K157:K157)</f>
        <v>205259.99999999997</v>
      </c>
      <c r="L158" s="74"/>
    </row>
    <row r="159" spans="1:12" ht="12.75">
      <c r="A159" s="78"/>
      <c r="B159" s="42"/>
      <c r="C159" s="43"/>
      <c r="D159" s="43"/>
      <c r="E159" s="44"/>
      <c r="F159" s="45"/>
      <c r="G159" s="45"/>
      <c r="H159" s="46" t="s">
        <v>141</v>
      </c>
      <c r="I159" s="47"/>
      <c r="J159" s="44"/>
      <c r="K159" s="48"/>
      <c r="L159" s="49"/>
    </row>
    <row r="160" spans="1:12" ht="12.75">
      <c r="A160" s="78"/>
      <c r="B160" s="73" t="s">
        <v>143</v>
      </c>
      <c r="C160" s="35" t="str">
        <f>C157</f>
        <v>10 %      </v>
      </c>
      <c r="D160" s="35" t="str">
        <f>D157</f>
        <v>GEL PACKET</v>
      </c>
      <c r="E160" s="36">
        <f>(E151*(F151/F160))+(E154*(F154/F160))+(E157*(F157/F160))</f>
        <v>0.9999999999999999</v>
      </c>
      <c r="F160" s="50">
        <f>F151+F154+F157</f>
        <v>354708.4</v>
      </c>
      <c r="G160" s="50">
        <f>G151+G154+G157</f>
        <v>345399.998708925</v>
      </c>
      <c r="H160" s="51">
        <f>G160/G161</f>
        <v>1</v>
      </c>
      <c r="I160" s="52">
        <f>F160/G160</f>
        <v>1.0269496274634309</v>
      </c>
      <c r="J160" s="36">
        <f>E160*I160</f>
        <v>1.0269496274634307</v>
      </c>
      <c r="K160" s="53">
        <f>G160*J160</f>
        <v>354708.3999999999</v>
      </c>
      <c r="L160" s="74">
        <f>K161/G161</f>
        <v>1.0269496274634307</v>
      </c>
    </row>
    <row r="161" spans="1:12" ht="13.5" thickBot="1">
      <c r="A161" s="79"/>
      <c r="B161" s="75"/>
      <c r="C161" s="54"/>
      <c r="D161" s="54"/>
      <c r="E161" s="55"/>
      <c r="F161" s="56">
        <f>SUM(F160:F160)</f>
        <v>354708.4</v>
      </c>
      <c r="G161" s="56">
        <f>SUM(G160:G160)</f>
        <v>345399.998708925</v>
      </c>
      <c r="H161" s="57">
        <f>SUM(H160:H160)</f>
        <v>1</v>
      </c>
      <c r="I161" s="58" t="s">
        <v>141</v>
      </c>
      <c r="J161" s="59"/>
      <c r="K161" s="60">
        <f>SUM(K160:K160)</f>
        <v>354708.3999999999</v>
      </c>
      <c r="L161" s="76"/>
    </row>
    <row r="162" spans="1:12" ht="14.25" thickBot="1" thickTop="1">
      <c r="A162" s="71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68"/>
    </row>
    <row r="163" spans="1:12" ht="13.5" thickTop="1">
      <c r="A163" s="77" t="s">
        <v>34</v>
      </c>
      <c r="B163" s="84" t="s">
        <v>4</v>
      </c>
      <c r="C163" s="29" t="s">
        <v>11</v>
      </c>
      <c r="D163" s="29" t="s">
        <v>12</v>
      </c>
      <c r="E163" s="30">
        <v>1</v>
      </c>
      <c r="F163" s="31">
        <v>606379</v>
      </c>
      <c r="G163" s="31">
        <f>F163/I163</f>
        <v>585990.742596706</v>
      </c>
      <c r="H163" s="32">
        <f>G163/G165</f>
        <v>0.5558834286738118</v>
      </c>
      <c r="I163" s="33">
        <f>(F167+F171)/(G167+G171)</f>
        <v>1.0347927977717657</v>
      </c>
      <c r="J163" s="30">
        <f>E163*I163</f>
        <v>1.0347927977717657</v>
      </c>
      <c r="K163" s="34">
        <f>G163*J163</f>
        <v>606379</v>
      </c>
      <c r="L163" s="81">
        <f>K165/G165</f>
        <v>1.0236546358624954</v>
      </c>
    </row>
    <row r="164" spans="1:12" ht="12.75">
      <c r="A164" s="78"/>
      <c r="B164" s="82"/>
      <c r="C164" s="35" t="s">
        <v>23</v>
      </c>
      <c r="D164" s="35" t="s">
        <v>12</v>
      </c>
      <c r="E164" s="36">
        <v>1</v>
      </c>
      <c r="F164" s="50">
        <v>472718</v>
      </c>
      <c r="G164" s="50">
        <f>F164/I164</f>
        <v>468170.4580613566</v>
      </c>
      <c r="H164" s="51">
        <f>G164/G165</f>
        <v>0.44411657132618815</v>
      </c>
      <c r="I164" s="52">
        <f>(F168+F172)/(G168+G172)</f>
        <v>1.0097134320637706</v>
      </c>
      <c r="J164" s="36">
        <f>E164*I164</f>
        <v>1.0097134320637706</v>
      </c>
      <c r="K164" s="53">
        <f>G164*J164</f>
        <v>472718</v>
      </c>
      <c r="L164" s="74"/>
    </row>
    <row r="165" spans="1:12" ht="12.75">
      <c r="A165" s="78"/>
      <c r="B165" s="82"/>
      <c r="C165" s="35"/>
      <c r="D165" s="35"/>
      <c r="E165" s="36"/>
      <c r="F165" s="37">
        <f>SUM(F163:F164)</f>
        <v>1079097</v>
      </c>
      <c r="G165" s="37">
        <f>SUM(G163:G164)</f>
        <v>1054161.2006580627</v>
      </c>
      <c r="H165" s="38">
        <f>SUM(H163:H164)</f>
        <v>1</v>
      </c>
      <c r="I165" s="39"/>
      <c r="J165" s="40"/>
      <c r="K165" s="41">
        <f>SUM(K163:K164)</f>
        <v>1079097</v>
      </c>
      <c r="L165" s="74"/>
    </row>
    <row r="166" spans="1:12" ht="12.75">
      <c r="A166" s="78"/>
      <c r="B166" s="42"/>
      <c r="C166" s="43"/>
      <c r="D166" s="43"/>
      <c r="E166" s="44"/>
      <c r="F166" s="45"/>
      <c r="G166" s="45"/>
      <c r="H166" s="46" t="s">
        <v>141</v>
      </c>
      <c r="I166" s="47"/>
      <c r="J166" s="44"/>
      <c r="K166" s="48"/>
      <c r="L166" s="49"/>
    </row>
    <row r="167" spans="1:12" ht="12.75">
      <c r="A167" s="78"/>
      <c r="B167" s="82" t="s">
        <v>47</v>
      </c>
      <c r="C167" s="35" t="s">
        <v>11</v>
      </c>
      <c r="D167" s="35" t="s">
        <v>12</v>
      </c>
      <c r="E167" s="36">
        <v>1</v>
      </c>
      <c r="F167" s="50">
        <v>2815214.111</v>
      </c>
      <c r="G167" s="50">
        <v>2722139</v>
      </c>
      <c r="H167" s="51">
        <f>G167/G169</f>
        <v>0.5973914507158565</v>
      </c>
      <c r="I167" s="52">
        <f>F167/G167</f>
        <v>1.0341919023973427</v>
      </c>
      <c r="J167" s="36">
        <f>E167*I167</f>
        <v>1.0341919023973427</v>
      </c>
      <c r="K167" s="53">
        <f>G167*J167</f>
        <v>2815214.111</v>
      </c>
      <c r="L167" s="74">
        <f>K169/G169</f>
        <v>1.0253527515143055</v>
      </c>
    </row>
    <row r="168" spans="1:12" ht="12.75">
      <c r="A168" s="78"/>
      <c r="B168" s="82"/>
      <c r="C168" s="35" t="s">
        <v>23</v>
      </c>
      <c r="D168" s="35" t="s">
        <v>12</v>
      </c>
      <c r="E168" s="36">
        <v>1</v>
      </c>
      <c r="F168" s="50">
        <v>1857020</v>
      </c>
      <c r="G168" s="50">
        <v>1834570</v>
      </c>
      <c r="H168" s="51">
        <f>G168/G169</f>
        <v>0.40260854928414347</v>
      </c>
      <c r="I168" s="52">
        <f>F168/G168</f>
        <v>1.0122371999978197</v>
      </c>
      <c r="J168" s="36">
        <f>E168*I168</f>
        <v>1.0122371999978197</v>
      </c>
      <c r="K168" s="53">
        <f>G168*J168</f>
        <v>1857020</v>
      </c>
      <c r="L168" s="74"/>
    </row>
    <row r="169" spans="1:12" ht="12.75">
      <c r="A169" s="78"/>
      <c r="B169" s="82"/>
      <c r="C169" s="35"/>
      <c r="D169" s="35"/>
      <c r="E169" s="36"/>
      <c r="F169" s="37">
        <f>SUM(F167:F168)</f>
        <v>4672234.111</v>
      </c>
      <c r="G169" s="37">
        <f>SUM(G167:G168)</f>
        <v>4556709</v>
      </c>
      <c r="H169" s="38">
        <f>SUM(H167:H168)</f>
        <v>1</v>
      </c>
      <c r="I169" s="39"/>
      <c r="J169" s="40"/>
      <c r="K169" s="41">
        <f>SUM(K167:K168)</f>
        <v>4672234.111</v>
      </c>
      <c r="L169" s="74"/>
    </row>
    <row r="170" spans="1:12" ht="12.75">
      <c r="A170" s="78"/>
      <c r="B170" s="42"/>
      <c r="C170" s="43"/>
      <c r="D170" s="43"/>
      <c r="E170" s="44"/>
      <c r="F170" s="45"/>
      <c r="G170" s="45"/>
      <c r="H170" s="46" t="s">
        <v>141</v>
      </c>
      <c r="I170" s="47"/>
      <c r="J170" s="44"/>
      <c r="K170" s="48"/>
      <c r="L170" s="49"/>
    </row>
    <row r="171" spans="1:12" ht="12.75">
      <c r="A171" s="78"/>
      <c r="B171" s="82" t="s">
        <v>142</v>
      </c>
      <c r="C171" s="35" t="s">
        <v>11</v>
      </c>
      <c r="D171" s="35" t="s">
        <v>12</v>
      </c>
      <c r="E171" s="36">
        <v>1</v>
      </c>
      <c r="F171" s="50">
        <v>2650221</v>
      </c>
      <c r="G171" s="50">
        <v>2559532</v>
      </c>
      <c r="H171" s="51">
        <f>G171/G173</f>
        <v>0.5860895071940757</v>
      </c>
      <c r="I171" s="52">
        <f>F171/G171</f>
        <v>1.0354318680133712</v>
      </c>
      <c r="J171" s="36">
        <f>E171*I171</f>
        <v>1.0354318680133712</v>
      </c>
      <c r="K171" s="53">
        <f>G171*J171</f>
        <v>2650221</v>
      </c>
      <c r="L171" s="74">
        <f>K173/G173</f>
        <v>1.0237265392528512</v>
      </c>
    </row>
    <row r="172" spans="1:12" ht="12.75">
      <c r="A172" s="78"/>
      <c r="B172" s="82"/>
      <c r="C172" s="35" t="s">
        <v>23</v>
      </c>
      <c r="D172" s="35" t="s">
        <v>12</v>
      </c>
      <c r="E172" s="36">
        <v>1</v>
      </c>
      <c r="F172" s="50">
        <v>1820531</v>
      </c>
      <c r="G172" s="50">
        <v>1807603</v>
      </c>
      <c r="H172" s="51">
        <f>G172/G173</f>
        <v>0.41391049280592423</v>
      </c>
      <c r="I172" s="52">
        <f>F172/G172</f>
        <v>1.00715201291434</v>
      </c>
      <c r="J172" s="36">
        <f>E172*I172</f>
        <v>1.00715201291434</v>
      </c>
      <c r="K172" s="53">
        <f>G172*J172</f>
        <v>1820531</v>
      </c>
      <c r="L172" s="74"/>
    </row>
    <row r="173" spans="1:12" ht="12.75">
      <c r="A173" s="78"/>
      <c r="B173" s="82"/>
      <c r="C173" s="35"/>
      <c r="D173" s="35"/>
      <c r="E173" s="36"/>
      <c r="F173" s="37">
        <f>SUM(F171:F172)</f>
        <v>4470752</v>
      </c>
      <c r="G173" s="37">
        <f>SUM(G171:G172)</f>
        <v>4367135</v>
      </c>
      <c r="H173" s="38">
        <f>SUM(H171:H172)</f>
        <v>1</v>
      </c>
      <c r="I173" s="39"/>
      <c r="J173" s="40"/>
      <c r="K173" s="41">
        <f>SUM(K171:K172)</f>
        <v>4470752</v>
      </c>
      <c r="L173" s="74"/>
    </row>
    <row r="174" spans="1:12" ht="12.75">
      <c r="A174" s="78"/>
      <c r="B174" s="42"/>
      <c r="C174" s="43"/>
      <c r="D174" s="43"/>
      <c r="E174" s="44"/>
      <c r="F174" s="45"/>
      <c r="G174" s="45"/>
      <c r="H174" s="46" t="s">
        <v>141</v>
      </c>
      <c r="I174" s="47"/>
      <c r="J174" s="44"/>
      <c r="K174" s="48"/>
      <c r="L174" s="49"/>
    </row>
    <row r="175" spans="1:12" ht="12.75">
      <c r="A175" s="78"/>
      <c r="B175" s="82" t="s">
        <v>143</v>
      </c>
      <c r="C175" s="35" t="str">
        <f>C171</f>
        <v>5 MG      </v>
      </c>
      <c r="D175" s="35" t="str">
        <f>D171</f>
        <v>TABLET    </v>
      </c>
      <c r="E175" s="36">
        <f>(E163*(F163/F175))+(E167*(F167/F175))+(E171*(F171/F175))</f>
        <v>1</v>
      </c>
      <c r="F175" s="50">
        <f>F163+F167+F171</f>
        <v>6071814.111</v>
      </c>
      <c r="G175" s="50">
        <f>G163+G167+G171</f>
        <v>5867661.742596706</v>
      </c>
      <c r="H175" s="51">
        <f>G175/G177</f>
        <v>0.5880595995489887</v>
      </c>
      <c r="I175" s="52">
        <f>F175/G175</f>
        <v>1.0347927977717657</v>
      </c>
      <c r="J175" s="36">
        <f>E175*I175</f>
        <v>1.0347927977717657</v>
      </c>
      <c r="K175" s="53">
        <f>G175*J175</f>
        <v>6071814.111</v>
      </c>
      <c r="L175" s="74">
        <f>K177/G177</f>
        <v>1.024461593818957</v>
      </c>
    </row>
    <row r="176" spans="1:12" ht="12.75">
      <c r="A176" s="78"/>
      <c r="B176" s="82"/>
      <c r="C176" s="35" t="str">
        <f>C172</f>
        <v>10 MG     </v>
      </c>
      <c r="D176" s="35" t="str">
        <f>D172</f>
        <v>TABLET    </v>
      </c>
      <c r="E176" s="36">
        <f>(E164*(F164/F176))+(E168*(F168/F176))+(E172*(F172/F176))</f>
        <v>1</v>
      </c>
      <c r="F176" s="50">
        <f>F164+F168+F172</f>
        <v>4150269</v>
      </c>
      <c r="G176" s="50">
        <f>G164+G168+G172</f>
        <v>4110343.4580613566</v>
      </c>
      <c r="H176" s="51">
        <f>G176/G177</f>
        <v>0.4119404004510114</v>
      </c>
      <c r="I176" s="52">
        <f>F176/G176</f>
        <v>1.0097134320637706</v>
      </c>
      <c r="J176" s="36">
        <f>E176*I176</f>
        <v>1.0097134320637706</v>
      </c>
      <c r="K176" s="53">
        <f>G176*J176</f>
        <v>4150268.9999999995</v>
      </c>
      <c r="L176" s="74"/>
    </row>
    <row r="177" spans="1:12" ht="13.5" thickBot="1">
      <c r="A177" s="79"/>
      <c r="B177" s="83"/>
      <c r="C177" s="54"/>
      <c r="D177" s="54"/>
      <c r="E177" s="55"/>
      <c r="F177" s="56">
        <f>SUM(F175:F176)</f>
        <v>10222083.111</v>
      </c>
      <c r="G177" s="56">
        <f>SUM(G175:G176)</f>
        <v>9978005.200658062</v>
      </c>
      <c r="H177" s="57">
        <f>SUM(H175:H176)</f>
        <v>1</v>
      </c>
      <c r="I177" s="58" t="s">
        <v>141</v>
      </c>
      <c r="J177" s="59"/>
      <c r="K177" s="60">
        <f>SUM(K175:K176)</f>
        <v>10222083.111</v>
      </c>
      <c r="L177" s="76"/>
    </row>
    <row r="178" spans="1:12" ht="14.25" thickBot="1" thickTop="1">
      <c r="A178" s="69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68"/>
    </row>
    <row r="179" spans="1:12" ht="13.5" thickTop="1">
      <c r="A179" s="77" t="s">
        <v>30</v>
      </c>
      <c r="B179" s="80" t="s">
        <v>4</v>
      </c>
      <c r="C179" s="29" t="s">
        <v>31</v>
      </c>
      <c r="D179" s="29" t="s">
        <v>32</v>
      </c>
      <c r="E179" s="30">
        <v>1</v>
      </c>
      <c r="F179" s="31">
        <v>4047</v>
      </c>
      <c r="G179" s="31">
        <f>F179/I179</f>
        <v>13752.650694444445</v>
      </c>
      <c r="H179" s="32">
        <f>G179/G180</f>
        <v>1</v>
      </c>
      <c r="I179" s="33">
        <f>(F182+F185)/(G182+G185)</f>
        <v>0.29427054390575313</v>
      </c>
      <c r="J179" s="30">
        <f>E179*I179</f>
        <v>0.29427054390575313</v>
      </c>
      <c r="K179" s="34">
        <f>G179*J179</f>
        <v>4047.0000000000005</v>
      </c>
      <c r="L179" s="81">
        <f>K180/G180</f>
        <v>0.29427054390575313</v>
      </c>
    </row>
    <row r="180" spans="1:12" ht="12.75">
      <c r="A180" s="78"/>
      <c r="B180" s="73"/>
      <c r="C180" s="35"/>
      <c r="D180" s="35"/>
      <c r="E180" s="36"/>
      <c r="F180" s="37">
        <f>SUM(F179)</f>
        <v>4047</v>
      </c>
      <c r="G180" s="37">
        <f>SUM(G179:G179)</f>
        <v>13752.650694444445</v>
      </c>
      <c r="H180" s="38">
        <f>SUM(H179:H179)</f>
        <v>1</v>
      </c>
      <c r="I180" s="39"/>
      <c r="J180" s="40"/>
      <c r="K180" s="41">
        <f>SUM(K179:K179)</f>
        <v>4047.0000000000005</v>
      </c>
      <c r="L180" s="74"/>
    </row>
    <row r="181" spans="1:12" ht="12.75">
      <c r="A181" s="78"/>
      <c r="B181" s="42"/>
      <c r="C181" s="43"/>
      <c r="D181" s="43"/>
      <c r="E181" s="44"/>
      <c r="F181" s="45"/>
      <c r="G181" s="45"/>
      <c r="H181" s="46" t="s">
        <v>141</v>
      </c>
      <c r="I181" s="47"/>
      <c r="J181" s="44"/>
      <c r="K181" s="48"/>
      <c r="L181" s="49"/>
    </row>
    <row r="182" spans="1:12" ht="12.75">
      <c r="A182" s="78"/>
      <c r="B182" s="73" t="s">
        <v>47</v>
      </c>
      <c r="C182" s="35" t="s">
        <v>31</v>
      </c>
      <c r="D182" s="35" t="s">
        <v>32</v>
      </c>
      <c r="E182" s="36">
        <v>1</v>
      </c>
      <c r="F182" s="50">
        <v>34912</v>
      </c>
      <c r="G182" s="50">
        <v>119416</v>
      </c>
      <c r="H182" s="51">
        <f>G182/G183</f>
        <v>1</v>
      </c>
      <c r="I182" s="52">
        <f>F182/G182</f>
        <v>0.29235613318148324</v>
      </c>
      <c r="J182" s="36">
        <f>E182*I182</f>
        <v>0.29235613318148324</v>
      </c>
      <c r="K182" s="53">
        <f>G182*J182</f>
        <v>34912</v>
      </c>
      <c r="L182" s="74">
        <f>K183/G183</f>
        <v>0.29235613318148324</v>
      </c>
    </row>
    <row r="183" spans="1:12" ht="12.75">
      <c r="A183" s="78"/>
      <c r="B183" s="73"/>
      <c r="C183" s="35"/>
      <c r="D183" s="35"/>
      <c r="E183" s="36"/>
      <c r="F183" s="37">
        <f>SUM(F182)</f>
        <v>34912</v>
      </c>
      <c r="G183" s="37">
        <f>SUM(G182)</f>
        <v>119416</v>
      </c>
      <c r="H183" s="38">
        <f>SUM(H182:H182)</f>
        <v>1</v>
      </c>
      <c r="I183" s="39"/>
      <c r="J183" s="40"/>
      <c r="K183" s="41">
        <f>SUM(K182:K182)</f>
        <v>34912</v>
      </c>
      <c r="L183" s="74"/>
    </row>
    <row r="184" spans="1:12" ht="12.75">
      <c r="A184" s="78"/>
      <c r="B184" s="42"/>
      <c r="C184" s="43"/>
      <c r="D184" s="43"/>
      <c r="E184" s="44"/>
      <c r="F184" s="45"/>
      <c r="G184" s="45"/>
      <c r="H184" s="46" t="s">
        <v>141</v>
      </c>
      <c r="I184" s="47"/>
      <c r="J184" s="44"/>
      <c r="K184" s="48"/>
      <c r="L184" s="49"/>
    </row>
    <row r="185" spans="1:12" ht="12.75">
      <c r="A185" s="78"/>
      <c r="B185" s="73" t="s">
        <v>142</v>
      </c>
      <c r="C185" s="35" t="s">
        <v>31</v>
      </c>
      <c r="D185" s="35" t="s">
        <v>32</v>
      </c>
      <c r="E185" s="36">
        <v>1</v>
      </c>
      <c r="F185" s="50">
        <v>47168</v>
      </c>
      <c r="G185" s="50">
        <v>159511</v>
      </c>
      <c r="H185" s="51">
        <f>G185/G186</f>
        <v>1</v>
      </c>
      <c r="I185" s="52">
        <f>F185/G185</f>
        <v>0.29570374456934007</v>
      </c>
      <c r="J185" s="36">
        <f>E185*I185</f>
        <v>0.29570374456934007</v>
      </c>
      <c r="K185" s="53">
        <f>G185*J185</f>
        <v>47168</v>
      </c>
      <c r="L185" s="74">
        <f>K186/G186</f>
        <v>0.29570374456934007</v>
      </c>
    </row>
    <row r="186" spans="1:12" ht="12.75">
      <c r="A186" s="78"/>
      <c r="B186" s="73"/>
      <c r="C186" s="35"/>
      <c r="D186" s="35"/>
      <c r="E186" s="36"/>
      <c r="F186" s="37">
        <f>SUM(F185)</f>
        <v>47168</v>
      </c>
      <c r="G186" s="37">
        <f>SUM(G185)</f>
        <v>159511</v>
      </c>
      <c r="H186" s="38">
        <f>SUM(H185:H185)</f>
        <v>1</v>
      </c>
      <c r="I186" s="39"/>
      <c r="J186" s="40"/>
      <c r="K186" s="41">
        <f>SUM(K185:K185)</f>
        <v>47168</v>
      </c>
      <c r="L186" s="74"/>
    </row>
    <row r="187" spans="1:12" ht="12.75">
      <c r="A187" s="78"/>
      <c r="B187" s="42"/>
      <c r="C187" s="43"/>
      <c r="D187" s="43"/>
      <c r="E187" s="44"/>
      <c r="F187" s="45"/>
      <c r="G187" s="45"/>
      <c r="H187" s="46" t="s">
        <v>141</v>
      </c>
      <c r="I187" s="47"/>
      <c r="J187" s="44"/>
      <c r="K187" s="48"/>
      <c r="L187" s="49"/>
    </row>
    <row r="188" spans="1:12" ht="12.75">
      <c r="A188" s="78"/>
      <c r="B188" s="73" t="s">
        <v>143</v>
      </c>
      <c r="C188" s="35" t="str">
        <f>C185</f>
        <v>3.9MG/24HR</v>
      </c>
      <c r="D188" s="35" t="str">
        <f>D185</f>
        <v>PATCH TDSW</v>
      </c>
      <c r="E188" s="36">
        <f>(E179*(F179/F188))+(E182*(F182/F188))+(E185*(F185/F188))</f>
        <v>1</v>
      </c>
      <c r="F188" s="50">
        <f>F179+F182+F185</f>
        <v>86127</v>
      </c>
      <c r="G188" s="50">
        <f>G179+G182+G185</f>
        <v>292679.6506944444</v>
      </c>
      <c r="H188" s="51">
        <f>G188/G189</f>
        <v>1</v>
      </c>
      <c r="I188" s="52">
        <f>F188/G188</f>
        <v>0.29427054390575313</v>
      </c>
      <c r="J188" s="36">
        <f>E188*I188</f>
        <v>0.29427054390575313</v>
      </c>
      <c r="K188" s="53">
        <f>G188*J188</f>
        <v>86127</v>
      </c>
      <c r="L188" s="74">
        <f>K189/G189</f>
        <v>0.29427054390575313</v>
      </c>
    </row>
    <row r="189" spans="1:12" ht="13.5" thickBot="1">
      <c r="A189" s="79"/>
      <c r="B189" s="75"/>
      <c r="C189" s="54"/>
      <c r="D189" s="54"/>
      <c r="E189" s="55"/>
      <c r="F189" s="56">
        <f>SUM(F188:F188)</f>
        <v>86127</v>
      </c>
      <c r="G189" s="56">
        <f>SUM(G188:G188)</f>
        <v>292679.6506944444</v>
      </c>
      <c r="H189" s="57">
        <f>SUM(H188:H188)</f>
        <v>1</v>
      </c>
      <c r="I189" s="58" t="s">
        <v>141</v>
      </c>
      <c r="J189" s="59"/>
      <c r="K189" s="60">
        <f>SUM(K188:K188)</f>
        <v>86127</v>
      </c>
      <c r="L189" s="76"/>
    </row>
    <row r="190" spans="1:12" ht="14.25" thickBot="1" thickTop="1">
      <c r="A190" s="71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68"/>
    </row>
    <row r="191" spans="1:12" ht="13.5" thickTop="1">
      <c r="A191" s="77" t="s">
        <v>30</v>
      </c>
      <c r="B191" s="80" t="s">
        <v>4</v>
      </c>
      <c r="C191" s="29" t="s">
        <v>48</v>
      </c>
      <c r="D191" s="29" t="s">
        <v>49</v>
      </c>
      <c r="E191" s="30">
        <v>1</v>
      </c>
      <c r="F191" s="31">
        <v>0.0001</v>
      </c>
      <c r="G191" s="31">
        <v>0.0001</v>
      </c>
      <c r="H191" s="32">
        <f>G191/G192</f>
        <v>1</v>
      </c>
      <c r="I191" s="33">
        <f>F191/G191</f>
        <v>1</v>
      </c>
      <c r="J191" s="30">
        <f>E191*I191</f>
        <v>1</v>
      </c>
      <c r="K191" s="34">
        <f>G191*J191</f>
        <v>0.0001</v>
      </c>
      <c r="L191" s="81">
        <f>K192/G192</f>
        <v>1</v>
      </c>
    </row>
    <row r="192" spans="1:12" ht="12.75">
      <c r="A192" s="78"/>
      <c r="B192" s="73"/>
      <c r="C192" s="35"/>
      <c r="D192" s="35"/>
      <c r="E192" s="36"/>
      <c r="F192" s="37">
        <f>SUM(F191)</f>
        <v>0.0001</v>
      </c>
      <c r="G192" s="37">
        <f>SUM(G191:G191)</f>
        <v>0.0001</v>
      </c>
      <c r="H192" s="38">
        <f>SUM(H191:H191)</f>
        <v>1</v>
      </c>
      <c r="I192" s="39"/>
      <c r="J192" s="40"/>
      <c r="K192" s="41">
        <f>SUM(K191:K191)</f>
        <v>0.0001</v>
      </c>
      <c r="L192" s="74"/>
    </row>
    <row r="193" spans="1:12" ht="12.75">
      <c r="A193" s="78"/>
      <c r="B193" s="42"/>
      <c r="C193" s="43"/>
      <c r="D193" s="43"/>
      <c r="E193" s="44"/>
      <c r="F193" s="45"/>
      <c r="G193" s="45"/>
      <c r="H193" s="46" t="s">
        <v>141</v>
      </c>
      <c r="I193" s="47"/>
      <c r="J193" s="44"/>
      <c r="K193" s="48"/>
      <c r="L193" s="49"/>
    </row>
    <row r="194" spans="1:12" ht="12.75">
      <c r="A194" s="78"/>
      <c r="B194" s="73" t="s">
        <v>47</v>
      </c>
      <c r="C194" s="35" t="s">
        <v>48</v>
      </c>
      <c r="D194" s="35" t="s">
        <v>49</v>
      </c>
      <c r="E194" s="36">
        <v>1</v>
      </c>
      <c r="F194" s="50">
        <v>4416</v>
      </c>
      <c r="G194" s="50">
        <v>1354</v>
      </c>
      <c r="H194" s="51">
        <f>G194/G195</f>
        <v>1</v>
      </c>
      <c r="I194" s="52">
        <f>F194/G194</f>
        <v>3.261447562776957</v>
      </c>
      <c r="J194" s="36">
        <f>E194*I194</f>
        <v>3.261447562776957</v>
      </c>
      <c r="K194" s="53">
        <f>G194*J194</f>
        <v>4416</v>
      </c>
      <c r="L194" s="74">
        <f>K195/G195</f>
        <v>3.261447562776957</v>
      </c>
    </row>
    <row r="195" spans="1:12" ht="12.75">
      <c r="A195" s="78"/>
      <c r="B195" s="73"/>
      <c r="C195" s="35"/>
      <c r="D195" s="35"/>
      <c r="E195" s="36"/>
      <c r="F195" s="37">
        <f>SUM(F194)</f>
        <v>4416</v>
      </c>
      <c r="G195" s="37">
        <f>SUM(G194)</f>
        <v>1354</v>
      </c>
      <c r="H195" s="38">
        <f>SUM(H194:H194)</f>
        <v>1</v>
      </c>
      <c r="I195" s="39"/>
      <c r="J195" s="40"/>
      <c r="K195" s="41">
        <f>SUM(K194:K194)</f>
        <v>4416</v>
      </c>
      <c r="L195" s="74"/>
    </row>
    <row r="196" spans="1:12" ht="12.75">
      <c r="A196" s="78"/>
      <c r="B196" s="42"/>
      <c r="C196" s="43"/>
      <c r="D196" s="43"/>
      <c r="E196" s="44"/>
      <c r="F196" s="45"/>
      <c r="G196" s="45"/>
      <c r="H196" s="46" t="s">
        <v>141</v>
      </c>
      <c r="I196" s="47"/>
      <c r="J196" s="44"/>
      <c r="K196" s="48"/>
      <c r="L196" s="49"/>
    </row>
    <row r="197" spans="1:12" ht="12.75">
      <c r="A197" s="78"/>
      <c r="B197" s="73" t="s">
        <v>142</v>
      </c>
      <c r="C197" s="35" t="s">
        <v>48</v>
      </c>
      <c r="D197" s="35" t="s">
        <v>49</v>
      </c>
      <c r="E197" s="36">
        <v>1</v>
      </c>
      <c r="F197" s="50">
        <v>3772</v>
      </c>
      <c r="G197" s="50">
        <v>830</v>
      </c>
      <c r="H197" s="51">
        <f>G197/G198</f>
        <v>1</v>
      </c>
      <c r="I197" s="52">
        <f>F197/G197</f>
        <v>4.544578313253012</v>
      </c>
      <c r="J197" s="36">
        <f>E197*I197</f>
        <v>4.544578313253012</v>
      </c>
      <c r="K197" s="53">
        <f>G197*J197</f>
        <v>3772.0000000000005</v>
      </c>
      <c r="L197" s="74">
        <f>K198/G198</f>
        <v>4.544578313253012</v>
      </c>
    </row>
    <row r="198" spans="1:12" ht="12.75">
      <c r="A198" s="78"/>
      <c r="B198" s="73"/>
      <c r="C198" s="35"/>
      <c r="D198" s="35"/>
      <c r="E198" s="36"/>
      <c r="F198" s="37">
        <f>SUM(F197)</f>
        <v>3772</v>
      </c>
      <c r="G198" s="37">
        <f>SUM(G197)</f>
        <v>830</v>
      </c>
      <c r="H198" s="38">
        <f>SUM(H197:H197)</f>
        <v>1</v>
      </c>
      <c r="I198" s="39"/>
      <c r="J198" s="40"/>
      <c r="K198" s="41">
        <f>SUM(K197:K197)</f>
        <v>3772.0000000000005</v>
      </c>
      <c r="L198" s="74"/>
    </row>
    <row r="199" spans="1:12" ht="12.75">
      <c r="A199" s="78"/>
      <c r="B199" s="42"/>
      <c r="C199" s="43"/>
      <c r="D199" s="43"/>
      <c r="E199" s="44"/>
      <c r="F199" s="45"/>
      <c r="G199" s="45"/>
      <c r="H199" s="46" t="s">
        <v>141</v>
      </c>
      <c r="I199" s="47"/>
      <c r="J199" s="44"/>
      <c r="K199" s="48"/>
      <c r="L199" s="49"/>
    </row>
    <row r="200" spans="1:12" ht="12.75">
      <c r="A200" s="78"/>
      <c r="B200" s="73" t="s">
        <v>143</v>
      </c>
      <c r="C200" s="35" t="str">
        <f>C197</f>
        <v>28MG/0.92G</v>
      </c>
      <c r="D200" s="35" t="str">
        <f>D197</f>
        <v>GEL MD PMP</v>
      </c>
      <c r="E200" s="36">
        <f>(E191*(F191/F200))+(E194*(F194/F200))+(E197*(F197/F200))</f>
        <v>1</v>
      </c>
      <c r="F200" s="50">
        <f>F191+F194+F197</f>
        <v>8188.0001</v>
      </c>
      <c r="G200" s="50">
        <f>G191+G194+G197</f>
        <v>2184.0001</v>
      </c>
      <c r="H200" s="51">
        <f>G200/G201</f>
        <v>1</v>
      </c>
      <c r="I200" s="52">
        <f>F200/G200</f>
        <v>3.7490841232104337</v>
      </c>
      <c r="J200" s="36">
        <f>E200*I200</f>
        <v>3.7490841232104337</v>
      </c>
      <c r="K200" s="53">
        <f>G200*J200</f>
        <v>8188.0001</v>
      </c>
      <c r="L200" s="74">
        <f>K201/G201</f>
        <v>3.7490841232104337</v>
      </c>
    </row>
    <row r="201" spans="1:12" ht="13.5" thickBot="1">
      <c r="A201" s="79"/>
      <c r="B201" s="75"/>
      <c r="C201" s="54"/>
      <c r="D201" s="54"/>
      <c r="E201" s="55"/>
      <c r="F201" s="56">
        <f>SUM(F200:F200)</f>
        <v>8188.0001</v>
      </c>
      <c r="G201" s="56">
        <f>SUM(G200:G200)</f>
        <v>2184.0001</v>
      </c>
      <c r="H201" s="57">
        <f>SUM(H200:H200)</f>
        <v>1</v>
      </c>
      <c r="I201" s="58" t="s">
        <v>141</v>
      </c>
      <c r="J201" s="59"/>
      <c r="K201" s="60">
        <f>SUM(K200:K200)</f>
        <v>8188.0001</v>
      </c>
      <c r="L201" s="76"/>
    </row>
    <row r="202" ht="13.5" thickTop="1"/>
  </sheetData>
  <sheetProtection/>
  <mergeCells count="127">
    <mergeCell ref="A4:L5"/>
    <mergeCell ref="B7:B8"/>
    <mergeCell ref="L7:L8"/>
    <mergeCell ref="B10:B11"/>
    <mergeCell ref="L10:L11"/>
    <mergeCell ref="B13:B14"/>
    <mergeCell ref="L13:L14"/>
    <mergeCell ref="B16:B17"/>
    <mergeCell ref="L16:L17"/>
    <mergeCell ref="A7:A17"/>
    <mergeCell ref="B19:B21"/>
    <mergeCell ref="L19:L21"/>
    <mergeCell ref="B23:B25"/>
    <mergeCell ref="L23:L25"/>
    <mergeCell ref="B27:B29"/>
    <mergeCell ref="L27:L29"/>
    <mergeCell ref="B31:B33"/>
    <mergeCell ref="L31:L33"/>
    <mergeCell ref="A19:A33"/>
    <mergeCell ref="B35:B37"/>
    <mergeCell ref="L35:L37"/>
    <mergeCell ref="A35:A49"/>
    <mergeCell ref="L54:L55"/>
    <mergeCell ref="B57:B58"/>
    <mergeCell ref="L57:L58"/>
    <mergeCell ref="B39:B41"/>
    <mergeCell ref="L39:L41"/>
    <mergeCell ref="B43:B45"/>
    <mergeCell ref="L43:L45"/>
    <mergeCell ref="B47:B49"/>
    <mergeCell ref="L47:L49"/>
    <mergeCell ref="B60:B61"/>
    <mergeCell ref="L60:L61"/>
    <mergeCell ref="A51:A61"/>
    <mergeCell ref="B63:B64"/>
    <mergeCell ref="L63:L64"/>
    <mergeCell ref="B66:B67"/>
    <mergeCell ref="L66:L67"/>
    <mergeCell ref="B51:B52"/>
    <mergeCell ref="L51:L52"/>
    <mergeCell ref="B54:B55"/>
    <mergeCell ref="B69:B70"/>
    <mergeCell ref="L69:L70"/>
    <mergeCell ref="B72:B73"/>
    <mergeCell ref="L72:L73"/>
    <mergeCell ref="A63:A73"/>
    <mergeCell ref="B75:B77"/>
    <mergeCell ref="L75:L77"/>
    <mergeCell ref="A75:A89"/>
    <mergeCell ref="L95:L97"/>
    <mergeCell ref="B99:B101"/>
    <mergeCell ref="L99:L101"/>
    <mergeCell ref="B79:B81"/>
    <mergeCell ref="L79:L81"/>
    <mergeCell ref="B83:B85"/>
    <mergeCell ref="L83:L85"/>
    <mergeCell ref="B87:B89"/>
    <mergeCell ref="L87:L89"/>
    <mergeCell ref="B103:B105"/>
    <mergeCell ref="L103:L105"/>
    <mergeCell ref="A91:A105"/>
    <mergeCell ref="B107:B108"/>
    <mergeCell ref="L107:L108"/>
    <mergeCell ref="B110:B111"/>
    <mergeCell ref="L110:L111"/>
    <mergeCell ref="B91:B93"/>
    <mergeCell ref="L91:L93"/>
    <mergeCell ref="B95:B97"/>
    <mergeCell ref="B113:B114"/>
    <mergeCell ref="L113:L114"/>
    <mergeCell ref="B116:B117"/>
    <mergeCell ref="L116:L117"/>
    <mergeCell ref="A107:A117"/>
    <mergeCell ref="B119:B120"/>
    <mergeCell ref="L119:L120"/>
    <mergeCell ref="A119:A129"/>
    <mergeCell ref="L136:L139"/>
    <mergeCell ref="B141:B144"/>
    <mergeCell ref="L141:L144"/>
    <mergeCell ref="B122:B123"/>
    <mergeCell ref="L122:L123"/>
    <mergeCell ref="B125:B126"/>
    <mergeCell ref="L125:L126"/>
    <mergeCell ref="B128:B129"/>
    <mergeCell ref="L128:L129"/>
    <mergeCell ref="B146:B149"/>
    <mergeCell ref="L146:L149"/>
    <mergeCell ref="A131:A149"/>
    <mergeCell ref="B151:B152"/>
    <mergeCell ref="L151:L152"/>
    <mergeCell ref="B154:B155"/>
    <mergeCell ref="L154:L155"/>
    <mergeCell ref="B131:B134"/>
    <mergeCell ref="L131:L134"/>
    <mergeCell ref="B136:B139"/>
    <mergeCell ref="B157:B158"/>
    <mergeCell ref="L157:L158"/>
    <mergeCell ref="B160:B161"/>
    <mergeCell ref="L160:L161"/>
    <mergeCell ref="A151:A161"/>
    <mergeCell ref="B163:B165"/>
    <mergeCell ref="L163:L165"/>
    <mergeCell ref="A163:A177"/>
    <mergeCell ref="B167:B169"/>
    <mergeCell ref="L167:L169"/>
    <mergeCell ref="B171:B173"/>
    <mergeCell ref="L171:L173"/>
    <mergeCell ref="B175:B177"/>
    <mergeCell ref="L175:L177"/>
    <mergeCell ref="B194:B195"/>
    <mergeCell ref="L194:L195"/>
    <mergeCell ref="B179:B180"/>
    <mergeCell ref="L179:L180"/>
    <mergeCell ref="B182:B183"/>
    <mergeCell ref="L182:L183"/>
    <mergeCell ref="B185:B186"/>
    <mergeCell ref="L185:L186"/>
    <mergeCell ref="B197:B198"/>
    <mergeCell ref="L197:L198"/>
    <mergeCell ref="B200:B201"/>
    <mergeCell ref="L200:L201"/>
    <mergeCell ref="A191:A201"/>
    <mergeCell ref="B188:B189"/>
    <mergeCell ref="L188:L189"/>
    <mergeCell ref="A179:A189"/>
    <mergeCell ref="B191:B192"/>
    <mergeCell ref="L191:L192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7"/>
  <sheetViews>
    <sheetView showGridLines="0" zoomScalePageLayoutView="0" workbookViewId="0" topLeftCell="A1">
      <pane xSplit="6" ySplit="5" topLeftCell="S151" activePane="bottomRight" state="frozen"/>
      <selection pane="topLeft" activeCell="A1" sqref="A1"/>
      <selection pane="topRight" activeCell="G1" sqref="G1"/>
      <selection pane="bottomLeft" activeCell="A6" sqref="A6"/>
      <selection pane="bottomRight" activeCell="V164" sqref="V164"/>
    </sheetView>
  </sheetViews>
  <sheetFormatPr defaultColWidth="9.140625" defaultRowHeight="12.75"/>
  <cols>
    <col min="1" max="1" width="25.140625" style="0" customWidth="1"/>
    <col min="2" max="2" width="11.140625" style="0" hidden="1" customWidth="1"/>
    <col min="3" max="3" width="11.7109375" style="0" hidden="1" customWidth="1"/>
    <col min="4" max="4" width="11.8515625" style="0" customWidth="1"/>
    <col min="5" max="5" width="11.7109375" style="0" bestFit="1" customWidth="1"/>
    <col min="6" max="6" width="15.00390625" style="0" bestFit="1" customWidth="1"/>
    <col min="7" max="18" width="17.00390625" style="0" hidden="1" customWidth="1"/>
    <col min="19" max="19" width="23.00390625" style="0" customWidth="1"/>
    <col min="20" max="20" width="10.140625" style="0" bestFit="1" customWidth="1"/>
  </cols>
  <sheetData>
    <row r="1" ht="15.75">
      <c r="A1" s="6" t="s">
        <v>107</v>
      </c>
    </row>
    <row r="2" ht="12.75">
      <c r="A2" s="9" t="s">
        <v>108</v>
      </c>
    </row>
    <row r="4" spans="1:1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5.5">
      <c r="A5" s="10" t="s">
        <v>109</v>
      </c>
      <c r="B5" s="10" t="s">
        <v>110</v>
      </c>
      <c r="C5" s="10" t="s">
        <v>111</v>
      </c>
      <c r="D5" s="10" t="s">
        <v>112</v>
      </c>
      <c r="E5" s="10" t="s">
        <v>113</v>
      </c>
      <c r="F5" s="10" t="s">
        <v>114</v>
      </c>
      <c r="G5" s="11" t="s">
        <v>115</v>
      </c>
      <c r="H5" s="11" t="s">
        <v>116</v>
      </c>
      <c r="I5" s="11" t="s">
        <v>117</v>
      </c>
      <c r="J5" s="11" t="s">
        <v>118</v>
      </c>
      <c r="K5" s="11" t="s">
        <v>119</v>
      </c>
      <c r="L5" s="11" t="s">
        <v>120</v>
      </c>
      <c r="M5" s="11" t="s">
        <v>121</v>
      </c>
      <c r="N5" s="11" t="s">
        <v>122</v>
      </c>
      <c r="O5" s="11" t="s">
        <v>123</v>
      </c>
      <c r="P5" s="11" t="s">
        <v>124</v>
      </c>
      <c r="Q5" s="11" t="s">
        <v>125</v>
      </c>
      <c r="R5" s="11" t="s">
        <v>126</v>
      </c>
      <c r="S5" s="7" t="s">
        <v>127</v>
      </c>
    </row>
    <row r="6" spans="1:19" ht="12.75">
      <c r="A6" s="2" t="s">
        <v>18</v>
      </c>
      <c r="B6" s="2" t="s">
        <v>4</v>
      </c>
      <c r="C6" s="4">
        <v>1</v>
      </c>
      <c r="D6" s="5">
        <v>30</v>
      </c>
      <c r="E6" s="2" t="s">
        <v>20</v>
      </c>
      <c r="F6" s="2" t="s">
        <v>27</v>
      </c>
      <c r="G6" s="3">
        <v>41712</v>
      </c>
      <c r="H6" s="3">
        <v>47702</v>
      </c>
      <c r="I6" s="3">
        <v>42114</v>
      </c>
      <c r="J6" s="3">
        <v>39909</v>
      </c>
      <c r="K6" s="3">
        <v>40701</v>
      </c>
      <c r="L6" s="3">
        <v>40921</v>
      </c>
      <c r="M6" s="3">
        <v>44247</v>
      </c>
      <c r="N6" s="3">
        <v>45677</v>
      </c>
      <c r="O6" s="3">
        <v>41015</v>
      </c>
      <c r="P6" s="3">
        <v>45550</v>
      </c>
      <c r="Q6" s="3">
        <v>38209</v>
      </c>
      <c r="R6" s="3">
        <v>41225</v>
      </c>
      <c r="S6" s="19">
        <f>SUM(G6:R6)</f>
        <v>508982</v>
      </c>
    </row>
    <row r="7" spans="1:19" ht="12.75">
      <c r="A7" s="2" t="s">
        <v>18</v>
      </c>
      <c r="B7" s="2" t="s">
        <v>4</v>
      </c>
      <c r="C7" s="4">
        <v>1</v>
      </c>
      <c r="D7" s="5">
        <v>90</v>
      </c>
      <c r="E7" s="2" t="s">
        <v>20</v>
      </c>
      <c r="F7" s="2" t="s">
        <v>27</v>
      </c>
      <c r="G7" s="3">
        <v>68190</v>
      </c>
      <c r="H7" s="3">
        <v>75892</v>
      </c>
      <c r="I7" s="3">
        <v>70539</v>
      </c>
      <c r="J7" s="3">
        <v>75980</v>
      </c>
      <c r="K7" s="3">
        <v>70236</v>
      </c>
      <c r="L7" s="3">
        <v>71913</v>
      </c>
      <c r="M7" s="3">
        <v>77377</v>
      </c>
      <c r="N7" s="3">
        <v>69640</v>
      </c>
      <c r="O7" s="3">
        <v>74514</v>
      </c>
      <c r="P7" s="3">
        <v>75479</v>
      </c>
      <c r="Q7" s="3">
        <v>72874</v>
      </c>
      <c r="R7" s="3">
        <v>74596</v>
      </c>
      <c r="S7" s="19">
        <f aca="true" t="shared" si="0" ref="S7:S53">SUM(G7:R7)</f>
        <v>877230</v>
      </c>
    </row>
    <row r="8" spans="1:19" ht="12.75">
      <c r="A8" s="2" t="s">
        <v>18</v>
      </c>
      <c r="B8" s="2" t="s">
        <v>4</v>
      </c>
      <c r="C8" s="4">
        <v>1</v>
      </c>
      <c r="D8" s="5">
        <v>100</v>
      </c>
      <c r="E8" s="2" t="s">
        <v>20</v>
      </c>
      <c r="F8" s="2" t="s">
        <v>27</v>
      </c>
      <c r="G8" s="3">
        <v>3990</v>
      </c>
      <c r="H8" s="3">
        <v>3827</v>
      </c>
      <c r="I8" s="3">
        <v>3630</v>
      </c>
      <c r="J8" s="3">
        <v>3294</v>
      </c>
      <c r="K8" s="3">
        <v>3525</v>
      </c>
      <c r="L8" s="3">
        <v>3630</v>
      </c>
      <c r="M8" s="3">
        <v>3987</v>
      </c>
      <c r="N8" s="3">
        <v>3035</v>
      </c>
      <c r="O8" s="3">
        <v>3248</v>
      </c>
      <c r="P8" s="3">
        <v>2606</v>
      </c>
      <c r="Q8" s="3">
        <v>3172</v>
      </c>
      <c r="R8" s="3">
        <v>3780</v>
      </c>
      <c r="S8" s="19">
        <f t="shared" si="0"/>
        <v>41724</v>
      </c>
    </row>
    <row r="9" spans="1:19" ht="12.75">
      <c r="A9" s="2" t="s">
        <v>18</v>
      </c>
      <c r="B9" s="2" t="s">
        <v>4</v>
      </c>
      <c r="C9" s="4">
        <v>1</v>
      </c>
      <c r="D9" s="5">
        <v>500</v>
      </c>
      <c r="E9" s="2" t="s">
        <v>20</v>
      </c>
      <c r="F9" s="2" t="s">
        <v>27</v>
      </c>
      <c r="G9" s="3">
        <v>18543</v>
      </c>
      <c r="H9" s="3">
        <v>19622</v>
      </c>
      <c r="I9" s="3">
        <v>15708</v>
      </c>
      <c r="J9" s="3">
        <v>18166</v>
      </c>
      <c r="K9" s="3">
        <v>20142</v>
      </c>
      <c r="L9" s="3">
        <v>13238</v>
      </c>
      <c r="M9" s="3">
        <v>19041</v>
      </c>
      <c r="N9" s="3">
        <v>17357</v>
      </c>
      <c r="O9" s="3">
        <v>18245</v>
      </c>
      <c r="P9" s="3">
        <v>18942</v>
      </c>
      <c r="Q9" s="3">
        <v>16814</v>
      </c>
      <c r="R9" s="3">
        <v>16085</v>
      </c>
      <c r="S9" s="19">
        <f t="shared" si="0"/>
        <v>211903</v>
      </c>
    </row>
    <row r="10" spans="1:19" ht="12.75">
      <c r="A10" s="2" t="s">
        <v>18</v>
      </c>
      <c r="B10" s="2" t="s">
        <v>4</v>
      </c>
      <c r="C10" s="4">
        <v>1</v>
      </c>
      <c r="D10" s="5">
        <v>30</v>
      </c>
      <c r="E10" s="2" t="s">
        <v>26</v>
      </c>
      <c r="F10" s="2" t="s">
        <v>27</v>
      </c>
      <c r="G10" s="3">
        <v>157289</v>
      </c>
      <c r="H10" s="3">
        <v>169332</v>
      </c>
      <c r="I10" s="3">
        <v>153727</v>
      </c>
      <c r="J10" s="3">
        <v>157851</v>
      </c>
      <c r="K10" s="3">
        <v>145331</v>
      </c>
      <c r="L10" s="3">
        <v>140869</v>
      </c>
      <c r="M10" s="3">
        <v>165028</v>
      </c>
      <c r="N10" s="3">
        <v>137765</v>
      </c>
      <c r="O10" s="3">
        <v>152989</v>
      </c>
      <c r="P10" s="3">
        <v>155986</v>
      </c>
      <c r="Q10" s="3">
        <v>138294</v>
      </c>
      <c r="R10" s="3">
        <v>142442</v>
      </c>
      <c r="S10" s="19">
        <f t="shared" si="0"/>
        <v>1816903</v>
      </c>
    </row>
    <row r="11" spans="1:19" ht="12.75">
      <c r="A11" s="2" t="s">
        <v>18</v>
      </c>
      <c r="B11" s="2" t="s">
        <v>4</v>
      </c>
      <c r="C11" s="4">
        <v>1</v>
      </c>
      <c r="D11" s="5">
        <v>90</v>
      </c>
      <c r="E11" s="2" t="s">
        <v>26</v>
      </c>
      <c r="F11" s="2" t="s">
        <v>27</v>
      </c>
      <c r="G11" s="3">
        <v>211030</v>
      </c>
      <c r="H11" s="3">
        <v>220071</v>
      </c>
      <c r="I11" s="3">
        <v>204497</v>
      </c>
      <c r="J11" s="3">
        <v>206521</v>
      </c>
      <c r="K11" s="3">
        <v>193572</v>
      </c>
      <c r="L11" s="3">
        <v>199961</v>
      </c>
      <c r="M11" s="3">
        <v>209378</v>
      </c>
      <c r="N11" s="3">
        <v>185717</v>
      </c>
      <c r="O11" s="3">
        <v>198144</v>
      </c>
      <c r="P11" s="3">
        <v>191846</v>
      </c>
      <c r="Q11" s="3">
        <v>193812</v>
      </c>
      <c r="R11" s="3">
        <v>192075</v>
      </c>
      <c r="S11" s="19">
        <f t="shared" si="0"/>
        <v>2406624</v>
      </c>
    </row>
    <row r="12" spans="1:19" ht="12.75">
      <c r="A12" s="2" t="s">
        <v>18</v>
      </c>
      <c r="B12" s="12" t="s">
        <v>4</v>
      </c>
      <c r="C12" s="4">
        <v>1</v>
      </c>
      <c r="D12" s="5">
        <v>100</v>
      </c>
      <c r="E12" s="2" t="s">
        <v>26</v>
      </c>
      <c r="F12" s="2" t="s">
        <v>27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19">
        <f t="shared" si="0"/>
        <v>0</v>
      </c>
    </row>
    <row r="13" spans="1:19" ht="12.75">
      <c r="A13" s="2" t="s">
        <v>18</v>
      </c>
      <c r="B13" s="2" t="s">
        <v>4</v>
      </c>
      <c r="C13" s="4">
        <v>1</v>
      </c>
      <c r="D13" s="5">
        <v>500</v>
      </c>
      <c r="E13" s="2" t="s">
        <v>26</v>
      </c>
      <c r="F13" s="2" t="s">
        <v>27</v>
      </c>
      <c r="G13" s="3">
        <v>125908</v>
      </c>
      <c r="H13" s="3">
        <v>136174</v>
      </c>
      <c r="I13" s="3">
        <v>122819</v>
      </c>
      <c r="J13" s="3">
        <v>133432</v>
      </c>
      <c r="K13" s="3">
        <v>128727</v>
      </c>
      <c r="L13" s="3">
        <v>124819</v>
      </c>
      <c r="M13" s="3">
        <v>150994</v>
      </c>
      <c r="N13" s="3">
        <v>128136</v>
      </c>
      <c r="O13" s="3">
        <v>130994</v>
      </c>
      <c r="P13" s="3">
        <v>131654</v>
      </c>
      <c r="Q13" s="3">
        <v>129610</v>
      </c>
      <c r="R13" s="3">
        <v>128734</v>
      </c>
      <c r="S13" s="19">
        <f t="shared" si="0"/>
        <v>1572001</v>
      </c>
    </row>
    <row r="14" spans="1:19" ht="12.75">
      <c r="A14" s="2" t="s">
        <v>15</v>
      </c>
      <c r="B14" s="2" t="s">
        <v>4</v>
      </c>
      <c r="C14" s="4">
        <v>1</v>
      </c>
      <c r="D14" s="5">
        <v>30</v>
      </c>
      <c r="E14" s="2" t="s">
        <v>40</v>
      </c>
      <c r="F14" s="2" t="s">
        <v>27</v>
      </c>
      <c r="G14" s="3">
        <v>1124</v>
      </c>
      <c r="H14" s="3">
        <v>930</v>
      </c>
      <c r="I14" s="3">
        <v>1710</v>
      </c>
      <c r="J14" s="3">
        <v>1740</v>
      </c>
      <c r="K14" s="3">
        <v>1560</v>
      </c>
      <c r="L14" s="3">
        <v>1770</v>
      </c>
      <c r="M14" s="3">
        <v>1410</v>
      </c>
      <c r="N14" s="3">
        <v>1470</v>
      </c>
      <c r="O14" s="3">
        <v>1440</v>
      </c>
      <c r="P14" s="3">
        <v>2070</v>
      </c>
      <c r="Q14" s="3">
        <v>1440</v>
      </c>
      <c r="R14" s="3">
        <v>2160</v>
      </c>
      <c r="S14" s="19">
        <f t="shared" si="0"/>
        <v>18824</v>
      </c>
    </row>
    <row r="15" spans="1:19" ht="12.75">
      <c r="A15" s="2" t="s">
        <v>18</v>
      </c>
      <c r="B15" s="2" t="s">
        <v>4</v>
      </c>
      <c r="C15" s="4">
        <v>1</v>
      </c>
      <c r="D15" s="5">
        <v>30</v>
      </c>
      <c r="E15" s="2" t="s">
        <v>26</v>
      </c>
      <c r="F15" s="2" t="s">
        <v>28</v>
      </c>
      <c r="G15" s="3">
        <v>3570</v>
      </c>
      <c r="H15" s="3">
        <v>2325</v>
      </c>
      <c r="I15" s="3">
        <v>2845</v>
      </c>
      <c r="J15" s="3">
        <v>3720</v>
      </c>
      <c r="K15" s="3">
        <v>1890</v>
      </c>
      <c r="L15" s="3">
        <v>2775</v>
      </c>
      <c r="M15" s="3">
        <v>3155</v>
      </c>
      <c r="N15" s="3">
        <v>1590</v>
      </c>
      <c r="O15" s="3">
        <v>3015</v>
      </c>
      <c r="P15" s="3">
        <v>2490</v>
      </c>
      <c r="Q15" s="3">
        <v>2370</v>
      </c>
      <c r="R15" s="3">
        <v>2580</v>
      </c>
      <c r="S15" s="19">
        <f t="shared" si="0"/>
        <v>32325</v>
      </c>
    </row>
    <row r="16" spans="1:19" ht="12.75">
      <c r="A16" s="2" t="s">
        <v>30</v>
      </c>
      <c r="B16" s="12" t="s">
        <v>4</v>
      </c>
      <c r="C16" s="4">
        <v>1</v>
      </c>
      <c r="D16" s="5">
        <v>92</v>
      </c>
      <c r="E16" s="2" t="s">
        <v>48</v>
      </c>
      <c r="F16" s="2" t="s">
        <v>49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19">
        <f t="shared" si="0"/>
        <v>0</v>
      </c>
    </row>
    <row r="17" spans="1:19" ht="12.75">
      <c r="A17" s="2" t="s">
        <v>7</v>
      </c>
      <c r="B17" s="2" t="s">
        <v>4</v>
      </c>
      <c r="C17" s="4">
        <v>30</v>
      </c>
      <c r="D17" s="5">
        <v>1</v>
      </c>
      <c r="E17" s="2" t="s">
        <v>45</v>
      </c>
      <c r="F17" s="2" t="s">
        <v>46</v>
      </c>
      <c r="G17" s="3">
        <v>120</v>
      </c>
      <c r="H17" s="3">
        <v>60</v>
      </c>
      <c r="I17" s="3">
        <v>181</v>
      </c>
      <c r="J17" s="3">
        <v>61</v>
      </c>
      <c r="K17" s="3">
        <v>31</v>
      </c>
      <c r="L17" s="3">
        <v>150</v>
      </c>
      <c r="M17" s="3">
        <v>241</v>
      </c>
      <c r="N17" s="3">
        <v>240</v>
      </c>
      <c r="O17" s="3">
        <v>210</v>
      </c>
      <c r="P17" s="3">
        <v>360</v>
      </c>
      <c r="Q17" s="3">
        <v>270</v>
      </c>
      <c r="R17" s="3">
        <v>210</v>
      </c>
      <c r="S17" s="19">
        <f t="shared" si="0"/>
        <v>2134</v>
      </c>
    </row>
    <row r="18" spans="1:19" ht="12.75">
      <c r="A18" s="2" t="s">
        <v>30</v>
      </c>
      <c r="B18" s="2" t="s">
        <v>4</v>
      </c>
      <c r="C18" s="4">
        <v>1</v>
      </c>
      <c r="D18" s="5">
        <v>8</v>
      </c>
      <c r="E18" s="2" t="s">
        <v>31</v>
      </c>
      <c r="F18" s="2" t="s">
        <v>32</v>
      </c>
      <c r="G18" s="3">
        <v>561</v>
      </c>
      <c r="H18" s="3">
        <v>147</v>
      </c>
      <c r="I18" s="3">
        <v>411</v>
      </c>
      <c r="J18" s="3">
        <v>257</v>
      </c>
      <c r="K18" s="3">
        <v>354</v>
      </c>
      <c r="L18" s="3">
        <v>364</v>
      </c>
      <c r="M18" s="3">
        <v>345</v>
      </c>
      <c r="N18" s="3">
        <v>312</v>
      </c>
      <c r="O18" s="3">
        <v>166</v>
      </c>
      <c r="P18" s="3">
        <v>401</v>
      </c>
      <c r="Q18" s="3">
        <v>398</v>
      </c>
      <c r="R18" s="3">
        <v>331</v>
      </c>
      <c r="S18" s="19">
        <f t="shared" si="0"/>
        <v>4047</v>
      </c>
    </row>
    <row r="19" spans="1:19" ht="12.75">
      <c r="A19" s="2" t="s">
        <v>7</v>
      </c>
      <c r="B19" s="2" t="s">
        <v>4</v>
      </c>
      <c r="C19" s="4">
        <v>1</v>
      </c>
      <c r="D19" s="5">
        <v>473</v>
      </c>
      <c r="E19" s="2" t="s">
        <v>8</v>
      </c>
      <c r="F19" s="2" t="s">
        <v>9</v>
      </c>
      <c r="G19" s="3">
        <v>16140</v>
      </c>
      <c r="H19" s="3">
        <v>20857</v>
      </c>
      <c r="I19" s="3">
        <v>18311</v>
      </c>
      <c r="J19" s="3">
        <v>17690</v>
      </c>
      <c r="K19" s="3">
        <v>17239</v>
      </c>
      <c r="L19" s="3">
        <v>13187</v>
      </c>
      <c r="M19" s="3">
        <v>20841</v>
      </c>
      <c r="N19" s="3">
        <v>21559</v>
      </c>
      <c r="O19" s="3">
        <v>20570</v>
      </c>
      <c r="P19" s="3">
        <v>21083</v>
      </c>
      <c r="Q19" s="3">
        <v>19510</v>
      </c>
      <c r="R19" s="3">
        <v>18792</v>
      </c>
      <c r="S19" s="19">
        <f t="shared" si="0"/>
        <v>225779</v>
      </c>
    </row>
    <row r="20" spans="1:19" ht="12.75">
      <c r="A20" s="2" t="s">
        <v>7</v>
      </c>
      <c r="B20" s="2" t="s">
        <v>4</v>
      </c>
      <c r="C20" s="4">
        <v>40</v>
      </c>
      <c r="D20" s="5">
        <v>5</v>
      </c>
      <c r="E20" s="2" t="s">
        <v>8</v>
      </c>
      <c r="F20" s="2" t="s">
        <v>9</v>
      </c>
      <c r="G20" s="3">
        <v>0</v>
      </c>
      <c r="H20" s="3">
        <v>40</v>
      </c>
      <c r="I20" s="3">
        <v>200</v>
      </c>
      <c r="J20" s="3">
        <v>0</v>
      </c>
      <c r="K20" s="3">
        <v>0</v>
      </c>
      <c r="L20" s="3">
        <v>480</v>
      </c>
      <c r="M20" s="3">
        <v>0</v>
      </c>
      <c r="N20" s="3">
        <v>320</v>
      </c>
      <c r="O20" s="3">
        <v>360</v>
      </c>
      <c r="P20" s="3">
        <v>0</v>
      </c>
      <c r="Q20" s="3">
        <v>0</v>
      </c>
      <c r="R20" s="3">
        <v>0</v>
      </c>
      <c r="S20" s="19">
        <f t="shared" si="0"/>
        <v>1400</v>
      </c>
    </row>
    <row r="21" spans="1:19" ht="12.75">
      <c r="A21" s="2" t="s">
        <v>7</v>
      </c>
      <c r="B21" s="2" t="s">
        <v>4</v>
      </c>
      <c r="C21" s="4">
        <v>1</v>
      </c>
      <c r="D21" s="5">
        <v>100</v>
      </c>
      <c r="E21" s="2" t="s">
        <v>11</v>
      </c>
      <c r="F21" s="2" t="s">
        <v>22</v>
      </c>
      <c r="G21" s="3">
        <v>49876</v>
      </c>
      <c r="H21" s="3">
        <v>53983</v>
      </c>
      <c r="I21" s="3">
        <v>48353</v>
      </c>
      <c r="J21" s="3">
        <v>51278</v>
      </c>
      <c r="K21" s="3">
        <v>48091</v>
      </c>
      <c r="L21" s="3">
        <v>54660</v>
      </c>
      <c r="M21" s="3">
        <v>53401</v>
      </c>
      <c r="N21" s="3">
        <v>51535</v>
      </c>
      <c r="O21" s="3">
        <v>52506</v>
      </c>
      <c r="P21" s="3">
        <v>56179</v>
      </c>
      <c r="Q21" s="3">
        <v>53153</v>
      </c>
      <c r="R21" s="3">
        <v>55215</v>
      </c>
      <c r="S21" s="19">
        <f t="shared" si="0"/>
        <v>628230</v>
      </c>
    </row>
    <row r="22" spans="1:19" ht="12.75">
      <c r="A22" s="2" t="s">
        <v>7</v>
      </c>
      <c r="B22" s="2" t="s">
        <v>4</v>
      </c>
      <c r="C22" s="4">
        <v>1</v>
      </c>
      <c r="D22" s="5">
        <v>500</v>
      </c>
      <c r="E22" s="2" t="s">
        <v>11</v>
      </c>
      <c r="F22" s="2" t="s">
        <v>22</v>
      </c>
      <c r="G22" s="3">
        <v>720</v>
      </c>
      <c r="H22" s="3">
        <v>1740</v>
      </c>
      <c r="I22" s="3">
        <v>1245</v>
      </c>
      <c r="J22" s="3">
        <v>2025</v>
      </c>
      <c r="K22" s="3">
        <v>1260</v>
      </c>
      <c r="L22" s="3">
        <v>1845</v>
      </c>
      <c r="M22" s="3">
        <v>1315</v>
      </c>
      <c r="N22" s="3">
        <v>2250</v>
      </c>
      <c r="O22" s="3">
        <v>2190</v>
      </c>
      <c r="P22" s="3">
        <v>3210</v>
      </c>
      <c r="Q22" s="3">
        <v>3810</v>
      </c>
      <c r="R22" s="3">
        <v>2825</v>
      </c>
      <c r="S22" s="19">
        <f t="shared" si="0"/>
        <v>24435</v>
      </c>
    </row>
    <row r="23" spans="1:19" ht="12.75">
      <c r="A23" s="2" t="s">
        <v>7</v>
      </c>
      <c r="B23" s="12" t="s">
        <v>4</v>
      </c>
      <c r="C23" s="4">
        <v>3</v>
      </c>
      <c r="D23" s="5">
        <v>30</v>
      </c>
      <c r="E23" s="2" t="s">
        <v>11</v>
      </c>
      <c r="F23" s="2" t="s">
        <v>22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19">
        <f t="shared" si="0"/>
        <v>0</v>
      </c>
    </row>
    <row r="24" spans="1:19" ht="12.75">
      <c r="A24" s="2" t="s">
        <v>7</v>
      </c>
      <c r="B24" s="2" t="s">
        <v>4</v>
      </c>
      <c r="C24" s="4">
        <v>1</v>
      </c>
      <c r="D24" s="5">
        <v>100</v>
      </c>
      <c r="E24" s="2" t="s">
        <v>23</v>
      </c>
      <c r="F24" s="2" t="s">
        <v>22</v>
      </c>
      <c r="G24" s="3">
        <v>55990</v>
      </c>
      <c r="H24" s="3">
        <v>69410</v>
      </c>
      <c r="I24" s="3">
        <v>61772</v>
      </c>
      <c r="J24" s="3">
        <v>57777</v>
      </c>
      <c r="K24" s="3">
        <v>58104</v>
      </c>
      <c r="L24" s="3">
        <v>60529</v>
      </c>
      <c r="M24" s="3">
        <v>66856</v>
      </c>
      <c r="N24" s="3">
        <v>57727</v>
      </c>
      <c r="O24" s="3">
        <v>64881</v>
      </c>
      <c r="P24" s="3">
        <v>58633</v>
      </c>
      <c r="Q24" s="3">
        <v>61511</v>
      </c>
      <c r="R24" s="3">
        <v>60067</v>
      </c>
      <c r="S24" s="19">
        <f t="shared" si="0"/>
        <v>733257</v>
      </c>
    </row>
    <row r="25" spans="1:19" ht="12.75">
      <c r="A25" s="2" t="s">
        <v>7</v>
      </c>
      <c r="B25" s="2" t="s">
        <v>4</v>
      </c>
      <c r="C25" s="4">
        <v>1</v>
      </c>
      <c r="D25" s="5">
        <v>500</v>
      </c>
      <c r="E25" s="2" t="s">
        <v>23</v>
      </c>
      <c r="F25" s="2" t="s">
        <v>22</v>
      </c>
      <c r="G25" s="3">
        <v>3960</v>
      </c>
      <c r="H25" s="3">
        <v>4902</v>
      </c>
      <c r="I25" s="3">
        <v>5190</v>
      </c>
      <c r="J25" s="3">
        <v>4865</v>
      </c>
      <c r="K25" s="3">
        <v>5001</v>
      </c>
      <c r="L25" s="3">
        <v>5415</v>
      </c>
      <c r="M25" s="3">
        <v>5460</v>
      </c>
      <c r="N25" s="3">
        <v>4365</v>
      </c>
      <c r="O25" s="3">
        <v>5655</v>
      </c>
      <c r="P25" s="3">
        <v>4725</v>
      </c>
      <c r="Q25" s="3">
        <v>5010</v>
      </c>
      <c r="R25" s="3">
        <v>4680</v>
      </c>
      <c r="S25" s="19">
        <f t="shared" si="0"/>
        <v>59228</v>
      </c>
    </row>
    <row r="26" spans="1:19" ht="12.75">
      <c r="A26" s="2" t="s">
        <v>7</v>
      </c>
      <c r="B26" s="12" t="s">
        <v>4</v>
      </c>
      <c r="C26" s="4">
        <v>3</v>
      </c>
      <c r="D26" s="5">
        <v>30</v>
      </c>
      <c r="E26" s="2" t="s">
        <v>23</v>
      </c>
      <c r="F26" s="2" t="s">
        <v>22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19">
        <f t="shared" si="0"/>
        <v>0</v>
      </c>
    </row>
    <row r="27" spans="1:19" ht="12.75">
      <c r="A27" s="2" t="s">
        <v>7</v>
      </c>
      <c r="B27" s="2" t="s">
        <v>4</v>
      </c>
      <c r="C27" s="4">
        <v>1</v>
      </c>
      <c r="D27" s="5">
        <v>100</v>
      </c>
      <c r="E27" s="2" t="s">
        <v>24</v>
      </c>
      <c r="F27" s="2" t="s">
        <v>22</v>
      </c>
      <c r="G27" s="3">
        <v>18510</v>
      </c>
      <c r="H27" s="3">
        <v>21369</v>
      </c>
      <c r="I27" s="3">
        <v>25193</v>
      </c>
      <c r="J27" s="3">
        <v>22115</v>
      </c>
      <c r="K27" s="3">
        <v>21419</v>
      </c>
      <c r="L27" s="3">
        <v>23104</v>
      </c>
      <c r="M27" s="3">
        <v>24990</v>
      </c>
      <c r="N27" s="3">
        <v>21295</v>
      </c>
      <c r="O27" s="3">
        <v>24099</v>
      </c>
      <c r="P27" s="3">
        <v>23447</v>
      </c>
      <c r="Q27" s="3">
        <v>29048</v>
      </c>
      <c r="R27" s="3">
        <v>24808</v>
      </c>
      <c r="S27" s="19">
        <f t="shared" si="0"/>
        <v>279397</v>
      </c>
    </row>
    <row r="28" spans="1:19" ht="12.75">
      <c r="A28" s="2" t="s">
        <v>7</v>
      </c>
      <c r="B28" s="12" t="s">
        <v>4</v>
      </c>
      <c r="C28" s="4">
        <v>1</v>
      </c>
      <c r="D28" s="5">
        <v>500</v>
      </c>
      <c r="E28" s="2" t="s">
        <v>24</v>
      </c>
      <c r="F28" s="2" t="s">
        <v>22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19">
        <f t="shared" si="0"/>
        <v>0</v>
      </c>
    </row>
    <row r="29" spans="1:19" ht="12.75">
      <c r="A29" s="2" t="s">
        <v>36</v>
      </c>
      <c r="B29" s="2" t="s">
        <v>4</v>
      </c>
      <c r="C29" s="4">
        <v>1</v>
      </c>
      <c r="D29" s="5">
        <v>30</v>
      </c>
      <c r="E29" s="2" t="s">
        <v>37</v>
      </c>
      <c r="F29" s="2" t="s">
        <v>38</v>
      </c>
      <c r="G29" s="3">
        <v>1256</v>
      </c>
      <c r="H29" s="3">
        <v>2100</v>
      </c>
      <c r="I29" s="3">
        <v>1616</v>
      </c>
      <c r="J29" s="3">
        <v>1875</v>
      </c>
      <c r="K29" s="3">
        <v>1286</v>
      </c>
      <c r="L29" s="3">
        <v>1260</v>
      </c>
      <c r="M29" s="3">
        <v>2355</v>
      </c>
      <c r="N29" s="3">
        <v>2700</v>
      </c>
      <c r="O29" s="3">
        <v>1695</v>
      </c>
      <c r="P29" s="3">
        <v>3724</v>
      </c>
      <c r="Q29" s="3">
        <v>2630</v>
      </c>
      <c r="R29" s="3">
        <v>3593</v>
      </c>
      <c r="S29" s="19">
        <f t="shared" si="0"/>
        <v>26090</v>
      </c>
    </row>
    <row r="30" spans="1:19" ht="12.75">
      <c r="A30" s="2" t="s">
        <v>36</v>
      </c>
      <c r="B30" s="2" t="s">
        <v>4</v>
      </c>
      <c r="C30" s="4">
        <v>1</v>
      </c>
      <c r="D30" s="5">
        <v>90</v>
      </c>
      <c r="E30" s="2" t="s">
        <v>37</v>
      </c>
      <c r="F30" s="2" t="s">
        <v>38</v>
      </c>
      <c r="G30" s="3">
        <v>6871</v>
      </c>
      <c r="H30" s="3">
        <v>9240</v>
      </c>
      <c r="I30" s="3">
        <v>7585</v>
      </c>
      <c r="J30" s="3">
        <v>7150</v>
      </c>
      <c r="K30" s="3">
        <v>8829</v>
      </c>
      <c r="L30" s="3">
        <v>8211</v>
      </c>
      <c r="M30" s="3">
        <v>9021</v>
      </c>
      <c r="N30" s="3">
        <v>9152</v>
      </c>
      <c r="O30" s="3">
        <v>7778</v>
      </c>
      <c r="P30" s="3">
        <v>8768</v>
      </c>
      <c r="Q30" s="3">
        <v>9062</v>
      </c>
      <c r="R30" s="3">
        <v>8524</v>
      </c>
      <c r="S30" s="19">
        <f t="shared" si="0"/>
        <v>100191</v>
      </c>
    </row>
    <row r="31" spans="1:19" ht="12.75">
      <c r="A31" s="2" t="s">
        <v>36</v>
      </c>
      <c r="B31" s="2" t="s">
        <v>4</v>
      </c>
      <c r="C31" s="4">
        <v>1</v>
      </c>
      <c r="D31" s="5">
        <v>30</v>
      </c>
      <c r="E31" s="2" t="s">
        <v>24</v>
      </c>
      <c r="F31" s="2" t="s">
        <v>38</v>
      </c>
      <c r="G31" s="3">
        <v>4691</v>
      </c>
      <c r="H31" s="3">
        <v>5839</v>
      </c>
      <c r="I31" s="3">
        <v>6201</v>
      </c>
      <c r="J31" s="3">
        <v>5434</v>
      </c>
      <c r="K31" s="3">
        <v>5561</v>
      </c>
      <c r="L31" s="3">
        <v>6843</v>
      </c>
      <c r="M31" s="3">
        <v>6972</v>
      </c>
      <c r="N31" s="3">
        <v>5772</v>
      </c>
      <c r="O31" s="3">
        <v>8031</v>
      </c>
      <c r="P31" s="3">
        <v>6973</v>
      </c>
      <c r="Q31" s="3">
        <v>7225</v>
      </c>
      <c r="R31" s="3">
        <v>7511</v>
      </c>
      <c r="S31" s="19">
        <f t="shared" si="0"/>
        <v>77053</v>
      </c>
    </row>
    <row r="32" spans="1:19" ht="12.75">
      <c r="A32" s="2" t="s">
        <v>36</v>
      </c>
      <c r="B32" s="2" t="s">
        <v>4</v>
      </c>
      <c r="C32" s="4">
        <v>1</v>
      </c>
      <c r="D32" s="5">
        <v>90</v>
      </c>
      <c r="E32" s="2" t="s">
        <v>24</v>
      </c>
      <c r="F32" s="2" t="s">
        <v>38</v>
      </c>
      <c r="G32" s="3">
        <v>4980</v>
      </c>
      <c r="H32" s="3">
        <v>5405</v>
      </c>
      <c r="I32" s="3">
        <v>5820</v>
      </c>
      <c r="J32" s="3">
        <v>5310</v>
      </c>
      <c r="K32" s="3">
        <v>5624</v>
      </c>
      <c r="L32" s="3">
        <v>5310</v>
      </c>
      <c r="M32" s="3">
        <v>4680</v>
      </c>
      <c r="N32" s="3">
        <v>4740</v>
      </c>
      <c r="O32" s="3">
        <v>5908</v>
      </c>
      <c r="P32" s="3">
        <v>5744</v>
      </c>
      <c r="Q32" s="3">
        <v>5261</v>
      </c>
      <c r="R32" s="3">
        <v>6753</v>
      </c>
      <c r="S32" s="19">
        <f t="shared" si="0"/>
        <v>65535</v>
      </c>
    </row>
    <row r="33" spans="1:19" ht="12.75">
      <c r="A33" s="2" t="s">
        <v>42</v>
      </c>
      <c r="B33" s="2" t="s">
        <v>4</v>
      </c>
      <c r="C33" s="4">
        <v>1</v>
      </c>
      <c r="D33" s="5">
        <v>30</v>
      </c>
      <c r="E33" s="2" t="s">
        <v>26</v>
      </c>
      <c r="F33" s="2" t="s">
        <v>38</v>
      </c>
      <c r="G33" s="3">
        <v>1570</v>
      </c>
      <c r="H33" s="3">
        <v>3030</v>
      </c>
      <c r="I33" s="3">
        <v>2445</v>
      </c>
      <c r="J33" s="3">
        <v>1640</v>
      </c>
      <c r="K33" s="3">
        <v>3150</v>
      </c>
      <c r="L33" s="3">
        <v>2430</v>
      </c>
      <c r="M33" s="3">
        <v>1500</v>
      </c>
      <c r="N33" s="3">
        <v>2925</v>
      </c>
      <c r="O33" s="3">
        <v>3120</v>
      </c>
      <c r="P33" s="3">
        <v>1955</v>
      </c>
      <c r="Q33" s="3">
        <v>2061</v>
      </c>
      <c r="R33" s="3">
        <v>2525</v>
      </c>
      <c r="S33" s="19">
        <f t="shared" si="0"/>
        <v>28351</v>
      </c>
    </row>
    <row r="34" spans="1:19" ht="12.75">
      <c r="A34" s="2" t="s">
        <v>42</v>
      </c>
      <c r="B34" s="2" t="s">
        <v>4</v>
      </c>
      <c r="C34" s="4">
        <v>1</v>
      </c>
      <c r="D34" s="5">
        <v>30</v>
      </c>
      <c r="E34" s="2" t="s">
        <v>43</v>
      </c>
      <c r="F34" s="2" t="s">
        <v>38</v>
      </c>
      <c r="G34" s="3">
        <v>2370</v>
      </c>
      <c r="H34" s="3">
        <v>2760</v>
      </c>
      <c r="I34" s="3">
        <v>2340</v>
      </c>
      <c r="J34" s="3">
        <v>2640</v>
      </c>
      <c r="K34" s="3">
        <v>3270</v>
      </c>
      <c r="L34" s="3">
        <v>2550</v>
      </c>
      <c r="M34" s="3">
        <v>2640</v>
      </c>
      <c r="N34" s="3">
        <v>2940</v>
      </c>
      <c r="O34" s="3">
        <v>3270</v>
      </c>
      <c r="P34" s="3">
        <v>2220</v>
      </c>
      <c r="Q34" s="3">
        <v>3620</v>
      </c>
      <c r="R34" s="3">
        <v>3210</v>
      </c>
      <c r="S34" s="19">
        <f t="shared" si="0"/>
        <v>33830</v>
      </c>
    </row>
    <row r="35" spans="1:19" ht="12.75">
      <c r="A35" s="2" t="s">
        <v>7</v>
      </c>
      <c r="B35" s="12" t="s">
        <v>4</v>
      </c>
      <c r="C35" s="4">
        <v>1</v>
      </c>
      <c r="D35" s="5">
        <v>60</v>
      </c>
      <c r="E35" s="2" t="s">
        <v>11</v>
      </c>
      <c r="F35" s="2" t="s">
        <v>12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19">
        <f t="shared" si="0"/>
        <v>0</v>
      </c>
    </row>
    <row r="36" spans="1:19" ht="12.75">
      <c r="A36" s="2" t="s">
        <v>7</v>
      </c>
      <c r="B36" s="2" t="s">
        <v>4</v>
      </c>
      <c r="C36" s="4">
        <v>1</v>
      </c>
      <c r="D36" s="5">
        <v>90</v>
      </c>
      <c r="E36" s="2" t="s">
        <v>11</v>
      </c>
      <c r="F36" s="2" t="s">
        <v>12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4145</v>
      </c>
      <c r="N36" s="3">
        <v>2500</v>
      </c>
      <c r="O36" s="3">
        <v>5195</v>
      </c>
      <c r="P36" s="3">
        <v>4065</v>
      </c>
      <c r="Q36" s="3">
        <v>3720</v>
      </c>
      <c r="R36" s="3">
        <v>5330</v>
      </c>
      <c r="S36" s="19">
        <f t="shared" si="0"/>
        <v>24955</v>
      </c>
    </row>
    <row r="37" spans="1:19" ht="12.75">
      <c r="A37" s="2" t="s">
        <v>7</v>
      </c>
      <c r="B37" s="2" t="s">
        <v>4</v>
      </c>
      <c r="C37" s="4">
        <v>1</v>
      </c>
      <c r="D37" s="5">
        <v>100</v>
      </c>
      <c r="E37" s="2" t="s">
        <v>11</v>
      </c>
      <c r="F37" s="2" t="s">
        <v>12</v>
      </c>
      <c r="G37" s="3">
        <v>34838</v>
      </c>
      <c r="H37" s="3">
        <v>41305</v>
      </c>
      <c r="I37" s="3">
        <v>39052</v>
      </c>
      <c r="J37" s="3">
        <v>35492</v>
      </c>
      <c r="K37" s="3">
        <v>35441</v>
      </c>
      <c r="L37" s="3">
        <v>36553</v>
      </c>
      <c r="M37" s="3">
        <v>39274</v>
      </c>
      <c r="N37" s="3">
        <v>34201</v>
      </c>
      <c r="O37" s="3">
        <v>24647</v>
      </c>
      <c r="P37" s="3">
        <v>21029</v>
      </c>
      <c r="Q37" s="3">
        <v>23953</v>
      </c>
      <c r="R37" s="3">
        <v>18250</v>
      </c>
      <c r="S37" s="19">
        <f t="shared" si="0"/>
        <v>384035</v>
      </c>
    </row>
    <row r="38" spans="1:19" ht="12.75">
      <c r="A38" s="2" t="s">
        <v>7</v>
      </c>
      <c r="B38" s="12" t="s">
        <v>4</v>
      </c>
      <c r="C38" s="4">
        <v>1</v>
      </c>
      <c r="D38" s="5">
        <v>180</v>
      </c>
      <c r="E38" s="2" t="s">
        <v>11</v>
      </c>
      <c r="F38" s="2" t="s">
        <v>12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19">
        <f t="shared" si="0"/>
        <v>0</v>
      </c>
    </row>
    <row r="39" spans="1:19" ht="12.75">
      <c r="A39" s="2" t="s">
        <v>7</v>
      </c>
      <c r="B39" s="2" t="s">
        <v>4</v>
      </c>
      <c r="C39" s="4">
        <v>1</v>
      </c>
      <c r="D39" s="5">
        <v>500</v>
      </c>
      <c r="E39" s="2" t="s">
        <v>11</v>
      </c>
      <c r="F39" s="2" t="s">
        <v>12</v>
      </c>
      <c r="G39" s="3">
        <v>47393</v>
      </c>
      <c r="H39" s="3">
        <v>48150</v>
      </c>
      <c r="I39" s="3">
        <v>47585</v>
      </c>
      <c r="J39" s="3">
        <v>42213</v>
      </c>
      <c r="K39" s="3">
        <v>41040</v>
      </c>
      <c r="L39" s="3">
        <v>42870</v>
      </c>
      <c r="M39" s="3">
        <v>43310</v>
      </c>
      <c r="N39" s="3">
        <v>32654</v>
      </c>
      <c r="O39" s="3">
        <v>40048</v>
      </c>
      <c r="P39" s="3">
        <v>33760</v>
      </c>
      <c r="Q39" s="3">
        <v>38721</v>
      </c>
      <c r="R39" s="3">
        <v>33500</v>
      </c>
      <c r="S39" s="19">
        <f t="shared" si="0"/>
        <v>491244</v>
      </c>
    </row>
    <row r="40" spans="1:19" ht="12.75">
      <c r="A40" s="2" t="s">
        <v>7</v>
      </c>
      <c r="B40" s="2" t="s">
        <v>4</v>
      </c>
      <c r="C40" s="4">
        <v>1</v>
      </c>
      <c r="D40" s="5">
        <v>1000</v>
      </c>
      <c r="E40" s="2" t="s">
        <v>11</v>
      </c>
      <c r="F40" s="2" t="s">
        <v>12</v>
      </c>
      <c r="G40" s="3">
        <v>93937</v>
      </c>
      <c r="H40" s="3">
        <v>97061</v>
      </c>
      <c r="I40" s="3">
        <v>88983</v>
      </c>
      <c r="J40" s="3">
        <v>93894</v>
      </c>
      <c r="K40" s="3">
        <v>90373</v>
      </c>
      <c r="L40" s="3">
        <v>81338</v>
      </c>
      <c r="M40" s="3">
        <v>101323</v>
      </c>
      <c r="N40" s="3">
        <v>89719</v>
      </c>
      <c r="O40" s="3">
        <v>98288</v>
      </c>
      <c r="P40" s="3">
        <v>100755</v>
      </c>
      <c r="Q40" s="3">
        <v>107364</v>
      </c>
      <c r="R40" s="3">
        <v>105573</v>
      </c>
      <c r="S40" s="19">
        <f t="shared" si="0"/>
        <v>1148608</v>
      </c>
    </row>
    <row r="41" spans="1:19" ht="12.75">
      <c r="A41" s="2" t="s">
        <v>34</v>
      </c>
      <c r="B41" s="2" t="s">
        <v>4</v>
      </c>
      <c r="C41" s="4">
        <v>1</v>
      </c>
      <c r="D41" s="5">
        <v>30</v>
      </c>
      <c r="E41" s="2" t="s">
        <v>11</v>
      </c>
      <c r="F41" s="2" t="s">
        <v>12</v>
      </c>
      <c r="G41" s="3">
        <v>20045</v>
      </c>
      <c r="H41" s="3">
        <v>24932</v>
      </c>
      <c r="I41" s="3">
        <v>19488</v>
      </c>
      <c r="J41" s="3">
        <v>25089</v>
      </c>
      <c r="K41" s="3">
        <v>23353</v>
      </c>
      <c r="L41" s="3">
        <v>23091</v>
      </c>
      <c r="M41" s="3">
        <v>29310</v>
      </c>
      <c r="N41" s="3">
        <v>24157</v>
      </c>
      <c r="O41" s="3">
        <v>27276</v>
      </c>
      <c r="P41" s="3">
        <v>26640</v>
      </c>
      <c r="Q41" s="3">
        <v>25960</v>
      </c>
      <c r="R41" s="3">
        <v>28826</v>
      </c>
      <c r="S41" s="19">
        <f t="shared" si="0"/>
        <v>298167</v>
      </c>
    </row>
    <row r="42" spans="1:19" ht="12.75">
      <c r="A42" s="2" t="s">
        <v>34</v>
      </c>
      <c r="B42" s="2" t="s">
        <v>4</v>
      </c>
      <c r="C42" s="4">
        <v>1</v>
      </c>
      <c r="D42" s="5">
        <v>90</v>
      </c>
      <c r="E42" s="2" t="s">
        <v>11</v>
      </c>
      <c r="F42" s="2" t="s">
        <v>12</v>
      </c>
      <c r="G42" s="3">
        <v>18037</v>
      </c>
      <c r="H42" s="3">
        <v>20690</v>
      </c>
      <c r="I42" s="3">
        <v>18531</v>
      </c>
      <c r="J42" s="3">
        <v>22661</v>
      </c>
      <c r="K42" s="3">
        <v>24667</v>
      </c>
      <c r="L42" s="3">
        <v>22053</v>
      </c>
      <c r="M42" s="3">
        <v>29195</v>
      </c>
      <c r="N42" s="3">
        <v>27584</v>
      </c>
      <c r="O42" s="3">
        <v>30039</v>
      </c>
      <c r="P42" s="3">
        <v>32454</v>
      </c>
      <c r="Q42" s="3">
        <v>29993</v>
      </c>
      <c r="R42" s="3">
        <v>31258</v>
      </c>
      <c r="S42" s="19">
        <f t="shared" si="0"/>
        <v>307162</v>
      </c>
    </row>
    <row r="43" spans="1:19" ht="12.75">
      <c r="A43" s="2" t="s">
        <v>34</v>
      </c>
      <c r="B43" s="2" t="s">
        <v>4</v>
      </c>
      <c r="C43" s="4">
        <v>1</v>
      </c>
      <c r="D43" s="5">
        <v>100</v>
      </c>
      <c r="E43" s="2" t="s">
        <v>11</v>
      </c>
      <c r="F43" s="2" t="s">
        <v>12</v>
      </c>
      <c r="G43" s="3">
        <v>0</v>
      </c>
      <c r="H43" s="3">
        <v>0</v>
      </c>
      <c r="I43" s="3">
        <v>90</v>
      </c>
      <c r="J43" s="3">
        <v>0</v>
      </c>
      <c r="K43" s="3">
        <v>210</v>
      </c>
      <c r="L43" s="3">
        <v>30</v>
      </c>
      <c r="M43" s="3">
        <v>30</v>
      </c>
      <c r="N43" s="3">
        <v>240</v>
      </c>
      <c r="O43" s="3">
        <v>180</v>
      </c>
      <c r="P43" s="3">
        <v>0</v>
      </c>
      <c r="Q43" s="3">
        <v>90</v>
      </c>
      <c r="R43" s="3">
        <v>180</v>
      </c>
      <c r="S43" s="19">
        <f t="shared" si="0"/>
        <v>1050</v>
      </c>
    </row>
    <row r="44" spans="1:19" ht="12.75">
      <c r="A44" s="2" t="s">
        <v>34</v>
      </c>
      <c r="B44" s="2" t="s">
        <v>4</v>
      </c>
      <c r="C44" s="4">
        <v>1</v>
      </c>
      <c r="D44" s="5">
        <v>30</v>
      </c>
      <c r="E44" s="2" t="s">
        <v>23</v>
      </c>
      <c r="F44" s="2" t="s">
        <v>12</v>
      </c>
      <c r="G44" s="3">
        <v>20994</v>
      </c>
      <c r="H44" s="3">
        <v>24751</v>
      </c>
      <c r="I44" s="3">
        <v>21749</v>
      </c>
      <c r="J44" s="3">
        <v>25945</v>
      </c>
      <c r="K44" s="3">
        <v>24060</v>
      </c>
      <c r="L44" s="3">
        <v>20613</v>
      </c>
      <c r="M44" s="3">
        <v>29355</v>
      </c>
      <c r="N44" s="3">
        <v>25215</v>
      </c>
      <c r="O44" s="3">
        <v>26160</v>
      </c>
      <c r="P44" s="3">
        <v>29304</v>
      </c>
      <c r="Q44" s="3">
        <v>31949</v>
      </c>
      <c r="R44" s="3">
        <v>28108</v>
      </c>
      <c r="S44" s="19">
        <f t="shared" si="0"/>
        <v>308203</v>
      </c>
    </row>
    <row r="45" spans="1:19" ht="12.75">
      <c r="A45" s="2" t="s">
        <v>34</v>
      </c>
      <c r="B45" s="2" t="s">
        <v>4</v>
      </c>
      <c r="C45" s="4">
        <v>1</v>
      </c>
      <c r="D45" s="5">
        <v>90</v>
      </c>
      <c r="E45" s="2" t="s">
        <v>23</v>
      </c>
      <c r="F45" s="2" t="s">
        <v>12</v>
      </c>
      <c r="G45" s="3">
        <v>9819</v>
      </c>
      <c r="H45" s="3">
        <v>11535</v>
      </c>
      <c r="I45" s="3">
        <v>10680</v>
      </c>
      <c r="J45" s="3">
        <v>12652</v>
      </c>
      <c r="K45" s="3">
        <v>11520</v>
      </c>
      <c r="L45" s="3">
        <v>11840</v>
      </c>
      <c r="M45" s="3">
        <v>14715</v>
      </c>
      <c r="N45" s="3">
        <v>14397</v>
      </c>
      <c r="O45" s="3">
        <v>14090</v>
      </c>
      <c r="P45" s="3">
        <v>16382</v>
      </c>
      <c r="Q45" s="3">
        <v>17330</v>
      </c>
      <c r="R45" s="3">
        <v>14635</v>
      </c>
      <c r="S45" s="19">
        <f t="shared" si="0"/>
        <v>159595</v>
      </c>
    </row>
    <row r="46" spans="1:19" ht="12.75">
      <c r="A46" s="2" t="s">
        <v>34</v>
      </c>
      <c r="B46" s="2" t="s">
        <v>4</v>
      </c>
      <c r="C46" s="4">
        <v>1</v>
      </c>
      <c r="D46" s="5">
        <v>100</v>
      </c>
      <c r="E46" s="2" t="s">
        <v>23</v>
      </c>
      <c r="F46" s="2" t="s">
        <v>12</v>
      </c>
      <c r="G46" s="3">
        <v>270</v>
      </c>
      <c r="H46" s="3">
        <v>90</v>
      </c>
      <c r="I46" s="3">
        <v>360</v>
      </c>
      <c r="J46" s="3">
        <v>390</v>
      </c>
      <c r="K46" s="3">
        <v>270</v>
      </c>
      <c r="L46" s="3">
        <v>510</v>
      </c>
      <c r="M46" s="3">
        <v>570</v>
      </c>
      <c r="N46" s="3">
        <v>360</v>
      </c>
      <c r="O46" s="3">
        <v>180</v>
      </c>
      <c r="P46" s="3">
        <v>450</v>
      </c>
      <c r="Q46" s="3">
        <v>600</v>
      </c>
      <c r="R46" s="3">
        <v>870</v>
      </c>
      <c r="S46" s="19">
        <f t="shared" si="0"/>
        <v>4920</v>
      </c>
    </row>
    <row r="47" spans="1:19" ht="12.75">
      <c r="A47" s="2" t="s">
        <v>18</v>
      </c>
      <c r="B47" s="2" t="s">
        <v>4</v>
      </c>
      <c r="C47" s="4">
        <v>1</v>
      </c>
      <c r="D47" s="5">
        <v>60</v>
      </c>
      <c r="E47" s="2" t="s">
        <v>19</v>
      </c>
      <c r="F47" s="2" t="s">
        <v>12</v>
      </c>
      <c r="G47" s="3">
        <v>300</v>
      </c>
      <c r="H47" s="3">
        <v>210</v>
      </c>
      <c r="I47" s="3">
        <v>240</v>
      </c>
      <c r="J47" s="3">
        <v>180</v>
      </c>
      <c r="K47" s="3">
        <v>240</v>
      </c>
      <c r="L47" s="3">
        <v>90</v>
      </c>
      <c r="M47" s="3">
        <v>0</v>
      </c>
      <c r="N47" s="3">
        <v>540</v>
      </c>
      <c r="O47" s="3">
        <v>90</v>
      </c>
      <c r="P47" s="3">
        <v>120</v>
      </c>
      <c r="Q47" s="3">
        <v>450</v>
      </c>
      <c r="R47" s="3">
        <v>370</v>
      </c>
      <c r="S47" s="19">
        <f t="shared" si="0"/>
        <v>2830</v>
      </c>
    </row>
    <row r="48" spans="1:19" ht="12.75">
      <c r="A48" s="2" t="s">
        <v>18</v>
      </c>
      <c r="B48" s="2" t="s">
        <v>4</v>
      </c>
      <c r="C48" s="4">
        <v>1</v>
      </c>
      <c r="D48" s="5">
        <v>140</v>
      </c>
      <c r="E48" s="2" t="s">
        <v>19</v>
      </c>
      <c r="F48" s="2" t="s">
        <v>12</v>
      </c>
      <c r="G48" s="3">
        <v>180</v>
      </c>
      <c r="H48" s="3">
        <v>30</v>
      </c>
      <c r="I48" s="3">
        <v>30</v>
      </c>
      <c r="J48" s="3">
        <v>450</v>
      </c>
      <c r="K48" s="3">
        <v>30</v>
      </c>
      <c r="L48" s="3">
        <v>0</v>
      </c>
      <c r="M48" s="3">
        <v>30</v>
      </c>
      <c r="N48" s="3">
        <v>0</v>
      </c>
      <c r="O48" s="3">
        <v>0</v>
      </c>
      <c r="P48" s="3">
        <v>360</v>
      </c>
      <c r="Q48" s="3">
        <v>0</v>
      </c>
      <c r="R48" s="3">
        <v>90</v>
      </c>
      <c r="S48" s="19">
        <f t="shared" si="0"/>
        <v>1200</v>
      </c>
    </row>
    <row r="49" spans="1:19" ht="12.75">
      <c r="A49" s="2" t="s">
        <v>18</v>
      </c>
      <c r="B49" s="2" t="s">
        <v>4</v>
      </c>
      <c r="C49" s="4">
        <v>1</v>
      </c>
      <c r="D49" s="5">
        <v>500</v>
      </c>
      <c r="E49" s="2" t="s">
        <v>19</v>
      </c>
      <c r="F49" s="2" t="s">
        <v>12</v>
      </c>
      <c r="G49" s="3">
        <v>180</v>
      </c>
      <c r="H49" s="3">
        <v>90</v>
      </c>
      <c r="I49" s="3">
        <v>0</v>
      </c>
      <c r="J49" s="3">
        <v>130</v>
      </c>
      <c r="K49" s="3">
        <v>90</v>
      </c>
      <c r="L49" s="3">
        <v>180</v>
      </c>
      <c r="M49" s="3">
        <v>150</v>
      </c>
      <c r="N49" s="3">
        <v>90</v>
      </c>
      <c r="O49" s="3">
        <v>0</v>
      </c>
      <c r="P49" s="3">
        <v>0</v>
      </c>
      <c r="Q49" s="3">
        <v>0</v>
      </c>
      <c r="R49" s="3">
        <v>0</v>
      </c>
      <c r="S49" s="19">
        <f t="shared" si="0"/>
        <v>910</v>
      </c>
    </row>
    <row r="50" spans="1:19" ht="12.75">
      <c r="A50" s="2" t="s">
        <v>18</v>
      </c>
      <c r="B50" s="2" t="s">
        <v>4</v>
      </c>
      <c r="C50" s="4">
        <v>1</v>
      </c>
      <c r="D50" s="5">
        <v>60</v>
      </c>
      <c r="E50" s="2" t="s">
        <v>20</v>
      </c>
      <c r="F50" s="2" t="s">
        <v>12</v>
      </c>
      <c r="G50" s="3">
        <v>2640</v>
      </c>
      <c r="H50" s="3">
        <v>2640</v>
      </c>
      <c r="I50" s="3">
        <v>3605</v>
      </c>
      <c r="J50" s="3">
        <v>2882</v>
      </c>
      <c r="K50" s="3">
        <v>2075</v>
      </c>
      <c r="L50" s="3">
        <v>2160</v>
      </c>
      <c r="M50" s="3">
        <v>3060</v>
      </c>
      <c r="N50" s="3">
        <v>3211</v>
      </c>
      <c r="O50" s="3">
        <v>2791</v>
      </c>
      <c r="P50" s="3">
        <v>2851</v>
      </c>
      <c r="Q50" s="3">
        <v>1800</v>
      </c>
      <c r="R50" s="3">
        <v>180</v>
      </c>
      <c r="S50" s="19">
        <f t="shared" si="0"/>
        <v>29895</v>
      </c>
    </row>
    <row r="51" spans="1:19" ht="12.75">
      <c r="A51" s="2" t="s">
        <v>18</v>
      </c>
      <c r="B51" s="2" t="s">
        <v>4</v>
      </c>
      <c r="C51" s="4">
        <v>1</v>
      </c>
      <c r="D51" s="5">
        <v>140</v>
      </c>
      <c r="E51" s="2" t="s">
        <v>20</v>
      </c>
      <c r="F51" s="2" t="s">
        <v>12</v>
      </c>
      <c r="G51" s="3">
        <v>30</v>
      </c>
      <c r="H51" s="3">
        <v>120</v>
      </c>
      <c r="I51" s="3">
        <v>0</v>
      </c>
      <c r="J51" s="3">
        <v>94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90</v>
      </c>
      <c r="R51" s="3">
        <v>0</v>
      </c>
      <c r="S51" s="19">
        <f t="shared" si="0"/>
        <v>334</v>
      </c>
    </row>
    <row r="52" spans="1:19" ht="12.75">
      <c r="A52" s="2" t="s">
        <v>18</v>
      </c>
      <c r="B52" s="2" t="s">
        <v>4</v>
      </c>
      <c r="C52" s="4">
        <v>1</v>
      </c>
      <c r="D52" s="5">
        <v>500</v>
      </c>
      <c r="E52" s="2" t="s">
        <v>20</v>
      </c>
      <c r="F52" s="2" t="s">
        <v>12</v>
      </c>
      <c r="G52" s="3">
        <v>1290</v>
      </c>
      <c r="H52" s="3">
        <v>1470</v>
      </c>
      <c r="I52" s="3">
        <v>1020</v>
      </c>
      <c r="J52" s="3">
        <v>990</v>
      </c>
      <c r="K52" s="3">
        <v>1200</v>
      </c>
      <c r="L52" s="3">
        <v>420</v>
      </c>
      <c r="M52" s="3">
        <v>358</v>
      </c>
      <c r="N52" s="3">
        <v>270</v>
      </c>
      <c r="O52" s="3">
        <v>510</v>
      </c>
      <c r="P52" s="3">
        <v>930</v>
      </c>
      <c r="Q52" s="3">
        <v>180</v>
      </c>
      <c r="R52" s="3">
        <v>150</v>
      </c>
      <c r="S52" s="19">
        <f t="shared" si="0"/>
        <v>8788</v>
      </c>
    </row>
    <row r="53" spans="1:19" ht="12.75">
      <c r="A53" s="2" t="s">
        <v>15</v>
      </c>
      <c r="B53" s="2" t="s">
        <v>4</v>
      </c>
      <c r="C53" s="4">
        <v>1</v>
      </c>
      <c r="D53" s="5">
        <v>60</v>
      </c>
      <c r="E53" s="2" t="s">
        <v>16</v>
      </c>
      <c r="F53" s="15" t="s">
        <v>12</v>
      </c>
      <c r="G53" s="16">
        <v>1500</v>
      </c>
      <c r="H53" s="16">
        <v>1650</v>
      </c>
      <c r="I53" s="16">
        <v>104</v>
      </c>
      <c r="J53" s="16">
        <v>1200</v>
      </c>
      <c r="K53" s="16">
        <v>960</v>
      </c>
      <c r="L53" s="16">
        <v>270</v>
      </c>
      <c r="M53" s="16">
        <v>1620</v>
      </c>
      <c r="N53" s="16">
        <v>1080</v>
      </c>
      <c r="O53" s="16">
        <v>960</v>
      </c>
      <c r="P53" s="16">
        <v>960</v>
      </c>
      <c r="Q53" s="16">
        <v>1170</v>
      </c>
      <c r="R53" s="16">
        <v>570</v>
      </c>
      <c r="S53" s="19">
        <f t="shared" si="0"/>
        <v>12044</v>
      </c>
    </row>
    <row r="54" spans="6:19" ht="15">
      <c r="F54" s="17" t="s">
        <v>128</v>
      </c>
      <c r="G54" s="18">
        <f>SUM(G6:G53)</f>
        <v>1050424</v>
      </c>
      <c r="H54" s="18">
        <f aca="true" t="shared" si="1" ref="H54:S54">SUM(H6:H53)</f>
        <v>1151481</v>
      </c>
      <c r="I54" s="18">
        <f t="shared" si="1"/>
        <v>1055969</v>
      </c>
      <c r="J54" s="18">
        <f t="shared" si="1"/>
        <v>1084992</v>
      </c>
      <c r="K54" s="18">
        <f t="shared" si="1"/>
        <v>1040432</v>
      </c>
      <c r="L54" s="18">
        <f t="shared" si="1"/>
        <v>1028252</v>
      </c>
      <c r="M54" s="18">
        <f t="shared" si="1"/>
        <v>1171679</v>
      </c>
      <c r="N54" s="18">
        <f t="shared" si="1"/>
        <v>1034437</v>
      </c>
      <c r="O54" s="18">
        <f t="shared" si="1"/>
        <v>1094497</v>
      </c>
      <c r="P54" s="18">
        <f t="shared" si="1"/>
        <v>1094105</v>
      </c>
      <c r="Q54" s="18">
        <f t="shared" si="1"/>
        <v>1082534</v>
      </c>
      <c r="R54" s="18">
        <f t="shared" si="1"/>
        <v>1070611</v>
      </c>
      <c r="S54" s="20">
        <f t="shared" si="1"/>
        <v>12959413</v>
      </c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5.5">
      <c r="A56" s="10" t="s">
        <v>109</v>
      </c>
      <c r="B56" s="10" t="s">
        <v>110</v>
      </c>
      <c r="C56" s="10" t="s">
        <v>111</v>
      </c>
      <c r="D56" s="10" t="s">
        <v>112</v>
      </c>
      <c r="E56" s="10" t="s">
        <v>113</v>
      </c>
      <c r="F56" s="10" t="s">
        <v>114</v>
      </c>
      <c r="G56" s="11" t="s">
        <v>115</v>
      </c>
      <c r="H56" s="11" t="s">
        <v>116</v>
      </c>
      <c r="I56" s="11" t="s">
        <v>117</v>
      </c>
      <c r="J56" s="11" t="s">
        <v>118</v>
      </c>
      <c r="K56" s="11" t="s">
        <v>119</v>
      </c>
      <c r="L56" s="11" t="s">
        <v>120</v>
      </c>
      <c r="M56" s="11" t="s">
        <v>121</v>
      </c>
      <c r="N56" s="11" t="s">
        <v>122</v>
      </c>
      <c r="O56" s="11" t="s">
        <v>123</v>
      </c>
      <c r="P56" s="11" t="s">
        <v>124</v>
      </c>
      <c r="Q56" s="11" t="s">
        <v>125</v>
      </c>
      <c r="R56" s="11" t="s">
        <v>126</v>
      </c>
      <c r="S56" s="7" t="s">
        <v>127</v>
      </c>
    </row>
    <row r="57" spans="1:19" ht="12.75">
      <c r="A57" s="2" t="s">
        <v>18</v>
      </c>
      <c r="B57" s="2" t="s">
        <v>47</v>
      </c>
      <c r="C57" s="4">
        <v>1</v>
      </c>
      <c r="D57" s="5">
        <v>30</v>
      </c>
      <c r="E57" s="2" t="s">
        <v>20</v>
      </c>
      <c r="F57" s="2" t="s">
        <v>27</v>
      </c>
      <c r="G57" s="3">
        <v>42146</v>
      </c>
      <c r="H57" s="3">
        <v>43074</v>
      </c>
      <c r="I57" s="3">
        <v>40434</v>
      </c>
      <c r="J57" s="3">
        <v>41897</v>
      </c>
      <c r="K57" s="3">
        <v>37003</v>
      </c>
      <c r="L57" s="3">
        <v>36137</v>
      </c>
      <c r="M57" s="3">
        <v>39522</v>
      </c>
      <c r="N57" s="3">
        <v>34750</v>
      </c>
      <c r="O57" s="3">
        <v>36781</v>
      </c>
      <c r="P57" s="3">
        <v>35540</v>
      </c>
      <c r="Q57" s="3">
        <v>35701</v>
      </c>
      <c r="R57" s="3">
        <v>33901</v>
      </c>
      <c r="S57" s="19">
        <f>SUM(G57:R57)</f>
        <v>456886</v>
      </c>
    </row>
    <row r="58" spans="1:19" ht="12.75">
      <c r="A58" s="2" t="s">
        <v>18</v>
      </c>
      <c r="B58" s="2" t="s">
        <v>47</v>
      </c>
      <c r="C58" s="4">
        <v>1</v>
      </c>
      <c r="D58" s="5">
        <v>90</v>
      </c>
      <c r="E58" s="2" t="s">
        <v>20</v>
      </c>
      <c r="F58" s="2" t="s">
        <v>27</v>
      </c>
      <c r="G58" s="3">
        <v>6989</v>
      </c>
      <c r="H58" s="3">
        <v>6011</v>
      </c>
      <c r="I58" s="3">
        <v>6449</v>
      </c>
      <c r="J58" s="3">
        <v>5607</v>
      </c>
      <c r="K58" s="3">
        <v>5447</v>
      </c>
      <c r="L58" s="3">
        <v>5892</v>
      </c>
      <c r="M58" s="3">
        <v>5570</v>
      </c>
      <c r="N58" s="3">
        <v>4849</v>
      </c>
      <c r="O58" s="3">
        <v>5537</v>
      </c>
      <c r="P58" s="3">
        <v>5332</v>
      </c>
      <c r="Q58" s="3">
        <v>5020</v>
      </c>
      <c r="R58" s="3">
        <v>4860</v>
      </c>
      <c r="S58" s="19">
        <f aca="true" t="shared" si="2" ref="S58:S104">SUM(G58:R58)</f>
        <v>67563</v>
      </c>
    </row>
    <row r="59" spans="1:19" ht="12.75">
      <c r="A59" s="2" t="s">
        <v>18</v>
      </c>
      <c r="B59" s="2" t="s">
        <v>47</v>
      </c>
      <c r="C59" s="4">
        <v>1</v>
      </c>
      <c r="D59" s="5">
        <v>100</v>
      </c>
      <c r="E59" s="2" t="s">
        <v>20</v>
      </c>
      <c r="F59" s="2" t="s">
        <v>27</v>
      </c>
      <c r="G59" s="3">
        <v>267</v>
      </c>
      <c r="H59" s="3">
        <v>150</v>
      </c>
      <c r="I59" s="3">
        <v>218</v>
      </c>
      <c r="J59" s="3">
        <v>266</v>
      </c>
      <c r="K59" s="3">
        <v>317</v>
      </c>
      <c r="L59" s="3">
        <v>418</v>
      </c>
      <c r="M59" s="3">
        <v>268</v>
      </c>
      <c r="N59" s="3">
        <v>231</v>
      </c>
      <c r="O59" s="3">
        <v>240</v>
      </c>
      <c r="P59" s="3">
        <v>253</v>
      </c>
      <c r="Q59" s="3">
        <v>150</v>
      </c>
      <c r="R59" s="3">
        <v>165</v>
      </c>
      <c r="S59" s="19">
        <f t="shared" si="2"/>
        <v>2943</v>
      </c>
    </row>
    <row r="60" spans="1:19" ht="12.75">
      <c r="A60" s="2" t="s">
        <v>18</v>
      </c>
      <c r="B60" s="2" t="s">
        <v>47</v>
      </c>
      <c r="C60" s="4">
        <v>1</v>
      </c>
      <c r="D60" s="5">
        <v>500</v>
      </c>
      <c r="E60" s="2" t="s">
        <v>20</v>
      </c>
      <c r="F60" s="2" t="s">
        <v>27</v>
      </c>
      <c r="G60" s="3">
        <v>60</v>
      </c>
      <c r="H60" s="3">
        <v>156</v>
      </c>
      <c r="I60" s="3">
        <v>123</v>
      </c>
      <c r="J60" s="3">
        <v>128</v>
      </c>
      <c r="K60" s="3">
        <v>90</v>
      </c>
      <c r="L60" s="3">
        <v>91</v>
      </c>
      <c r="M60" s="3">
        <v>90</v>
      </c>
      <c r="N60" s="3">
        <v>104</v>
      </c>
      <c r="O60" s="3">
        <v>76</v>
      </c>
      <c r="P60" s="3">
        <v>30</v>
      </c>
      <c r="Q60" s="3">
        <v>120</v>
      </c>
      <c r="R60" s="3">
        <v>240</v>
      </c>
      <c r="S60" s="19">
        <f t="shared" si="2"/>
        <v>1308</v>
      </c>
    </row>
    <row r="61" spans="1:19" ht="12.75">
      <c r="A61" s="2" t="s">
        <v>18</v>
      </c>
      <c r="B61" s="2" t="s">
        <v>47</v>
      </c>
      <c r="C61" s="4">
        <v>1</v>
      </c>
      <c r="D61" s="5">
        <v>30</v>
      </c>
      <c r="E61" s="2" t="s">
        <v>26</v>
      </c>
      <c r="F61" s="2" t="s">
        <v>27</v>
      </c>
      <c r="G61" s="3">
        <v>259682</v>
      </c>
      <c r="H61" s="3">
        <v>271505</v>
      </c>
      <c r="I61" s="3">
        <v>258550</v>
      </c>
      <c r="J61" s="3">
        <v>236296</v>
      </c>
      <c r="K61" s="3">
        <v>235597</v>
      </c>
      <c r="L61" s="3">
        <v>222918</v>
      </c>
      <c r="M61" s="3">
        <v>218146</v>
      </c>
      <c r="N61" s="3">
        <v>202639</v>
      </c>
      <c r="O61" s="3">
        <v>197725</v>
      </c>
      <c r="P61" s="3">
        <v>191855</v>
      </c>
      <c r="Q61" s="3">
        <v>195066</v>
      </c>
      <c r="R61" s="3">
        <v>181196</v>
      </c>
      <c r="S61" s="19">
        <f t="shared" si="2"/>
        <v>2671175</v>
      </c>
    </row>
    <row r="62" spans="1:19" ht="12.75">
      <c r="A62" s="2" t="s">
        <v>18</v>
      </c>
      <c r="B62" s="2" t="s">
        <v>47</v>
      </c>
      <c r="C62" s="4">
        <v>1</v>
      </c>
      <c r="D62" s="5">
        <v>90</v>
      </c>
      <c r="E62" s="2" t="s">
        <v>26</v>
      </c>
      <c r="F62" s="2" t="s">
        <v>27</v>
      </c>
      <c r="G62" s="3">
        <v>35792</v>
      </c>
      <c r="H62" s="3">
        <v>40762</v>
      </c>
      <c r="I62" s="3">
        <v>37879</v>
      </c>
      <c r="J62" s="3">
        <v>36100</v>
      </c>
      <c r="K62" s="3">
        <v>35156</v>
      </c>
      <c r="L62" s="3">
        <v>36475</v>
      </c>
      <c r="M62" s="3">
        <v>35920</v>
      </c>
      <c r="N62" s="3">
        <v>31414</v>
      </c>
      <c r="O62" s="3">
        <v>33014</v>
      </c>
      <c r="P62" s="3">
        <v>30449</v>
      </c>
      <c r="Q62" s="3">
        <v>30616</v>
      </c>
      <c r="R62" s="3">
        <v>28471</v>
      </c>
      <c r="S62" s="19">
        <f t="shared" si="2"/>
        <v>412048</v>
      </c>
    </row>
    <row r="63" spans="1:19" ht="12.75">
      <c r="A63" s="2" t="s">
        <v>18</v>
      </c>
      <c r="B63" s="2" t="s">
        <v>47</v>
      </c>
      <c r="C63" s="4">
        <v>1</v>
      </c>
      <c r="D63" s="5">
        <v>100</v>
      </c>
      <c r="E63" s="2" t="s">
        <v>26</v>
      </c>
      <c r="F63" s="2" t="s">
        <v>27</v>
      </c>
      <c r="G63" s="3">
        <v>662</v>
      </c>
      <c r="H63" s="3">
        <v>543</v>
      </c>
      <c r="I63" s="3">
        <v>574</v>
      </c>
      <c r="J63" s="3">
        <v>827</v>
      </c>
      <c r="K63" s="3">
        <v>452</v>
      </c>
      <c r="L63" s="3">
        <v>422</v>
      </c>
      <c r="M63" s="3">
        <v>803</v>
      </c>
      <c r="N63" s="3">
        <v>360</v>
      </c>
      <c r="O63" s="3">
        <v>329</v>
      </c>
      <c r="P63" s="3">
        <v>689</v>
      </c>
      <c r="Q63" s="3">
        <v>423</v>
      </c>
      <c r="R63" s="3">
        <v>211</v>
      </c>
      <c r="S63" s="19">
        <f t="shared" si="2"/>
        <v>6295</v>
      </c>
    </row>
    <row r="64" spans="1:19" ht="12.75">
      <c r="A64" s="2" t="s">
        <v>18</v>
      </c>
      <c r="B64" s="2" t="s">
        <v>47</v>
      </c>
      <c r="C64" s="4">
        <v>1</v>
      </c>
      <c r="D64" s="5">
        <v>500</v>
      </c>
      <c r="E64" s="2" t="s">
        <v>26</v>
      </c>
      <c r="F64" s="2" t="s">
        <v>27</v>
      </c>
      <c r="G64" s="3">
        <v>8171</v>
      </c>
      <c r="H64" s="3">
        <v>9385</v>
      </c>
      <c r="I64" s="3">
        <v>8143</v>
      </c>
      <c r="J64" s="3">
        <v>7679</v>
      </c>
      <c r="K64" s="3">
        <v>8635</v>
      </c>
      <c r="L64" s="3">
        <v>7040</v>
      </c>
      <c r="M64" s="3">
        <v>8483</v>
      </c>
      <c r="N64" s="3">
        <v>7644</v>
      </c>
      <c r="O64" s="3">
        <v>6614</v>
      </c>
      <c r="P64" s="3">
        <v>7124</v>
      </c>
      <c r="Q64" s="3">
        <v>7044</v>
      </c>
      <c r="R64" s="3">
        <v>6775</v>
      </c>
      <c r="S64" s="19">
        <f t="shared" si="2"/>
        <v>92737</v>
      </c>
    </row>
    <row r="65" spans="1:19" ht="12.75">
      <c r="A65" s="2" t="s">
        <v>15</v>
      </c>
      <c r="B65" s="2" t="s">
        <v>47</v>
      </c>
      <c r="C65" s="4">
        <v>1</v>
      </c>
      <c r="D65" s="5">
        <v>30</v>
      </c>
      <c r="E65" s="2" t="s">
        <v>40</v>
      </c>
      <c r="F65" s="2" t="s">
        <v>27</v>
      </c>
      <c r="G65" s="3">
        <v>54016</v>
      </c>
      <c r="H65" s="3">
        <v>57045</v>
      </c>
      <c r="I65" s="3">
        <v>52427</v>
      </c>
      <c r="J65" s="3">
        <v>50370</v>
      </c>
      <c r="K65" s="3">
        <v>49492</v>
      </c>
      <c r="L65" s="3">
        <v>46480</v>
      </c>
      <c r="M65" s="3">
        <v>46465</v>
      </c>
      <c r="N65" s="3">
        <v>41600</v>
      </c>
      <c r="O65" s="3">
        <v>40590</v>
      </c>
      <c r="P65" s="3">
        <v>42200</v>
      </c>
      <c r="Q65" s="3">
        <v>39488</v>
      </c>
      <c r="R65" s="3">
        <v>39465</v>
      </c>
      <c r="S65" s="19">
        <f t="shared" si="2"/>
        <v>559638</v>
      </c>
    </row>
    <row r="66" spans="1:19" ht="12.75">
      <c r="A66" s="2" t="s">
        <v>18</v>
      </c>
      <c r="B66" s="12" t="s">
        <v>47</v>
      </c>
      <c r="C66" s="4">
        <v>1</v>
      </c>
      <c r="D66" s="5">
        <v>30</v>
      </c>
      <c r="E66" s="2" t="s">
        <v>26</v>
      </c>
      <c r="F66" s="2" t="s">
        <v>28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19">
        <f t="shared" si="2"/>
        <v>0</v>
      </c>
    </row>
    <row r="67" spans="1:19" ht="12.75">
      <c r="A67" s="2" t="s">
        <v>30</v>
      </c>
      <c r="B67" s="2" t="s">
        <v>47</v>
      </c>
      <c r="C67" s="4">
        <v>1</v>
      </c>
      <c r="D67" s="5">
        <v>92</v>
      </c>
      <c r="E67" s="2" t="s">
        <v>48</v>
      </c>
      <c r="F67" s="2" t="s">
        <v>49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1564</v>
      </c>
      <c r="R67" s="3">
        <v>2852</v>
      </c>
      <c r="S67" s="19">
        <f t="shared" si="2"/>
        <v>4416</v>
      </c>
    </row>
    <row r="68" spans="1:19" ht="12.75">
      <c r="A68" s="2" t="s">
        <v>7</v>
      </c>
      <c r="B68" s="2" t="s">
        <v>47</v>
      </c>
      <c r="C68" s="4">
        <v>30</v>
      </c>
      <c r="D68" s="5">
        <v>1</v>
      </c>
      <c r="E68" s="2" t="s">
        <v>45</v>
      </c>
      <c r="F68" s="2" t="s">
        <v>46</v>
      </c>
      <c r="G68" s="3">
        <v>14250.2</v>
      </c>
      <c r="H68" s="3">
        <v>14568.2</v>
      </c>
      <c r="I68" s="3">
        <v>13824</v>
      </c>
      <c r="J68" s="3">
        <v>13193</v>
      </c>
      <c r="K68" s="3">
        <v>12069</v>
      </c>
      <c r="L68" s="3">
        <v>13765</v>
      </c>
      <c r="M68" s="3">
        <v>13084</v>
      </c>
      <c r="N68" s="3">
        <v>11310</v>
      </c>
      <c r="O68" s="3">
        <v>11468</v>
      </c>
      <c r="P68" s="3">
        <v>9933</v>
      </c>
      <c r="Q68" s="3">
        <v>10473</v>
      </c>
      <c r="R68" s="3">
        <v>9377</v>
      </c>
      <c r="S68" s="19">
        <f t="shared" si="2"/>
        <v>147314.4</v>
      </c>
    </row>
    <row r="69" spans="1:19" ht="12.75">
      <c r="A69" s="2" t="s">
        <v>30</v>
      </c>
      <c r="B69" s="2" t="s">
        <v>47</v>
      </c>
      <c r="C69" s="4">
        <v>1</v>
      </c>
      <c r="D69" s="5">
        <v>8</v>
      </c>
      <c r="E69" s="2" t="s">
        <v>31</v>
      </c>
      <c r="F69" s="2" t="s">
        <v>32</v>
      </c>
      <c r="G69" s="3">
        <v>3434</v>
      </c>
      <c r="H69" s="3">
        <v>3695</v>
      </c>
      <c r="I69" s="3">
        <v>2935</v>
      </c>
      <c r="J69" s="3">
        <v>3354</v>
      </c>
      <c r="K69" s="3">
        <v>2983</v>
      </c>
      <c r="L69" s="3">
        <v>3177</v>
      </c>
      <c r="M69" s="3">
        <v>2610</v>
      </c>
      <c r="N69" s="3">
        <v>2784</v>
      </c>
      <c r="O69" s="3">
        <v>2535</v>
      </c>
      <c r="P69" s="3">
        <v>2567</v>
      </c>
      <c r="Q69" s="3">
        <v>2567</v>
      </c>
      <c r="R69" s="3">
        <v>2271</v>
      </c>
      <c r="S69" s="19">
        <f t="shared" si="2"/>
        <v>34912</v>
      </c>
    </row>
    <row r="70" spans="1:19" ht="12.75">
      <c r="A70" s="2" t="s">
        <v>7</v>
      </c>
      <c r="B70" s="2" t="s">
        <v>47</v>
      </c>
      <c r="C70" s="4">
        <v>1</v>
      </c>
      <c r="D70" s="5">
        <v>473</v>
      </c>
      <c r="E70" s="2" t="s">
        <v>8</v>
      </c>
      <c r="F70" s="2" t="s">
        <v>9</v>
      </c>
      <c r="G70" s="3">
        <v>35807.5</v>
      </c>
      <c r="H70" s="3">
        <v>41693.063</v>
      </c>
      <c r="I70" s="3">
        <v>41995.625</v>
      </c>
      <c r="J70" s="3">
        <v>42087.438</v>
      </c>
      <c r="K70" s="3">
        <v>37761</v>
      </c>
      <c r="L70" s="3">
        <v>38537.438</v>
      </c>
      <c r="M70" s="3">
        <v>33872.125</v>
      </c>
      <c r="N70" s="3">
        <v>36525.125</v>
      </c>
      <c r="O70" s="3">
        <v>34992</v>
      </c>
      <c r="P70" s="3">
        <v>36425.625</v>
      </c>
      <c r="Q70" s="3">
        <v>39700</v>
      </c>
      <c r="R70" s="3">
        <v>34833.5</v>
      </c>
      <c r="S70" s="19">
        <f t="shared" si="2"/>
        <v>454230.439</v>
      </c>
    </row>
    <row r="71" spans="1:19" ht="12.75">
      <c r="A71" s="2" t="s">
        <v>7</v>
      </c>
      <c r="B71" s="2" t="s">
        <v>47</v>
      </c>
      <c r="C71" s="4">
        <v>40</v>
      </c>
      <c r="D71" s="5">
        <v>5</v>
      </c>
      <c r="E71" s="2" t="s">
        <v>8</v>
      </c>
      <c r="F71" s="2" t="s">
        <v>9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200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19">
        <f t="shared" si="2"/>
        <v>200</v>
      </c>
    </row>
    <row r="72" spans="1:19" ht="12.75">
      <c r="A72" s="2" t="s">
        <v>7</v>
      </c>
      <c r="B72" s="2" t="s">
        <v>47</v>
      </c>
      <c r="C72" s="4">
        <v>1</v>
      </c>
      <c r="D72" s="5">
        <v>100</v>
      </c>
      <c r="E72" s="2" t="s">
        <v>11</v>
      </c>
      <c r="F72" s="2" t="s">
        <v>22</v>
      </c>
      <c r="G72" s="3">
        <v>45301</v>
      </c>
      <c r="H72" s="3">
        <v>46199</v>
      </c>
      <c r="I72" s="3">
        <v>45952</v>
      </c>
      <c r="J72" s="3">
        <v>45212</v>
      </c>
      <c r="K72" s="3">
        <v>43375</v>
      </c>
      <c r="L72" s="3">
        <v>45596</v>
      </c>
      <c r="M72" s="3">
        <v>42061</v>
      </c>
      <c r="N72" s="3">
        <v>40217</v>
      </c>
      <c r="O72" s="3">
        <v>41221</v>
      </c>
      <c r="P72" s="3">
        <v>40392</v>
      </c>
      <c r="Q72" s="3">
        <v>43797</v>
      </c>
      <c r="R72" s="3">
        <v>43032</v>
      </c>
      <c r="S72" s="19">
        <f t="shared" si="2"/>
        <v>522355</v>
      </c>
    </row>
    <row r="73" spans="1:19" ht="12.75">
      <c r="A73" s="2" t="s">
        <v>7</v>
      </c>
      <c r="B73" s="2" t="s">
        <v>47</v>
      </c>
      <c r="C73" s="4">
        <v>1</v>
      </c>
      <c r="D73" s="5">
        <v>500</v>
      </c>
      <c r="E73" s="2" t="s">
        <v>11</v>
      </c>
      <c r="F73" s="2" t="s">
        <v>22</v>
      </c>
      <c r="G73" s="3">
        <v>4032</v>
      </c>
      <c r="H73" s="3">
        <v>3775</v>
      </c>
      <c r="I73" s="3">
        <v>3323</v>
      </c>
      <c r="J73" s="3">
        <v>3777</v>
      </c>
      <c r="K73" s="3">
        <v>3734</v>
      </c>
      <c r="L73" s="3">
        <v>3701</v>
      </c>
      <c r="M73" s="3">
        <v>3977</v>
      </c>
      <c r="N73" s="3">
        <v>3767</v>
      </c>
      <c r="O73" s="3">
        <v>4151</v>
      </c>
      <c r="P73" s="3">
        <v>4357</v>
      </c>
      <c r="Q73" s="3">
        <v>4176</v>
      </c>
      <c r="R73" s="3">
        <v>4152</v>
      </c>
      <c r="S73" s="19">
        <f t="shared" si="2"/>
        <v>46922</v>
      </c>
    </row>
    <row r="74" spans="1:19" ht="12.75">
      <c r="A74" s="2" t="s">
        <v>7</v>
      </c>
      <c r="B74" s="2" t="s">
        <v>47</v>
      </c>
      <c r="C74" s="4">
        <v>3</v>
      </c>
      <c r="D74" s="5">
        <v>30</v>
      </c>
      <c r="E74" s="2" t="s">
        <v>11</v>
      </c>
      <c r="F74" s="2" t="s">
        <v>22</v>
      </c>
      <c r="G74" s="3">
        <v>3975</v>
      </c>
      <c r="H74" s="3">
        <v>4249</v>
      </c>
      <c r="I74" s="3">
        <v>3541</v>
      </c>
      <c r="J74" s="3">
        <v>3690</v>
      </c>
      <c r="K74" s="3">
        <v>3515</v>
      </c>
      <c r="L74" s="3">
        <v>4950</v>
      </c>
      <c r="M74" s="3">
        <v>4604</v>
      </c>
      <c r="N74" s="3">
        <v>4003</v>
      </c>
      <c r="O74" s="3">
        <v>4863</v>
      </c>
      <c r="P74" s="3">
        <v>3940</v>
      </c>
      <c r="Q74" s="3">
        <v>2610</v>
      </c>
      <c r="R74" s="3">
        <v>1807</v>
      </c>
      <c r="S74" s="19">
        <f t="shared" si="2"/>
        <v>45747</v>
      </c>
    </row>
    <row r="75" spans="1:19" ht="12.75">
      <c r="A75" s="2" t="s">
        <v>7</v>
      </c>
      <c r="B75" s="2" t="s">
        <v>47</v>
      </c>
      <c r="C75" s="4">
        <v>1</v>
      </c>
      <c r="D75" s="5">
        <v>100</v>
      </c>
      <c r="E75" s="2" t="s">
        <v>23</v>
      </c>
      <c r="F75" s="2" t="s">
        <v>22</v>
      </c>
      <c r="G75" s="3">
        <v>73510</v>
      </c>
      <c r="H75" s="3">
        <v>82861</v>
      </c>
      <c r="I75" s="3">
        <v>78055</v>
      </c>
      <c r="J75" s="3">
        <v>70281</v>
      </c>
      <c r="K75" s="3">
        <v>70133</v>
      </c>
      <c r="L75" s="3">
        <v>71661</v>
      </c>
      <c r="M75" s="3">
        <v>66297</v>
      </c>
      <c r="N75" s="3">
        <v>65022</v>
      </c>
      <c r="O75" s="3">
        <v>68683</v>
      </c>
      <c r="P75" s="3">
        <v>63604</v>
      </c>
      <c r="Q75" s="3">
        <v>62503</v>
      </c>
      <c r="R75" s="3">
        <v>60835</v>
      </c>
      <c r="S75" s="19">
        <f t="shared" si="2"/>
        <v>833445</v>
      </c>
    </row>
    <row r="76" spans="1:19" ht="12.75">
      <c r="A76" s="2" t="s">
        <v>7</v>
      </c>
      <c r="B76" s="2" t="s">
        <v>47</v>
      </c>
      <c r="C76" s="4">
        <v>1</v>
      </c>
      <c r="D76" s="5">
        <v>500</v>
      </c>
      <c r="E76" s="2" t="s">
        <v>23</v>
      </c>
      <c r="F76" s="2" t="s">
        <v>22</v>
      </c>
      <c r="G76" s="3">
        <v>3713</v>
      </c>
      <c r="H76" s="3">
        <v>3791</v>
      </c>
      <c r="I76" s="3">
        <v>3315</v>
      </c>
      <c r="J76" s="3">
        <v>3660</v>
      </c>
      <c r="K76" s="3">
        <v>3193</v>
      </c>
      <c r="L76" s="3">
        <v>3308</v>
      </c>
      <c r="M76" s="3">
        <v>3475</v>
      </c>
      <c r="N76" s="3">
        <v>3131</v>
      </c>
      <c r="O76" s="3">
        <v>4372</v>
      </c>
      <c r="P76" s="3">
        <v>4076</v>
      </c>
      <c r="Q76" s="3">
        <v>4600</v>
      </c>
      <c r="R76" s="3">
        <v>4475</v>
      </c>
      <c r="S76" s="19">
        <f t="shared" si="2"/>
        <v>45109</v>
      </c>
    </row>
    <row r="77" spans="1:19" ht="12.75">
      <c r="A77" s="2" t="s">
        <v>7</v>
      </c>
      <c r="B77" s="2" t="s">
        <v>47</v>
      </c>
      <c r="C77" s="4">
        <v>3</v>
      </c>
      <c r="D77" s="5">
        <v>30</v>
      </c>
      <c r="E77" s="2" t="s">
        <v>23</v>
      </c>
      <c r="F77" s="2" t="s">
        <v>22</v>
      </c>
      <c r="G77" s="3">
        <v>5758</v>
      </c>
      <c r="H77" s="3">
        <v>6210</v>
      </c>
      <c r="I77" s="3">
        <v>6645</v>
      </c>
      <c r="J77" s="3">
        <v>7200</v>
      </c>
      <c r="K77" s="3">
        <v>6210</v>
      </c>
      <c r="L77" s="3">
        <v>6560</v>
      </c>
      <c r="M77" s="3">
        <v>8127</v>
      </c>
      <c r="N77" s="3">
        <v>7349</v>
      </c>
      <c r="O77" s="3">
        <v>8080</v>
      </c>
      <c r="P77" s="3">
        <v>6349</v>
      </c>
      <c r="Q77" s="3">
        <v>7970</v>
      </c>
      <c r="R77" s="3">
        <v>7274</v>
      </c>
      <c r="S77" s="19">
        <f t="shared" si="2"/>
        <v>83732</v>
      </c>
    </row>
    <row r="78" spans="1:19" ht="12.75">
      <c r="A78" s="2" t="s">
        <v>7</v>
      </c>
      <c r="B78" s="2" t="s">
        <v>47</v>
      </c>
      <c r="C78" s="4">
        <v>1</v>
      </c>
      <c r="D78" s="5">
        <v>100</v>
      </c>
      <c r="E78" s="2" t="s">
        <v>24</v>
      </c>
      <c r="F78" s="2" t="s">
        <v>22</v>
      </c>
      <c r="G78" s="3">
        <v>32843</v>
      </c>
      <c r="H78" s="3">
        <v>30696</v>
      </c>
      <c r="I78" s="3">
        <v>30832</v>
      </c>
      <c r="J78" s="3">
        <v>29389</v>
      </c>
      <c r="K78" s="3">
        <v>27137</v>
      </c>
      <c r="L78" s="3">
        <v>27952</v>
      </c>
      <c r="M78" s="3">
        <v>25832</v>
      </c>
      <c r="N78" s="3">
        <v>25575</v>
      </c>
      <c r="O78" s="3">
        <v>24930</v>
      </c>
      <c r="P78" s="3">
        <v>23393</v>
      </c>
      <c r="Q78" s="3">
        <v>24554</v>
      </c>
      <c r="R78" s="3">
        <v>23299</v>
      </c>
      <c r="S78" s="19">
        <f t="shared" si="2"/>
        <v>326432</v>
      </c>
    </row>
    <row r="79" spans="1:19" ht="12.75">
      <c r="A79" s="2" t="s">
        <v>7</v>
      </c>
      <c r="B79" s="2" t="s">
        <v>47</v>
      </c>
      <c r="C79" s="4">
        <v>1</v>
      </c>
      <c r="D79" s="5">
        <v>500</v>
      </c>
      <c r="E79" s="2" t="s">
        <v>24</v>
      </c>
      <c r="F79" s="2" t="s">
        <v>22</v>
      </c>
      <c r="G79" s="3">
        <v>27</v>
      </c>
      <c r="H79" s="3">
        <v>210</v>
      </c>
      <c r="I79" s="3">
        <v>90</v>
      </c>
      <c r="J79" s="3">
        <v>0</v>
      </c>
      <c r="K79" s="3">
        <v>180</v>
      </c>
      <c r="L79" s="3">
        <v>0</v>
      </c>
      <c r="M79" s="3">
        <v>0</v>
      </c>
      <c r="N79" s="3">
        <v>0</v>
      </c>
      <c r="O79" s="3">
        <v>30</v>
      </c>
      <c r="P79" s="3">
        <v>30</v>
      </c>
      <c r="Q79" s="3">
        <v>210</v>
      </c>
      <c r="R79" s="3">
        <v>0</v>
      </c>
      <c r="S79" s="19">
        <f t="shared" si="2"/>
        <v>777</v>
      </c>
    </row>
    <row r="80" spans="1:19" ht="12.75">
      <c r="A80" s="2" t="s">
        <v>36</v>
      </c>
      <c r="B80" s="2" t="s">
        <v>47</v>
      </c>
      <c r="C80" s="4">
        <v>1</v>
      </c>
      <c r="D80" s="5">
        <v>30</v>
      </c>
      <c r="E80" s="2" t="s">
        <v>37</v>
      </c>
      <c r="F80" s="2" t="s">
        <v>38</v>
      </c>
      <c r="G80" s="3">
        <v>65533</v>
      </c>
      <c r="H80" s="3">
        <v>72465</v>
      </c>
      <c r="I80" s="3">
        <v>65644</v>
      </c>
      <c r="J80" s="3">
        <v>66581</v>
      </c>
      <c r="K80" s="3">
        <v>63278</v>
      </c>
      <c r="L80" s="3">
        <v>61772</v>
      </c>
      <c r="M80" s="3">
        <v>63764</v>
      </c>
      <c r="N80" s="3">
        <v>55276</v>
      </c>
      <c r="O80" s="3">
        <v>61731</v>
      </c>
      <c r="P80" s="3">
        <v>58045</v>
      </c>
      <c r="Q80" s="3">
        <v>56880</v>
      </c>
      <c r="R80" s="3">
        <v>53397</v>
      </c>
      <c r="S80" s="19">
        <f t="shared" si="2"/>
        <v>744366</v>
      </c>
    </row>
    <row r="81" spans="1:19" ht="12.75">
      <c r="A81" s="2" t="s">
        <v>36</v>
      </c>
      <c r="B81" s="2" t="s">
        <v>47</v>
      </c>
      <c r="C81" s="4">
        <v>1</v>
      </c>
      <c r="D81" s="5">
        <v>90</v>
      </c>
      <c r="E81" s="2" t="s">
        <v>37</v>
      </c>
      <c r="F81" s="2" t="s">
        <v>38</v>
      </c>
      <c r="G81" s="3">
        <v>4737</v>
      </c>
      <c r="H81" s="3">
        <v>5721</v>
      </c>
      <c r="I81" s="3">
        <v>4640</v>
      </c>
      <c r="J81" s="3">
        <v>5185</v>
      </c>
      <c r="K81" s="3">
        <v>5099</v>
      </c>
      <c r="L81" s="3">
        <v>4499</v>
      </c>
      <c r="M81" s="3">
        <v>4709</v>
      </c>
      <c r="N81" s="3">
        <v>4586</v>
      </c>
      <c r="O81" s="3">
        <v>4143</v>
      </c>
      <c r="P81" s="3">
        <v>4664</v>
      </c>
      <c r="Q81" s="3">
        <v>6097</v>
      </c>
      <c r="R81" s="3">
        <v>6779</v>
      </c>
      <c r="S81" s="19">
        <f t="shared" si="2"/>
        <v>60859</v>
      </c>
    </row>
    <row r="82" spans="1:19" ht="12.75">
      <c r="A82" s="2" t="s">
        <v>36</v>
      </c>
      <c r="B82" s="2" t="s">
        <v>47</v>
      </c>
      <c r="C82" s="4">
        <v>1</v>
      </c>
      <c r="D82" s="5">
        <v>30</v>
      </c>
      <c r="E82" s="2" t="s">
        <v>24</v>
      </c>
      <c r="F82" s="2" t="s">
        <v>38</v>
      </c>
      <c r="G82" s="3">
        <v>71454.5</v>
      </c>
      <c r="H82" s="3">
        <v>78147</v>
      </c>
      <c r="I82" s="3">
        <v>71241</v>
      </c>
      <c r="J82" s="3">
        <v>67523</v>
      </c>
      <c r="K82" s="3">
        <v>66071</v>
      </c>
      <c r="L82" s="3">
        <v>68365</v>
      </c>
      <c r="M82" s="3">
        <v>60999</v>
      </c>
      <c r="N82" s="3">
        <v>64831</v>
      </c>
      <c r="O82" s="3">
        <v>61034</v>
      </c>
      <c r="P82" s="3">
        <v>56292</v>
      </c>
      <c r="Q82" s="3">
        <v>59744</v>
      </c>
      <c r="R82" s="3">
        <v>55525</v>
      </c>
      <c r="S82" s="19">
        <f t="shared" si="2"/>
        <v>781226.5</v>
      </c>
    </row>
    <row r="83" spans="1:19" ht="12.75">
      <c r="A83" s="2" t="s">
        <v>36</v>
      </c>
      <c r="B83" s="2" t="s">
        <v>47</v>
      </c>
      <c r="C83" s="4">
        <v>1</v>
      </c>
      <c r="D83" s="5">
        <v>90</v>
      </c>
      <c r="E83" s="2" t="s">
        <v>24</v>
      </c>
      <c r="F83" s="2" t="s">
        <v>38</v>
      </c>
      <c r="G83" s="3">
        <v>3348</v>
      </c>
      <c r="H83" s="3">
        <v>4107</v>
      </c>
      <c r="I83" s="3">
        <v>4058</v>
      </c>
      <c r="J83" s="3">
        <v>4378</v>
      </c>
      <c r="K83" s="3">
        <v>4675</v>
      </c>
      <c r="L83" s="3">
        <v>3805</v>
      </c>
      <c r="M83" s="3">
        <v>3818</v>
      </c>
      <c r="N83" s="3">
        <v>4216</v>
      </c>
      <c r="O83" s="3">
        <v>4466</v>
      </c>
      <c r="P83" s="3">
        <v>3840</v>
      </c>
      <c r="Q83" s="3">
        <v>4230</v>
      </c>
      <c r="R83" s="3">
        <v>4517</v>
      </c>
      <c r="S83" s="19">
        <f t="shared" si="2"/>
        <v>49458</v>
      </c>
    </row>
    <row r="84" spans="1:19" ht="12.75">
      <c r="A84" s="2" t="s">
        <v>42</v>
      </c>
      <c r="B84" s="2" t="s">
        <v>47</v>
      </c>
      <c r="C84" s="4">
        <v>1</v>
      </c>
      <c r="D84" s="5">
        <v>30</v>
      </c>
      <c r="E84" s="2" t="s">
        <v>26</v>
      </c>
      <c r="F84" s="2" t="s">
        <v>38</v>
      </c>
      <c r="G84" s="3">
        <v>50826</v>
      </c>
      <c r="H84" s="3">
        <v>56726</v>
      </c>
      <c r="I84" s="3">
        <v>53251</v>
      </c>
      <c r="J84" s="3">
        <v>47563</v>
      </c>
      <c r="K84" s="3">
        <v>47873</v>
      </c>
      <c r="L84" s="3">
        <v>47407</v>
      </c>
      <c r="M84" s="3">
        <v>46597</v>
      </c>
      <c r="N84" s="3">
        <v>43776</v>
      </c>
      <c r="O84" s="3">
        <v>45033</v>
      </c>
      <c r="P84" s="3">
        <v>43209</v>
      </c>
      <c r="Q84" s="3">
        <v>45119</v>
      </c>
      <c r="R84" s="3">
        <v>44005</v>
      </c>
      <c r="S84" s="19">
        <f t="shared" si="2"/>
        <v>571385</v>
      </c>
    </row>
    <row r="85" spans="1:19" ht="12.75">
      <c r="A85" s="2" t="s">
        <v>42</v>
      </c>
      <c r="B85" s="2" t="s">
        <v>47</v>
      </c>
      <c r="C85" s="4">
        <v>1</v>
      </c>
      <c r="D85" s="5">
        <v>30</v>
      </c>
      <c r="E85" s="2" t="s">
        <v>43</v>
      </c>
      <c r="F85" s="2" t="s">
        <v>38</v>
      </c>
      <c r="G85" s="3">
        <v>43942</v>
      </c>
      <c r="H85" s="3">
        <v>50268</v>
      </c>
      <c r="I85" s="3">
        <v>46850</v>
      </c>
      <c r="J85" s="3">
        <v>45394</v>
      </c>
      <c r="K85" s="3">
        <v>45757</v>
      </c>
      <c r="L85" s="3">
        <v>42222</v>
      </c>
      <c r="M85" s="3">
        <v>43750</v>
      </c>
      <c r="N85" s="3">
        <v>41482.5</v>
      </c>
      <c r="O85" s="3">
        <v>42914</v>
      </c>
      <c r="P85" s="3">
        <v>43621</v>
      </c>
      <c r="Q85" s="3">
        <v>44840</v>
      </c>
      <c r="R85" s="3">
        <v>42386</v>
      </c>
      <c r="S85" s="19">
        <f t="shared" si="2"/>
        <v>533426.5</v>
      </c>
    </row>
    <row r="86" spans="1:19" ht="12.75">
      <c r="A86" s="2" t="s">
        <v>7</v>
      </c>
      <c r="B86" s="2" t="s">
        <v>47</v>
      </c>
      <c r="C86" s="4">
        <v>1</v>
      </c>
      <c r="D86" s="5">
        <v>60</v>
      </c>
      <c r="E86" s="2" t="s">
        <v>11</v>
      </c>
      <c r="F86" s="2" t="s">
        <v>12</v>
      </c>
      <c r="G86" s="3">
        <v>20314</v>
      </c>
      <c r="H86" s="3">
        <v>22079</v>
      </c>
      <c r="I86" s="3">
        <v>22449</v>
      </c>
      <c r="J86" s="3">
        <v>22223</v>
      </c>
      <c r="K86" s="3">
        <v>21642</v>
      </c>
      <c r="L86" s="3">
        <v>19100</v>
      </c>
      <c r="M86" s="3">
        <v>24721</v>
      </c>
      <c r="N86" s="3">
        <v>23900</v>
      </c>
      <c r="O86" s="3">
        <v>23919</v>
      </c>
      <c r="P86" s="3">
        <v>23998</v>
      </c>
      <c r="Q86" s="3">
        <v>23619</v>
      </c>
      <c r="R86" s="3">
        <v>24209</v>
      </c>
      <c r="S86" s="19">
        <f t="shared" si="2"/>
        <v>272173</v>
      </c>
    </row>
    <row r="87" spans="1:19" ht="12.75">
      <c r="A87" s="2" t="s">
        <v>7</v>
      </c>
      <c r="B87" s="2" t="s">
        <v>47</v>
      </c>
      <c r="C87" s="4">
        <v>1</v>
      </c>
      <c r="D87" s="5">
        <v>90</v>
      </c>
      <c r="E87" s="2" t="s">
        <v>11</v>
      </c>
      <c r="F87" s="2" t="s">
        <v>12</v>
      </c>
      <c r="G87" s="3">
        <v>30</v>
      </c>
      <c r="H87" s="3">
        <v>30</v>
      </c>
      <c r="I87" s="3">
        <v>0</v>
      </c>
      <c r="J87" s="3">
        <v>60</v>
      </c>
      <c r="K87" s="3">
        <v>90</v>
      </c>
      <c r="L87" s="3">
        <v>30</v>
      </c>
      <c r="M87" s="3">
        <v>30</v>
      </c>
      <c r="N87" s="3">
        <v>30</v>
      </c>
      <c r="O87" s="3">
        <v>30</v>
      </c>
      <c r="P87" s="3">
        <v>0</v>
      </c>
      <c r="Q87" s="3">
        <v>180</v>
      </c>
      <c r="R87" s="3">
        <v>40</v>
      </c>
      <c r="S87" s="19">
        <f t="shared" si="2"/>
        <v>550</v>
      </c>
    </row>
    <row r="88" spans="1:19" ht="12.75">
      <c r="A88" s="2" t="s">
        <v>7</v>
      </c>
      <c r="B88" s="2" t="s">
        <v>47</v>
      </c>
      <c r="C88" s="4">
        <v>1</v>
      </c>
      <c r="D88" s="5">
        <v>100</v>
      </c>
      <c r="E88" s="2" t="s">
        <v>11</v>
      </c>
      <c r="F88" s="2" t="s">
        <v>12</v>
      </c>
      <c r="G88" s="3">
        <v>65849</v>
      </c>
      <c r="H88" s="3">
        <v>72215</v>
      </c>
      <c r="I88" s="3">
        <v>73408</v>
      </c>
      <c r="J88" s="3">
        <v>71852</v>
      </c>
      <c r="K88" s="3">
        <v>68165</v>
      </c>
      <c r="L88" s="3">
        <v>62456</v>
      </c>
      <c r="M88" s="3">
        <v>81064</v>
      </c>
      <c r="N88" s="3">
        <v>68085</v>
      </c>
      <c r="O88" s="3">
        <v>74939</v>
      </c>
      <c r="P88" s="3">
        <v>74561</v>
      </c>
      <c r="Q88" s="3">
        <v>81286.5</v>
      </c>
      <c r="R88" s="3">
        <v>71250</v>
      </c>
      <c r="S88" s="19">
        <f t="shared" si="2"/>
        <v>865130.5</v>
      </c>
    </row>
    <row r="89" spans="1:19" ht="12.75">
      <c r="A89" s="2" t="s">
        <v>7</v>
      </c>
      <c r="B89" s="2" t="s">
        <v>47</v>
      </c>
      <c r="C89" s="4">
        <v>1</v>
      </c>
      <c r="D89" s="5">
        <v>180</v>
      </c>
      <c r="E89" s="2" t="s">
        <v>11</v>
      </c>
      <c r="F89" s="2" t="s">
        <v>12</v>
      </c>
      <c r="G89" s="3">
        <v>90</v>
      </c>
      <c r="H89" s="3">
        <v>90</v>
      </c>
      <c r="I89" s="3">
        <v>0</v>
      </c>
      <c r="J89" s="3">
        <v>60</v>
      </c>
      <c r="K89" s="3">
        <v>0</v>
      </c>
      <c r="L89" s="3">
        <v>60</v>
      </c>
      <c r="M89" s="3">
        <v>120</v>
      </c>
      <c r="N89" s="3">
        <v>60</v>
      </c>
      <c r="O89" s="3">
        <v>60</v>
      </c>
      <c r="P89" s="3">
        <v>360</v>
      </c>
      <c r="Q89" s="3">
        <v>330</v>
      </c>
      <c r="R89" s="3">
        <v>90</v>
      </c>
      <c r="S89" s="19">
        <f t="shared" si="2"/>
        <v>1320</v>
      </c>
    </row>
    <row r="90" spans="1:19" ht="12.75">
      <c r="A90" s="2" t="s">
        <v>7</v>
      </c>
      <c r="B90" s="2" t="s">
        <v>47</v>
      </c>
      <c r="C90" s="4">
        <v>1</v>
      </c>
      <c r="D90" s="5">
        <v>500</v>
      </c>
      <c r="E90" s="2" t="s">
        <v>11</v>
      </c>
      <c r="F90" s="2" t="s">
        <v>12</v>
      </c>
      <c r="G90" s="3">
        <v>92174</v>
      </c>
      <c r="H90" s="3">
        <v>101649</v>
      </c>
      <c r="I90" s="3">
        <v>100003</v>
      </c>
      <c r="J90" s="3">
        <v>90235</v>
      </c>
      <c r="K90" s="3">
        <v>87341</v>
      </c>
      <c r="L90" s="3">
        <v>82035</v>
      </c>
      <c r="M90" s="3">
        <v>62060</v>
      </c>
      <c r="N90" s="3">
        <v>63640</v>
      </c>
      <c r="O90" s="3">
        <v>65218</v>
      </c>
      <c r="P90" s="3">
        <v>63944</v>
      </c>
      <c r="Q90" s="3">
        <v>69162.5</v>
      </c>
      <c r="R90" s="3">
        <v>63287</v>
      </c>
      <c r="S90" s="19">
        <f t="shared" si="2"/>
        <v>940748.5</v>
      </c>
    </row>
    <row r="91" spans="1:19" ht="12.75">
      <c r="A91" s="2" t="s">
        <v>7</v>
      </c>
      <c r="B91" s="2" t="s">
        <v>47</v>
      </c>
      <c r="C91" s="4">
        <v>1</v>
      </c>
      <c r="D91" s="5">
        <v>1000</v>
      </c>
      <c r="E91" s="2" t="s">
        <v>11</v>
      </c>
      <c r="F91" s="2" t="s">
        <v>12</v>
      </c>
      <c r="G91" s="3">
        <v>27093</v>
      </c>
      <c r="H91" s="3">
        <v>26871</v>
      </c>
      <c r="I91" s="3">
        <v>27542.5</v>
      </c>
      <c r="J91" s="3">
        <v>27835</v>
      </c>
      <c r="K91" s="3">
        <v>29125</v>
      </c>
      <c r="L91" s="3">
        <v>29972</v>
      </c>
      <c r="M91" s="3">
        <v>32694</v>
      </c>
      <c r="N91" s="3">
        <v>29045.5</v>
      </c>
      <c r="O91" s="3">
        <v>28882</v>
      </c>
      <c r="P91" s="3">
        <v>26634</v>
      </c>
      <c r="Q91" s="3">
        <v>26326</v>
      </c>
      <c r="R91" s="3">
        <v>23145</v>
      </c>
      <c r="S91" s="19">
        <f t="shared" si="2"/>
        <v>335165</v>
      </c>
    </row>
    <row r="92" spans="1:19" ht="12.75">
      <c r="A92" s="2" t="s">
        <v>34</v>
      </c>
      <c r="B92" s="2" t="s">
        <v>47</v>
      </c>
      <c r="C92" s="4">
        <v>1</v>
      </c>
      <c r="D92" s="5">
        <v>30</v>
      </c>
      <c r="E92" s="2" t="s">
        <v>11</v>
      </c>
      <c r="F92" s="2" t="s">
        <v>12</v>
      </c>
      <c r="G92" s="3">
        <v>228046</v>
      </c>
      <c r="H92" s="3">
        <v>249430.111</v>
      </c>
      <c r="I92" s="3">
        <v>234640</v>
      </c>
      <c r="J92" s="3">
        <v>225287</v>
      </c>
      <c r="K92" s="3">
        <v>218792</v>
      </c>
      <c r="L92" s="3">
        <v>223776</v>
      </c>
      <c r="M92" s="3">
        <v>216128</v>
      </c>
      <c r="N92" s="3">
        <v>202287</v>
      </c>
      <c r="O92" s="3">
        <v>210206</v>
      </c>
      <c r="P92" s="3">
        <v>199882</v>
      </c>
      <c r="Q92" s="3">
        <v>210964</v>
      </c>
      <c r="R92" s="3">
        <v>194593</v>
      </c>
      <c r="S92" s="19">
        <f t="shared" si="2"/>
        <v>2614031.111</v>
      </c>
    </row>
    <row r="93" spans="1:19" ht="12.75">
      <c r="A93" s="2" t="s">
        <v>34</v>
      </c>
      <c r="B93" s="2" t="s">
        <v>47</v>
      </c>
      <c r="C93" s="4">
        <v>1</v>
      </c>
      <c r="D93" s="5">
        <v>90</v>
      </c>
      <c r="E93" s="2" t="s">
        <v>11</v>
      </c>
      <c r="F93" s="2" t="s">
        <v>12</v>
      </c>
      <c r="G93" s="3">
        <v>14474</v>
      </c>
      <c r="H93" s="3">
        <v>16771</v>
      </c>
      <c r="I93" s="3">
        <v>16617</v>
      </c>
      <c r="J93" s="3">
        <v>16599</v>
      </c>
      <c r="K93" s="3">
        <v>16704</v>
      </c>
      <c r="L93" s="3">
        <v>17429</v>
      </c>
      <c r="M93" s="3">
        <v>17745</v>
      </c>
      <c r="N93" s="3">
        <v>15727</v>
      </c>
      <c r="O93" s="3">
        <v>16450</v>
      </c>
      <c r="P93" s="3">
        <v>15832</v>
      </c>
      <c r="Q93" s="3">
        <v>16610</v>
      </c>
      <c r="R93" s="3">
        <v>15049</v>
      </c>
      <c r="S93" s="19">
        <f t="shared" si="2"/>
        <v>196007</v>
      </c>
    </row>
    <row r="94" spans="1:19" ht="12.75">
      <c r="A94" s="2" t="s">
        <v>34</v>
      </c>
      <c r="B94" s="2" t="s">
        <v>47</v>
      </c>
      <c r="C94" s="4">
        <v>1</v>
      </c>
      <c r="D94" s="5">
        <v>100</v>
      </c>
      <c r="E94" s="2" t="s">
        <v>11</v>
      </c>
      <c r="F94" s="2" t="s">
        <v>12</v>
      </c>
      <c r="G94" s="3">
        <v>313</v>
      </c>
      <c r="H94" s="3">
        <v>418</v>
      </c>
      <c r="I94" s="3">
        <v>357</v>
      </c>
      <c r="J94" s="3">
        <v>540</v>
      </c>
      <c r="K94" s="3">
        <v>210</v>
      </c>
      <c r="L94" s="3">
        <v>435</v>
      </c>
      <c r="M94" s="3">
        <v>390</v>
      </c>
      <c r="N94" s="3">
        <v>570</v>
      </c>
      <c r="O94" s="3">
        <v>450</v>
      </c>
      <c r="P94" s="3">
        <v>410</v>
      </c>
      <c r="Q94" s="3">
        <v>635</v>
      </c>
      <c r="R94" s="3">
        <v>448</v>
      </c>
      <c r="S94" s="19">
        <f t="shared" si="2"/>
        <v>5176</v>
      </c>
    </row>
    <row r="95" spans="1:19" ht="12.75">
      <c r="A95" s="2" t="s">
        <v>34</v>
      </c>
      <c r="B95" s="2" t="s">
        <v>47</v>
      </c>
      <c r="C95" s="4">
        <v>1</v>
      </c>
      <c r="D95" s="5">
        <v>30</v>
      </c>
      <c r="E95" s="2" t="s">
        <v>23</v>
      </c>
      <c r="F95" s="2" t="s">
        <v>12</v>
      </c>
      <c r="G95" s="3">
        <v>146231</v>
      </c>
      <c r="H95" s="3">
        <v>153471</v>
      </c>
      <c r="I95" s="3">
        <v>144075</v>
      </c>
      <c r="J95" s="3">
        <v>141626</v>
      </c>
      <c r="K95" s="3">
        <v>140279</v>
      </c>
      <c r="L95" s="3">
        <v>130352</v>
      </c>
      <c r="M95" s="3">
        <v>132359</v>
      </c>
      <c r="N95" s="3">
        <v>126060</v>
      </c>
      <c r="O95" s="3">
        <v>128796</v>
      </c>
      <c r="P95" s="3">
        <v>125772</v>
      </c>
      <c r="Q95" s="3">
        <v>133877</v>
      </c>
      <c r="R95" s="3">
        <v>126360</v>
      </c>
      <c r="S95" s="19">
        <f t="shared" si="2"/>
        <v>1629258</v>
      </c>
    </row>
    <row r="96" spans="1:19" ht="12.75">
      <c r="A96" s="2" t="s">
        <v>34</v>
      </c>
      <c r="B96" s="2" t="s">
        <v>47</v>
      </c>
      <c r="C96" s="4">
        <v>1</v>
      </c>
      <c r="D96" s="5">
        <v>90</v>
      </c>
      <c r="E96" s="2" t="s">
        <v>23</v>
      </c>
      <c r="F96" s="2" t="s">
        <v>12</v>
      </c>
      <c r="G96" s="3">
        <v>19268</v>
      </c>
      <c r="H96" s="3">
        <v>20580</v>
      </c>
      <c r="I96" s="3">
        <v>17009</v>
      </c>
      <c r="J96" s="3">
        <v>17479</v>
      </c>
      <c r="K96" s="3">
        <v>18255</v>
      </c>
      <c r="L96" s="3">
        <v>17506</v>
      </c>
      <c r="M96" s="3">
        <v>21179</v>
      </c>
      <c r="N96" s="3">
        <v>18917</v>
      </c>
      <c r="O96" s="3">
        <v>19239</v>
      </c>
      <c r="P96" s="3">
        <v>16771</v>
      </c>
      <c r="Q96" s="3">
        <v>18434</v>
      </c>
      <c r="R96" s="3">
        <v>15322</v>
      </c>
      <c r="S96" s="19">
        <f t="shared" si="2"/>
        <v>219959</v>
      </c>
    </row>
    <row r="97" spans="1:19" ht="12.75">
      <c r="A97" s="2" t="s">
        <v>34</v>
      </c>
      <c r="B97" s="2" t="s">
        <v>47</v>
      </c>
      <c r="C97" s="4">
        <v>1</v>
      </c>
      <c r="D97" s="5">
        <v>100</v>
      </c>
      <c r="E97" s="2" t="s">
        <v>23</v>
      </c>
      <c r="F97" s="2" t="s">
        <v>12</v>
      </c>
      <c r="G97" s="3">
        <v>900</v>
      </c>
      <c r="H97" s="3">
        <v>720</v>
      </c>
      <c r="I97" s="3">
        <v>930</v>
      </c>
      <c r="J97" s="3">
        <v>690</v>
      </c>
      <c r="K97" s="3">
        <v>692</v>
      </c>
      <c r="L97" s="3">
        <v>870</v>
      </c>
      <c r="M97" s="3">
        <v>511</v>
      </c>
      <c r="N97" s="3">
        <v>600</v>
      </c>
      <c r="O97" s="3">
        <v>450</v>
      </c>
      <c r="P97" s="3">
        <v>510</v>
      </c>
      <c r="Q97" s="3">
        <v>450</v>
      </c>
      <c r="R97" s="3">
        <v>480</v>
      </c>
      <c r="S97" s="19">
        <f t="shared" si="2"/>
        <v>7803</v>
      </c>
    </row>
    <row r="98" spans="1:19" ht="12.75">
      <c r="A98" s="2" t="s">
        <v>18</v>
      </c>
      <c r="B98" s="2" t="s">
        <v>47</v>
      </c>
      <c r="C98" s="4">
        <v>1</v>
      </c>
      <c r="D98" s="5">
        <v>60</v>
      </c>
      <c r="E98" s="2" t="s">
        <v>19</v>
      </c>
      <c r="F98" s="2" t="s">
        <v>12</v>
      </c>
      <c r="G98" s="3">
        <v>8294</v>
      </c>
      <c r="H98" s="3">
        <v>8813</v>
      </c>
      <c r="I98" s="3">
        <v>9486</v>
      </c>
      <c r="J98" s="3">
        <v>7699</v>
      </c>
      <c r="K98" s="3">
        <v>8461</v>
      </c>
      <c r="L98" s="3">
        <v>8977</v>
      </c>
      <c r="M98" s="3">
        <v>8188</v>
      </c>
      <c r="N98" s="3">
        <v>7151</v>
      </c>
      <c r="O98" s="3">
        <v>8249</v>
      </c>
      <c r="P98" s="3">
        <v>6915</v>
      </c>
      <c r="Q98" s="3">
        <v>8020</v>
      </c>
      <c r="R98" s="3">
        <v>7326</v>
      </c>
      <c r="S98" s="19">
        <f t="shared" si="2"/>
        <v>97579</v>
      </c>
    </row>
    <row r="99" spans="1:19" ht="12.75">
      <c r="A99" s="2" t="s">
        <v>18</v>
      </c>
      <c r="B99" s="2" t="s">
        <v>47</v>
      </c>
      <c r="C99" s="4">
        <v>1</v>
      </c>
      <c r="D99" s="5">
        <v>140</v>
      </c>
      <c r="E99" s="2" t="s">
        <v>19</v>
      </c>
      <c r="F99" s="2" t="s">
        <v>12</v>
      </c>
      <c r="G99" s="3">
        <v>480</v>
      </c>
      <c r="H99" s="3">
        <v>390</v>
      </c>
      <c r="I99" s="3">
        <v>240</v>
      </c>
      <c r="J99" s="3">
        <v>222</v>
      </c>
      <c r="K99" s="3">
        <v>150</v>
      </c>
      <c r="L99" s="3">
        <v>180</v>
      </c>
      <c r="M99" s="3">
        <v>210</v>
      </c>
      <c r="N99" s="3">
        <v>210</v>
      </c>
      <c r="O99" s="3">
        <v>180</v>
      </c>
      <c r="P99" s="3">
        <v>150</v>
      </c>
      <c r="Q99" s="3">
        <v>150</v>
      </c>
      <c r="R99" s="3">
        <v>240</v>
      </c>
      <c r="S99" s="19">
        <f t="shared" si="2"/>
        <v>2802</v>
      </c>
    </row>
    <row r="100" spans="1:19" ht="12.75">
      <c r="A100" s="2" t="s">
        <v>18</v>
      </c>
      <c r="B100" s="2" t="s">
        <v>47</v>
      </c>
      <c r="C100" s="4">
        <v>1</v>
      </c>
      <c r="D100" s="5">
        <v>500</v>
      </c>
      <c r="E100" s="2" t="s">
        <v>19</v>
      </c>
      <c r="F100" s="2" t="s">
        <v>12</v>
      </c>
      <c r="G100" s="3">
        <v>0</v>
      </c>
      <c r="H100" s="3">
        <v>60</v>
      </c>
      <c r="I100" s="3">
        <v>180</v>
      </c>
      <c r="J100" s="3">
        <v>60</v>
      </c>
      <c r="K100" s="3">
        <v>270</v>
      </c>
      <c r="L100" s="3">
        <v>0</v>
      </c>
      <c r="M100" s="3">
        <v>0</v>
      </c>
      <c r="N100" s="3">
        <v>270</v>
      </c>
      <c r="O100" s="3">
        <v>0</v>
      </c>
      <c r="P100" s="3">
        <v>10</v>
      </c>
      <c r="Q100" s="3">
        <v>330</v>
      </c>
      <c r="R100" s="3">
        <v>60</v>
      </c>
      <c r="S100" s="19">
        <f t="shared" si="2"/>
        <v>1240</v>
      </c>
    </row>
    <row r="101" spans="1:19" ht="12.75">
      <c r="A101" s="2" t="s">
        <v>18</v>
      </c>
      <c r="B101" s="2" t="s">
        <v>47</v>
      </c>
      <c r="C101" s="4">
        <v>1</v>
      </c>
      <c r="D101" s="5">
        <v>60</v>
      </c>
      <c r="E101" s="2" t="s">
        <v>20</v>
      </c>
      <c r="F101" s="2" t="s">
        <v>12</v>
      </c>
      <c r="G101" s="3">
        <v>26600</v>
      </c>
      <c r="H101" s="3">
        <v>31153</v>
      </c>
      <c r="I101" s="3">
        <v>26335</v>
      </c>
      <c r="J101" s="3">
        <v>27324</v>
      </c>
      <c r="K101" s="3">
        <v>26031</v>
      </c>
      <c r="L101" s="3">
        <v>25800</v>
      </c>
      <c r="M101" s="3">
        <v>25399</v>
      </c>
      <c r="N101" s="3">
        <v>22119</v>
      </c>
      <c r="O101" s="3">
        <v>23505</v>
      </c>
      <c r="P101" s="3">
        <v>21367</v>
      </c>
      <c r="Q101" s="3">
        <v>22757</v>
      </c>
      <c r="R101" s="3">
        <v>20760</v>
      </c>
      <c r="S101" s="19">
        <f t="shared" si="2"/>
        <v>299150</v>
      </c>
    </row>
    <row r="102" spans="1:19" ht="12.75">
      <c r="A102" s="2" t="s">
        <v>18</v>
      </c>
      <c r="B102" s="2" t="s">
        <v>47</v>
      </c>
      <c r="C102" s="4">
        <v>1</v>
      </c>
      <c r="D102" s="5">
        <v>140</v>
      </c>
      <c r="E102" s="2" t="s">
        <v>20</v>
      </c>
      <c r="F102" s="2" t="s">
        <v>12</v>
      </c>
      <c r="G102" s="3">
        <v>270</v>
      </c>
      <c r="H102" s="3">
        <v>270</v>
      </c>
      <c r="I102" s="3">
        <v>474</v>
      </c>
      <c r="J102" s="3">
        <v>240</v>
      </c>
      <c r="K102" s="3">
        <v>300</v>
      </c>
      <c r="L102" s="3">
        <v>247</v>
      </c>
      <c r="M102" s="3">
        <v>240</v>
      </c>
      <c r="N102" s="3">
        <v>335</v>
      </c>
      <c r="O102" s="3">
        <v>238</v>
      </c>
      <c r="P102" s="3">
        <v>58</v>
      </c>
      <c r="Q102" s="3">
        <v>206</v>
      </c>
      <c r="R102" s="3">
        <v>60</v>
      </c>
      <c r="S102" s="19">
        <f t="shared" si="2"/>
        <v>2938</v>
      </c>
    </row>
    <row r="103" spans="1:19" ht="12.75">
      <c r="A103" s="2" t="s">
        <v>18</v>
      </c>
      <c r="B103" s="2" t="s">
        <v>47</v>
      </c>
      <c r="C103" s="4">
        <v>1</v>
      </c>
      <c r="D103" s="5">
        <v>500</v>
      </c>
      <c r="E103" s="2" t="s">
        <v>20</v>
      </c>
      <c r="F103" s="2" t="s">
        <v>12</v>
      </c>
      <c r="G103" s="3">
        <v>1066</v>
      </c>
      <c r="H103" s="3">
        <v>1470</v>
      </c>
      <c r="I103" s="3">
        <v>1419</v>
      </c>
      <c r="J103" s="3">
        <v>1156</v>
      </c>
      <c r="K103" s="3">
        <v>1914</v>
      </c>
      <c r="L103" s="3">
        <v>748</v>
      </c>
      <c r="M103" s="3">
        <v>877</v>
      </c>
      <c r="N103" s="3">
        <v>805</v>
      </c>
      <c r="O103" s="3">
        <v>974</v>
      </c>
      <c r="P103" s="3">
        <v>630</v>
      </c>
      <c r="Q103" s="3">
        <v>659</v>
      </c>
      <c r="R103" s="3">
        <v>660</v>
      </c>
      <c r="S103" s="19">
        <f t="shared" si="2"/>
        <v>12378</v>
      </c>
    </row>
    <row r="104" spans="1:19" ht="12.75">
      <c r="A104" s="2" t="s">
        <v>15</v>
      </c>
      <c r="B104" s="2" t="s">
        <v>47</v>
      </c>
      <c r="C104" s="4">
        <v>1</v>
      </c>
      <c r="D104" s="5">
        <v>60</v>
      </c>
      <c r="E104" s="2" t="s">
        <v>16</v>
      </c>
      <c r="F104" s="15" t="s">
        <v>12</v>
      </c>
      <c r="G104" s="16">
        <v>15512.5</v>
      </c>
      <c r="H104" s="16">
        <v>17282</v>
      </c>
      <c r="I104" s="16">
        <v>16100</v>
      </c>
      <c r="J104" s="16">
        <v>15047</v>
      </c>
      <c r="K104" s="16">
        <v>14992</v>
      </c>
      <c r="L104" s="16">
        <v>13238</v>
      </c>
      <c r="M104" s="16">
        <v>14543</v>
      </c>
      <c r="N104" s="16">
        <v>13046</v>
      </c>
      <c r="O104" s="16">
        <v>12777</v>
      </c>
      <c r="P104" s="16">
        <v>13260</v>
      </c>
      <c r="Q104" s="16">
        <v>14036</v>
      </c>
      <c r="R104" s="16">
        <v>11972</v>
      </c>
      <c r="S104" s="19">
        <f t="shared" si="2"/>
        <v>171805.5</v>
      </c>
    </row>
    <row r="105" spans="6:19" ht="15">
      <c r="F105" s="17" t="s">
        <v>128</v>
      </c>
      <c r="G105" s="18">
        <f>SUM(G57:G104)</f>
        <v>1537280.7</v>
      </c>
      <c r="H105" s="18">
        <f aca="true" t="shared" si="3" ref="H105:S105">SUM(H57:H104)</f>
        <v>1657774.374</v>
      </c>
      <c r="I105" s="18">
        <f t="shared" si="3"/>
        <v>1572253.125</v>
      </c>
      <c r="J105" s="18">
        <f t="shared" si="3"/>
        <v>1503871.438</v>
      </c>
      <c r="K105" s="18">
        <f t="shared" si="3"/>
        <v>1468645</v>
      </c>
      <c r="L105" s="18">
        <f t="shared" si="3"/>
        <v>1436361.438</v>
      </c>
      <c r="M105" s="18">
        <f t="shared" si="3"/>
        <v>1421501.125</v>
      </c>
      <c r="N105" s="18">
        <f t="shared" si="3"/>
        <v>1330299.125</v>
      </c>
      <c r="O105" s="18">
        <f t="shared" si="3"/>
        <v>1360114</v>
      </c>
      <c r="P105" s="18">
        <f t="shared" si="3"/>
        <v>1309273.625</v>
      </c>
      <c r="Q105" s="18">
        <f t="shared" si="3"/>
        <v>1363294</v>
      </c>
      <c r="R105" s="18">
        <f t="shared" si="3"/>
        <v>1271451.5</v>
      </c>
      <c r="S105" s="20">
        <f t="shared" si="3"/>
        <v>17232119.450000003</v>
      </c>
    </row>
    <row r="106" spans="1:19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25.5">
      <c r="A107" s="10" t="s">
        <v>109</v>
      </c>
      <c r="B107" s="10" t="s">
        <v>110</v>
      </c>
      <c r="C107" s="10" t="s">
        <v>111</v>
      </c>
      <c r="D107" s="10" t="s">
        <v>112</v>
      </c>
      <c r="E107" s="10" t="s">
        <v>113</v>
      </c>
      <c r="F107" s="10" t="s">
        <v>114</v>
      </c>
      <c r="G107" s="11" t="s">
        <v>115</v>
      </c>
      <c r="H107" s="11" t="s">
        <v>116</v>
      </c>
      <c r="I107" s="11" t="s">
        <v>117</v>
      </c>
      <c r="J107" s="11" t="s">
        <v>118</v>
      </c>
      <c r="K107" s="11" t="s">
        <v>119</v>
      </c>
      <c r="L107" s="11" t="s">
        <v>120</v>
      </c>
      <c r="M107" s="11" t="s">
        <v>121</v>
      </c>
      <c r="N107" s="11" t="s">
        <v>122</v>
      </c>
      <c r="O107" s="11" t="s">
        <v>123</v>
      </c>
      <c r="P107" s="11" t="s">
        <v>124</v>
      </c>
      <c r="Q107" s="11" t="s">
        <v>125</v>
      </c>
      <c r="R107" s="11" t="s">
        <v>126</v>
      </c>
      <c r="S107" s="7" t="s">
        <v>127</v>
      </c>
    </row>
    <row r="108" spans="1:19" s="13" customFormat="1" ht="12.75">
      <c r="A108" s="2" t="s">
        <v>18</v>
      </c>
      <c r="B108" s="12" t="s">
        <v>50</v>
      </c>
      <c r="C108" s="4">
        <v>1</v>
      </c>
      <c r="D108" s="5">
        <v>30</v>
      </c>
      <c r="E108" s="2" t="s">
        <v>20</v>
      </c>
      <c r="F108" s="2" t="s">
        <v>27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22">
        <f>SUM(G108:R108)</f>
        <v>0</v>
      </c>
    </row>
    <row r="109" spans="1:19" s="13" customFormat="1" ht="12.75">
      <c r="A109" s="2" t="s">
        <v>18</v>
      </c>
      <c r="B109" s="12" t="s">
        <v>50</v>
      </c>
      <c r="C109" s="4">
        <v>1</v>
      </c>
      <c r="D109" s="5">
        <v>90</v>
      </c>
      <c r="E109" s="2" t="s">
        <v>20</v>
      </c>
      <c r="F109" s="2" t="s">
        <v>27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22">
        <f aca="true" t="shared" si="4" ref="S109:S155">SUM(G109:R109)</f>
        <v>0</v>
      </c>
    </row>
    <row r="110" spans="1:19" s="13" customFormat="1" ht="12.75">
      <c r="A110" s="2" t="s">
        <v>18</v>
      </c>
      <c r="B110" s="12" t="s">
        <v>50</v>
      </c>
      <c r="C110" s="4">
        <v>1</v>
      </c>
      <c r="D110" s="5">
        <v>100</v>
      </c>
      <c r="E110" s="2" t="s">
        <v>20</v>
      </c>
      <c r="F110" s="2" t="s">
        <v>27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22">
        <f t="shared" si="4"/>
        <v>0</v>
      </c>
    </row>
    <row r="111" spans="1:19" ht="12.75">
      <c r="A111" s="2" t="s">
        <v>18</v>
      </c>
      <c r="B111" s="2" t="s">
        <v>50</v>
      </c>
      <c r="C111" s="4">
        <v>1</v>
      </c>
      <c r="D111" s="5">
        <v>500</v>
      </c>
      <c r="E111" s="2" t="s">
        <v>20</v>
      </c>
      <c r="F111" s="2" t="s">
        <v>27</v>
      </c>
      <c r="G111" s="3">
        <v>33623</v>
      </c>
      <c r="H111" s="3">
        <v>35715</v>
      </c>
      <c r="I111" s="3">
        <v>34110</v>
      </c>
      <c r="J111" s="3">
        <v>37260</v>
      </c>
      <c r="K111" s="3">
        <v>36615</v>
      </c>
      <c r="L111" s="3">
        <v>37995</v>
      </c>
      <c r="M111" s="3">
        <v>42090</v>
      </c>
      <c r="N111" s="3">
        <v>41535</v>
      </c>
      <c r="O111" s="3">
        <v>41790</v>
      </c>
      <c r="P111" s="3">
        <v>43770</v>
      </c>
      <c r="Q111" s="3">
        <v>44895</v>
      </c>
      <c r="R111" s="3">
        <v>39675</v>
      </c>
      <c r="S111" s="22">
        <f t="shared" si="4"/>
        <v>469073</v>
      </c>
    </row>
    <row r="112" spans="1:19" ht="12.75">
      <c r="A112" s="2" t="s">
        <v>18</v>
      </c>
      <c r="B112" s="12" t="s">
        <v>50</v>
      </c>
      <c r="C112" s="4">
        <v>1</v>
      </c>
      <c r="D112" s="5">
        <v>30</v>
      </c>
      <c r="E112" s="2" t="s">
        <v>26</v>
      </c>
      <c r="F112" s="2" t="s">
        <v>27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22">
        <f t="shared" si="4"/>
        <v>0</v>
      </c>
    </row>
    <row r="113" spans="1:19" ht="12.75">
      <c r="A113" s="2" t="s">
        <v>18</v>
      </c>
      <c r="B113" s="12" t="s">
        <v>50</v>
      </c>
      <c r="C113" s="4">
        <v>1</v>
      </c>
      <c r="D113" s="5">
        <v>90</v>
      </c>
      <c r="E113" s="2" t="s">
        <v>26</v>
      </c>
      <c r="F113" s="2" t="s">
        <v>27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22">
        <f t="shared" si="4"/>
        <v>0</v>
      </c>
    </row>
    <row r="114" spans="1:19" ht="12.75">
      <c r="A114" s="2" t="s">
        <v>18</v>
      </c>
      <c r="B114" s="12" t="s">
        <v>50</v>
      </c>
      <c r="C114" s="4">
        <v>1</v>
      </c>
      <c r="D114" s="5">
        <v>100</v>
      </c>
      <c r="E114" s="2" t="s">
        <v>26</v>
      </c>
      <c r="F114" s="2" t="s">
        <v>27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22">
        <f t="shared" si="4"/>
        <v>0</v>
      </c>
    </row>
    <row r="115" spans="1:19" ht="12.75">
      <c r="A115" s="2" t="s">
        <v>18</v>
      </c>
      <c r="B115" s="2" t="s">
        <v>50</v>
      </c>
      <c r="C115" s="4">
        <v>1</v>
      </c>
      <c r="D115" s="5">
        <v>500</v>
      </c>
      <c r="E115" s="2" t="s">
        <v>26</v>
      </c>
      <c r="F115" s="2" t="s">
        <v>27</v>
      </c>
      <c r="G115" s="3">
        <v>258420</v>
      </c>
      <c r="H115" s="3">
        <v>258360</v>
      </c>
      <c r="I115" s="3">
        <v>262935</v>
      </c>
      <c r="J115" s="3">
        <v>270450</v>
      </c>
      <c r="K115" s="3">
        <v>271350</v>
      </c>
      <c r="L115" s="3">
        <v>285495</v>
      </c>
      <c r="M115" s="3">
        <v>307973</v>
      </c>
      <c r="N115" s="3">
        <v>276123</v>
      </c>
      <c r="O115" s="3">
        <v>307040</v>
      </c>
      <c r="P115" s="3">
        <v>302910</v>
      </c>
      <c r="Q115" s="3">
        <v>300429</v>
      </c>
      <c r="R115" s="3">
        <v>299090</v>
      </c>
      <c r="S115" s="22">
        <f t="shared" si="4"/>
        <v>3400575</v>
      </c>
    </row>
    <row r="116" spans="1:19" ht="12.75">
      <c r="A116" s="2" t="s">
        <v>15</v>
      </c>
      <c r="B116" s="2" t="s">
        <v>50</v>
      </c>
      <c r="C116" s="4">
        <v>1</v>
      </c>
      <c r="D116" s="5">
        <v>30</v>
      </c>
      <c r="E116" s="2" t="s">
        <v>40</v>
      </c>
      <c r="F116" s="2" t="s">
        <v>27</v>
      </c>
      <c r="G116" s="3">
        <v>42585</v>
      </c>
      <c r="H116" s="3">
        <v>44085</v>
      </c>
      <c r="I116" s="3">
        <v>41940</v>
      </c>
      <c r="J116" s="3">
        <v>47655</v>
      </c>
      <c r="K116" s="3">
        <v>42090</v>
      </c>
      <c r="L116" s="3">
        <v>49365</v>
      </c>
      <c r="M116" s="3">
        <v>50910</v>
      </c>
      <c r="N116" s="3">
        <v>44160</v>
      </c>
      <c r="O116" s="3">
        <v>49155</v>
      </c>
      <c r="P116" s="3">
        <v>48015</v>
      </c>
      <c r="Q116" s="3">
        <v>49755</v>
      </c>
      <c r="R116" s="3">
        <v>48420</v>
      </c>
      <c r="S116" s="22">
        <f t="shared" si="4"/>
        <v>558135</v>
      </c>
    </row>
    <row r="117" spans="1:19" ht="12.75">
      <c r="A117" s="2" t="s">
        <v>18</v>
      </c>
      <c r="B117" s="12" t="s">
        <v>50</v>
      </c>
      <c r="C117" s="4">
        <v>1</v>
      </c>
      <c r="D117" s="5">
        <v>30</v>
      </c>
      <c r="E117" s="2" t="s">
        <v>26</v>
      </c>
      <c r="F117" s="2" t="s">
        <v>28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22">
        <f t="shared" si="4"/>
        <v>0</v>
      </c>
    </row>
    <row r="118" spans="1:19" ht="12.75">
      <c r="A118" s="2" t="s">
        <v>30</v>
      </c>
      <c r="B118" s="2" t="s">
        <v>50</v>
      </c>
      <c r="C118" s="4">
        <v>1</v>
      </c>
      <c r="D118" s="5">
        <v>92</v>
      </c>
      <c r="E118" s="2" t="s">
        <v>48</v>
      </c>
      <c r="F118" s="2" t="s">
        <v>49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1564</v>
      </c>
      <c r="R118" s="3">
        <v>2208</v>
      </c>
      <c r="S118" s="22">
        <f t="shared" si="4"/>
        <v>3772</v>
      </c>
    </row>
    <row r="119" spans="1:19" ht="12.75">
      <c r="A119" s="2" t="s">
        <v>7</v>
      </c>
      <c r="B119" s="2" t="s">
        <v>50</v>
      </c>
      <c r="C119" s="4">
        <v>30</v>
      </c>
      <c r="D119" s="5">
        <v>1</v>
      </c>
      <c r="E119" s="2" t="s">
        <v>45</v>
      </c>
      <c r="F119" s="2" t="s">
        <v>46</v>
      </c>
      <c r="G119" s="3">
        <v>14460</v>
      </c>
      <c r="H119" s="3">
        <v>16830</v>
      </c>
      <c r="I119" s="3">
        <v>16890</v>
      </c>
      <c r="J119" s="3">
        <v>15960</v>
      </c>
      <c r="K119" s="3">
        <v>17280</v>
      </c>
      <c r="L119" s="3">
        <v>16230</v>
      </c>
      <c r="M119" s="3">
        <v>17970</v>
      </c>
      <c r="N119" s="3">
        <v>18450</v>
      </c>
      <c r="O119" s="3">
        <v>18750</v>
      </c>
      <c r="P119" s="3">
        <v>17640</v>
      </c>
      <c r="Q119" s="3">
        <v>17610</v>
      </c>
      <c r="R119" s="3">
        <v>17190</v>
      </c>
      <c r="S119" s="22">
        <f t="shared" si="4"/>
        <v>205260</v>
      </c>
    </row>
    <row r="120" spans="1:19" ht="12.75">
      <c r="A120" s="2" t="s">
        <v>30</v>
      </c>
      <c r="B120" s="2" t="s">
        <v>50</v>
      </c>
      <c r="C120" s="4">
        <v>1</v>
      </c>
      <c r="D120" s="5">
        <v>8</v>
      </c>
      <c r="E120" s="2" t="s">
        <v>31</v>
      </c>
      <c r="F120" s="2" t="s">
        <v>32</v>
      </c>
      <c r="G120" s="3">
        <v>3664</v>
      </c>
      <c r="H120" s="3">
        <v>4416</v>
      </c>
      <c r="I120" s="3">
        <v>3632</v>
      </c>
      <c r="J120" s="3">
        <v>4304</v>
      </c>
      <c r="K120" s="3">
        <v>3368</v>
      </c>
      <c r="L120" s="3">
        <v>4032</v>
      </c>
      <c r="M120" s="3">
        <v>4272</v>
      </c>
      <c r="N120" s="3">
        <v>3568</v>
      </c>
      <c r="O120" s="3">
        <v>4120</v>
      </c>
      <c r="P120" s="3">
        <v>3904</v>
      </c>
      <c r="Q120" s="3">
        <v>3888</v>
      </c>
      <c r="R120" s="3">
        <v>4000</v>
      </c>
      <c r="S120" s="22">
        <f t="shared" si="4"/>
        <v>47168</v>
      </c>
    </row>
    <row r="121" spans="1:19" ht="12.75">
      <c r="A121" s="2" t="s">
        <v>7</v>
      </c>
      <c r="B121" s="2" t="s">
        <v>50</v>
      </c>
      <c r="C121" s="4">
        <v>1</v>
      </c>
      <c r="D121" s="5">
        <v>473</v>
      </c>
      <c r="E121" s="2" t="s">
        <v>8</v>
      </c>
      <c r="F121" s="2" t="s">
        <v>9</v>
      </c>
      <c r="G121" s="3">
        <v>1602</v>
      </c>
      <c r="H121" s="3">
        <v>0</v>
      </c>
      <c r="I121" s="3">
        <v>2970</v>
      </c>
      <c r="J121" s="3">
        <v>4080</v>
      </c>
      <c r="K121" s="3">
        <v>3630</v>
      </c>
      <c r="L121" s="3">
        <v>4080</v>
      </c>
      <c r="M121" s="3">
        <v>2640</v>
      </c>
      <c r="N121" s="3">
        <v>3630</v>
      </c>
      <c r="O121" s="3">
        <v>2700</v>
      </c>
      <c r="P121" s="3">
        <v>3600</v>
      </c>
      <c r="Q121" s="3">
        <v>2700</v>
      </c>
      <c r="R121" s="3">
        <v>4620</v>
      </c>
      <c r="S121" s="22">
        <f t="shared" si="4"/>
        <v>36252</v>
      </c>
    </row>
    <row r="122" spans="1:19" ht="12.75">
      <c r="A122" s="2" t="s">
        <v>7</v>
      </c>
      <c r="B122" s="12" t="s">
        <v>50</v>
      </c>
      <c r="C122" s="4">
        <v>40</v>
      </c>
      <c r="D122" s="5">
        <v>5</v>
      </c>
      <c r="E122" s="2" t="s">
        <v>8</v>
      </c>
      <c r="F122" s="2" t="s">
        <v>9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22">
        <f t="shared" si="4"/>
        <v>0</v>
      </c>
    </row>
    <row r="123" spans="1:19" ht="12.75">
      <c r="A123" s="2" t="s">
        <v>7</v>
      </c>
      <c r="B123" s="2" t="s">
        <v>50</v>
      </c>
      <c r="C123" s="4">
        <v>1</v>
      </c>
      <c r="D123" s="5">
        <v>100</v>
      </c>
      <c r="E123" s="2" t="s">
        <v>11</v>
      </c>
      <c r="F123" s="2" t="s">
        <v>22</v>
      </c>
      <c r="G123" s="3">
        <v>270</v>
      </c>
      <c r="H123" s="3">
        <v>540</v>
      </c>
      <c r="I123" s="3">
        <v>90</v>
      </c>
      <c r="J123" s="3">
        <v>90</v>
      </c>
      <c r="K123" s="3">
        <v>270</v>
      </c>
      <c r="L123" s="3">
        <v>90</v>
      </c>
      <c r="M123" s="3">
        <v>6810</v>
      </c>
      <c r="N123" s="3">
        <v>39630</v>
      </c>
      <c r="O123" s="3">
        <v>45495</v>
      </c>
      <c r="P123" s="3">
        <v>44790</v>
      </c>
      <c r="Q123" s="3">
        <v>46865</v>
      </c>
      <c r="R123" s="3">
        <v>50085</v>
      </c>
      <c r="S123" s="22">
        <f t="shared" si="4"/>
        <v>235025</v>
      </c>
    </row>
    <row r="124" spans="1:19" ht="12.75">
      <c r="A124" s="2" t="s">
        <v>7</v>
      </c>
      <c r="B124" s="2" t="s">
        <v>50</v>
      </c>
      <c r="C124" s="4">
        <v>1</v>
      </c>
      <c r="D124" s="5">
        <v>500</v>
      </c>
      <c r="E124" s="2" t="s">
        <v>11</v>
      </c>
      <c r="F124" s="2" t="s">
        <v>22</v>
      </c>
      <c r="G124" s="3">
        <v>28530</v>
      </c>
      <c r="H124" s="3">
        <v>37075</v>
      </c>
      <c r="I124" s="3">
        <v>34095</v>
      </c>
      <c r="J124" s="3">
        <v>37935</v>
      </c>
      <c r="K124" s="3">
        <v>33840</v>
      </c>
      <c r="L124" s="3">
        <v>38880</v>
      </c>
      <c r="M124" s="3">
        <v>38970</v>
      </c>
      <c r="N124" s="3">
        <v>0</v>
      </c>
      <c r="O124" s="3">
        <v>0</v>
      </c>
      <c r="P124" s="3">
        <v>90</v>
      </c>
      <c r="Q124" s="3">
        <v>0</v>
      </c>
      <c r="R124" s="3">
        <v>90</v>
      </c>
      <c r="S124" s="22">
        <f t="shared" si="4"/>
        <v>249505</v>
      </c>
    </row>
    <row r="125" spans="1:19" ht="12.75">
      <c r="A125" s="2" t="s">
        <v>7</v>
      </c>
      <c r="B125" s="12" t="s">
        <v>50</v>
      </c>
      <c r="C125" s="4">
        <v>3</v>
      </c>
      <c r="D125" s="5">
        <v>30</v>
      </c>
      <c r="E125" s="2" t="s">
        <v>11</v>
      </c>
      <c r="F125" s="2" t="s">
        <v>22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22">
        <f t="shared" si="4"/>
        <v>0</v>
      </c>
    </row>
    <row r="126" spans="1:19" ht="12.75">
      <c r="A126" s="2" t="s">
        <v>7</v>
      </c>
      <c r="B126" s="2" t="s">
        <v>50</v>
      </c>
      <c r="C126" s="4">
        <v>1</v>
      </c>
      <c r="D126" s="5">
        <v>100</v>
      </c>
      <c r="E126" s="2" t="s">
        <v>23</v>
      </c>
      <c r="F126" s="2" t="s">
        <v>22</v>
      </c>
      <c r="G126" s="3">
        <v>540</v>
      </c>
      <c r="H126" s="3">
        <v>630</v>
      </c>
      <c r="I126" s="3">
        <v>360</v>
      </c>
      <c r="J126" s="3">
        <v>720</v>
      </c>
      <c r="K126" s="3">
        <v>360</v>
      </c>
      <c r="L126" s="3">
        <v>720</v>
      </c>
      <c r="M126" s="3">
        <v>11070</v>
      </c>
      <c r="N126" s="3">
        <v>68910</v>
      </c>
      <c r="O126" s="3">
        <v>75410</v>
      </c>
      <c r="P126" s="3">
        <v>75195</v>
      </c>
      <c r="Q126" s="3">
        <v>82065</v>
      </c>
      <c r="R126" s="3">
        <v>74790</v>
      </c>
      <c r="S126" s="22">
        <f t="shared" si="4"/>
        <v>390770</v>
      </c>
    </row>
    <row r="127" spans="1:19" ht="12.75">
      <c r="A127" s="2" t="s">
        <v>7</v>
      </c>
      <c r="B127" s="2" t="s">
        <v>50</v>
      </c>
      <c r="C127" s="4">
        <v>1</v>
      </c>
      <c r="D127" s="5">
        <v>500</v>
      </c>
      <c r="E127" s="2" t="s">
        <v>23</v>
      </c>
      <c r="F127" s="2" t="s">
        <v>22</v>
      </c>
      <c r="G127" s="3">
        <v>54905</v>
      </c>
      <c r="H127" s="3">
        <v>60990</v>
      </c>
      <c r="I127" s="3">
        <v>59685</v>
      </c>
      <c r="J127" s="3">
        <v>64130</v>
      </c>
      <c r="K127" s="3">
        <v>61380</v>
      </c>
      <c r="L127" s="3">
        <v>72495</v>
      </c>
      <c r="M127" s="3">
        <v>65052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22">
        <f t="shared" si="4"/>
        <v>438637</v>
      </c>
    </row>
    <row r="128" spans="1:19" ht="12.75">
      <c r="A128" s="2" t="s">
        <v>7</v>
      </c>
      <c r="B128" s="12" t="s">
        <v>50</v>
      </c>
      <c r="C128" s="4">
        <v>3</v>
      </c>
      <c r="D128" s="5">
        <v>30</v>
      </c>
      <c r="E128" s="2" t="s">
        <v>23</v>
      </c>
      <c r="F128" s="2" t="s">
        <v>22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22">
        <f t="shared" si="4"/>
        <v>0</v>
      </c>
    </row>
    <row r="129" spans="1:19" ht="12.75">
      <c r="A129" s="2" t="s">
        <v>7</v>
      </c>
      <c r="B129" s="2" t="s">
        <v>50</v>
      </c>
      <c r="C129" s="4">
        <v>1</v>
      </c>
      <c r="D129" s="5">
        <v>100</v>
      </c>
      <c r="E129" s="2" t="s">
        <v>24</v>
      </c>
      <c r="F129" s="2" t="s">
        <v>22</v>
      </c>
      <c r="G129" s="3">
        <v>90</v>
      </c>
      <c r="H129" s="3">
        <v>270</v>
      </c>
      <c r="I129" s="3">
        <v>270</v>
      </c>
      <c r="J129" s="3">
        <v>90</v>
      </c>
      <c r="K129" s="3">
        <v>180</v>
      </c>
      <c r="L129" s="3">
        <v>360</v>
      </c>
      <c r="M129" s="3">
        <v>2430</v>
      </c>
      <c r="N129" s="3">
        <v>22635</v>
      </c>
      <c r="O129" s="3">
        <v>28230</v>
      </c>
      <c r="P129" s="3">
        <v>26640</v>
      </c>
      <c r="Q129" s="3">
        <v>25875</v>
      </c>
      <c r="R129" s="3">
        <v>30000</v>
      </c>
      <c r="S129" s="22">
        <f t="shared" si="4"/>
        <v>137070</v>
      </c>
    </row>
    <row r="130" spans="1:19" ht="12.75">
      <c r="A130" s="2" t="s">
        <v>7</v>
      </c>
      <c r="B130" s="2" t="s">
        <v>50</v>
      </c>
      <c r="C130" s="4">
        <v>1</v>
      </c>
      <c r="D130" s="5">
        <v>500</v>
      </c>
      <c r="E130" s="2" t="s">
        <v>24</v>
      </c>
      <c r="F130" s="2" t="s">
        <v>22</v>
      </c>
      <c r="G130" s="3">
        <v>18120</v>
      </c>
      <c r="H130" s="3">
        <v>20190</v>
      </c>
      <c r="I130" s="3">
        <v>20534</v>
      </c>
      <c r="J130" s="3">
        <v>20700</v>
      </c>
      <c r="K130" s="3">
        <v>21540</v>
      </c>
      <c r="L130" s="3">
        <v>23610</v>
      </c>
      <c r="M130" s="3">
        <v>23370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22">
        <f t="shared" si="4"/>
        <v>148064</v>
      </c>
    </row>
    <row r="131" spans="1:19" ht="12.75">
      <c r="A131" s="2" t="s">
        <v>36</v>
      </c>
      <c r="B131" s="2" t="s">
        <v>50</v>
      </c>
      <c r="C131" s="4">
        <v>1</v>
      </c>
      <c r="D131" s="5">
        <v>30</v>
      </c>
      <c r="E131" s="2" t="s">
        <v>37</v>
      </c>
      <c r="F131" s="2" t="s">
        <v>38</v>
      </c>
      <c r="G131" s="3">
        <v>52710</v>
      </c>
      <c r="H131" s="3">
        <v>65355</v>
      </c>
      <c r="I131" s="3">
        <v>56881</v>
      </c>
      <c r="J131" s="3">
        <v>61575</v>
      </c>
      <c r="K131" s="3">
        <v>59505</v>
      </c>
      <c r="L131" s="3">
        <v>65362</v>
      </c>
      <c r="M131" s="3">
        <v>70905</v>
      </c>
      <c r="N131" s="3">
        <v>64560</v>
      </c>
      <c r="O131" s="3">
        <v>70590</v>
      </c>
      <c r="P131" s="3">
        <v>68895</v>
      </c>
      <c r="Q131" s="3">
        <v>71665</v>
      </c>
      <c r="R131" s="3">
        <v>69789</v>
      </c>
      <c r="S131" s="22">
        <f t="shared" si="4"/>
        <v>777792</v>
      </c>
    </row>
    <row r="132" spans="1:19" ht="12.75">
      <c r="A132" s="2" t="s">
        <v>36</v>
      </c>
      <c r="B132" s="12" t="s">
        <v>50</v>
      </c>
      <c r="C132" s="4">
        <v>1</v>
      </c>
      <c r="D132" s="5">
        <v>90</v>
      </c>
      <c r="E132" s="2" t="s">
        <v>37</v>
      </c>
      <c r="F132" s="2" t="s">
        <v>38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22">
        <f t="shared" si="4"/>
        <v>0</v>
      </c>
    </row>
    <row r="133" spans="1:19" ht="12.75">
      <c r="A133" s="2" t="s">
        <v>36</v>
      </c>
      <c r="B133" s="2" t="s">
        <v>50</v>
      </c>
      <c r="C133" s="4">
        <v>1</v>
      </c>
      <c r="D133" s="5">
        <v>30</v>
      </c>
      <c r="E133" s="2" t="s">
        <v>24</v>
      </c>
      <c r="F133" s="2" t="s">
        <v>38</v>
      </c>
      <c r="G133" s="3">
        <v>62065</v>
      </c>
      <c r="H133" s="3">
        <v>66555</v>
      </c>
      <c r="I133" s="3">
        <v>62460</v>
      </c>
      <c r="J133" s="3">
        <v>70995</v>
      </c>
      <c r="K133" s="3">
        <v>66449</v>
      </c>
      <c r="L133" s="3">
        <v>73650</v>
      </c>
      <c r="M133" s="3">
        <v>79858</v>
      </c>
      <c r="N133" s="3">
        <v>72090</v>
      </c>
      <c r="O133" s="3">
        <v>81360</v>
      </c>
      <c r="P133" s="3">
        <v>80160</v>
      </c>
      <c r="Q133" s="3">
        <v>77880</v>
      </c>
      <c r="R133" s="3">
        <v>79485</v>
      </c>
      <c r="S133" s="22">
        <f t="shared" si="4"/>
        <v>873007</v>
      </c>
    </row>
    <row r="134" spans="1:19" ht="12.75">
      <c r="A134" s="2" t="s">
        <v>36</v>
      </c>
      <c r="B134" s="12" t="s">
        <v>50</v>
      </c>
      <c r="C134" s="4">
        <v>1</v>
      </c>
      <c r="D134" s="5">
        <v>90</v>
      </c>
      <c r="E134" s="2" t="s">
        <v>24</v>
      </c>
      <c r="F134" s="2" t="s">
        <v>38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22">
        <f t="shared" si="4"/>
        <v>0</v>
      </c>
    </row>
    <row r="135" spans="1:19" ht="12.75">
      <c r="A135" s="2" t="s">
        <v>42</v>
      </c>
      <c r="B135" s="2" t="s">
        <v>50</v>
      </c>
      <c r="C135" s="4">
        <v>1</v>
      </c>
      <c r="D135" s="5">
        <v>30</v>
      </c>
      <c r="E135" s="2" t="s">
        <v>26</v>
      </c>
      <c r="F135" s="2" t="s">
        <v>38</v>
      </c>
      <c r="G135" s="3">
        <v>41895</v>
      </c>
      <c r="H135" s="3">
        <v>49350</v>
      </c>
      <c r="I135" s="3">
        <v>50310</v>
      </c>
      <c r="J135" s="3">
        <v>45765</v>
      </c>
      <c r="K135" s="3">
        <v>51180</v>
      </c>
      <c r="L135" s="3">
        <v>52183</v>
      </c>
      <c r="M135" s="3">
        <v>56460</v>
      </c>
      <c r="N135" s="3">
        <v>55139</v>
      </c>
      <c r="O135" s="3">
        <v>57072</v>
      </c>
      <c r="P135" s="3">
        <v>61590</v>
      </c>
      <c r="Q135" s="3">
        <v>62490</v>
      </c>
      <c r="R135" s="3">
        <v>60957</v>
      </c>
      <c r="S135" s="22">
        <f t="shared" si="4"/>
        <v>644391</v>
      </c>
    </row>
    <row r="136" spans="1:19" ht="12.75">
      <c r="A136" s="2" t="s">
        <v>42</v>
      </c>
      <c r="B136" s="2" t="s">
        <v>50</v>
      </c>
      <c r="C136" s="4">
        <v>1</v>
      </c>
      <c r="D136" s="5">
        <v>30</v>
      </c>
      <c r="E136" s="2" t="s">
        <v>43</v>
      </c>
      <c r="F136" s="2" t="s">
        <v>38</v>
      </c>
      <c r="G136" s="3">
        <v>42240</v>
      </c>
      <c r="H136" s="3">
        <v>45915</v>
      </c>
      <c r="I136" s="3">
        <v>46530</v>
      </c>
      <c r="J136" s="3">
        <v>49080</v>
      </c>
      <c r="K136" s="3">
        <v>50220</v>
      </c>
      <c r="L136" s="3">
        <v>53199</v>
      </c>
      <c r="M136" s="3">
        <v>53940</v>
      </c>
      <c r="N136" s="3">
        <v>54939</v>
      </c>
      <c r="O136" s="3">
        <v>57750</v>
      </c>
      <c r="P136" s="3">
        <v>55740</v>
      </c>
      <c r="Q136" s="3">
        <v>63279</v>
      </c>
      <c r="R136" s="3">
        <v>59775</v>
      </c>
      <c r="S136" s="22">
        <f t="shared" si="4"/>
        <v>632607</v>
      </c>
    </row>
    <row r="137" spans="1:19" ht="12.75">
      <c r="A137" s="2" t="s">
        <v>7</v>
      </c>
      <c r="B137" s="12" t="s">
        <v>50</v>
      </c>
      <c r="C137" s="4">
        <v>1</v>
      </c>
      <c r="D137" s="5">
        <v>60</v>
      </c>
      <c r="E137" s="2" t="s">
        <v>11</v>
      </c>
      <c r="F137" s="2" t="s">
        <v>12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22">
        <f t="shared" si="4"/>
        <v>0</v>
      </c>
    </row>
    <row r="138" spans="1:19" ht="12.75">
      <c r="A138" s="2" t="s">
        <v>7</v>
      </c>
      <c r="B138" s="12" t="s">
        <v>50</v>
      </c>
      <c r="C138" s="4">
        <v>1</v>
      </c>
      <c r="D138" s="5">
        <v>90</v>
      </c>
      <c r="E138" s="2" t="s">
        <v>11</v>
      </c>
      <c r="F138" s="2" t="s">
        <v>12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22">
        <f t="shared" si="4"/>
        <v>0</v>
      </c>
    </row>
    <row r="139" spans="1:19" ht="12.75">
      <c r="A139" s="2" t="s">
        <v>7</v>
      </c>
      <c r="B139" s="2" t="s">
        <v>50</v>
      </c>
      <c r="C139" s="4">
        <v>1</v>
      </c>
      <c r="D139" s="5">
        <v>100</v>
      </c>
      <c r="E139" s="2" t="s">
        <v>11</v>
      </c>
      <c r="F139" s="2" t="s">
        <v>12</v>
      </c>
      <c r="G139" s="3">
        <v>180</v>
      </c>
      <c r="H139" s="3">
        <v>0</v>
      </c>
      <c r="I139" s="3">
        <v>180</v>
      </c>
      <c r="J139" s="3">
        <v>0</v>
      </c>
      <c r="K139" s="3">
        <v>0</v>
      </c>
      <c r="L139" s="3">
        <v>0</v>
      </c>
      <c r="M139" s="3">
        <v>0</v>
      </c>
      <c r="N139" s="3">
        <v>180</v>
      </c>
      <c r="O139" s="3">
        <v>0</v>
      </c>
      <c r="P139" s="3">
        <v>270</v>
      </c>
      <c r="Q139" s="3">
        <v>0</v>
      </c>
      <c r="R139" s="3">
        <v>0</v>
      </c>
      <c r="S139" s="22">
        <f t="shared" si="4"/>
        <v>810</v>
      </c>
    </row>
    <row r="140" spans="1:19" ht="12.75">
      <c r="A140" s="2" t="s">
        <v>7</v>
      </c>
      <c r="B140" s="12" t="s">
        <v>50</v>
      </c>
      <c r="C140" s="4">
        <v>1</v>
      </c>
      <c r="D140" s="5">
        <v>180</v>
      </c>
      <c r="E140" s="2" t="s">
        <v>11</v>
      </c>
      <c r="F140" s="2" t="s">
        <v>12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22">
        <f t="shared" si="4"/>
        <v>0</v>
      </c>
    </row>
    <row r="141" spans="1:19" ht="12.75">
      <c r="A141" s="2" t="s">
        <v>7</v>
      </c>
      <c r="B141" s="12" t="s">
        <v>50</v>
      </c>
      <c r="C141" s="4">
        <v>1</v>
      </c>
      <c r="D141" s="5">
        <v>500</v>
      </c>
      <c r="E141" s="2" t="s">
        <v>11</v>
      </c>
      <c r="F141" s="2" t="s">
        <v>12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22">
        <f t="shared" si="4"/>
        <v>0</v>
      </c>
    </row>
    <row r="142" spans="1:19" ht="12.75">
      <c r="A142" s="2" t="s">
        <v>7</v>
      </c>
      <c r="B142" s="2" t="s">
        <v>50</v>
      </c>
      <c r="C142" s="4">
        <v>1</v>
      </c>
      <c r="D142" s="5">
        <v>1000</v>
      </c>
      <c r="E142" s="2" t="s">
        <v>11</v>
      </c>
      <c r="F142" s="2" t="s">
        <v>12</v>
      </c>
      <c r="G142" s="3">
        <v>98522</v>
      </c>
      <c r="H142" s="3">
        <v>98605</v>
      </c>
      <c r="I142" s="3">
        <v>105525</v>
      </c>
      <c r="J142" s="3">
        <v>116653</v>
      </c>
      <c r="K142" s="3">
        <v>112715</v>
      </c>
      <c r="L142" s="3">
        <v>132980</v>
      </c>
      <c r="M142" s="3">
        <v>144621</v>
      </c>
      <c r="N142" s="3">
        <v>135422</v>
      </c>
      <c r="O142" s="3">
        <v>149820</v>
      </c>
      <c r="P142" s="3">
        <v>137595</v>
      </c>
      <c r="Q142" s="3">
        <v>155790</v>
      </c>
      <c r="R142" s="3">
        <v>142470</v>
      </c>
      <c r="S142" s="22">
        <f t="shared" si="4"/>
        <v>1530718</v>
      </c>
    </row>
    <row r="143" spans="1:19" ht="12.75">
      <c r="A143" s="2" t="s">
        <v>34</v>
      </c>
      <c r="B143" s="12" t="s">
        <v>50</v>
      </c>
      <c r="C143" s="4">
        <v>1</v>
      </c>
      <c r="D143" s="5">
        <v>30</v>
      </c>
      <c r="E143" s="2" t="s">
        <v>11</v>
      </c>
      <c r="F143" s="2" t="s">
        <v>12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22">
        <f t="shared" si="4"/>
        <v>0</v>
      </c>
    </row>
    <row r="144" spans="1:19" ht="12.75">
      <c r="A144" s="2" t="s">
        <v>34</v>
      </c>
      <c r="B144" s="2" t="s">
        <v>50</v>
      </c>
      <c r="C144" s="4">
        <v>1</v>
      </c>
      <c r="D144" s="5">
        <v>90</v>
      </c>
      <c r="E144" s="2" t="s">
        <v>11</v>
      </c>
      <c r="F144" s="2" t="s">
        <v>12</v>
      </c>
      <c r="G144" s="3">
        <v>186748</v>
      </c>
      <c r="H144" s="3">
        <v>195177</v>
      </c>
      <c r="I144" s="3">
        <v>190777</v>
      </c>
      <c r="J144" s="3">
        <v>212930</v>
      </c>
      <c r="K144" s="3">
        <v>201893</v>
      </c>
      <c r="L144" s="3">
        <v>221058</v>
      </c>
      <c r="M144" s="3">
        <v>242944</v>
      </c>
      <c r="N144" s="3">
        <v>227610</v>
      </c>
      <c r="O144" s="3">
        <v>234830</v>
      </c>
      <c r="P144" s="3">
        <v>245455</v>
      </c>
      <c r="Q144" s="3">
        <v>247543</v>
      </c>
      <c r="R144" s="3">
        <v>243256</v>
      </c>
      <c r="S144" s="22">
        <f t="shared" si="4"/>
        <v>2650221</v>
      </c>
    </row>
    <row r="145" spans="1:19" ht="12.75">
      <c r="A145" s="2" t="s">
        <v>34</v>
      </c>
      <c r="B145" s="12" t="s">
        <v>50</v>
      </c>
      <c r="C145" s="4">
        <v>1</v>
      </c>
      <c r="D145" s="5">
        <v>100</v>
      </c>
      <c r="E145" s="2" t="s">
        <v>11</v>
      </c>
      <c r="F145" s="2" t="s">
        <v>12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22">
        <f t="shared" si="4"/>
        <v>0</v>
      </c>
    </row>
    <row r="146" spans="1:19" ht="12.75">
      <c r="A146" s="2" t="s">
        <v>34</v>
      </c>
      <c r="B146" s="12" t="s">
        <v>50</v>
      </c>
      <c r="C146" s="4">
        <v>1</v>
      </c>
      <c r="D146" s="5">
        <v>30</v>
      </c>
      <c r="E146" s="2" t="s">
        <v>23</v>
      </c>
      <c r="F146" s="2" t="s">
        <v>12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22">
        <f t="shared" si="4"/>
        <v>0</v>
      </c>
    </row>
    <row r="147" spans="1:19" ht="12.75">
      <c r="A147" s="2" t="s">
        <v>34</v>
      </c>
      <c r="B147" s="2" t="s">
        <v>50</v>
      </c>
      <c r="C147" s="4">
        <v>1</v>
      </c>
      <c r="D147" s="5">
        <v>90</v>
      </c>
      <c r="E147" s="2" t="s">
        <v>23</v>
      </c>
      <c r="F147" s="2" t="s">
        <v>12</v>
      </c>
      <c r="G147" s="3">
        <v>125490</v>
      </c>
      <c r="H147" s="3">
        <v>129546</v>
      </c>
      <c r="I147" s="3">
        <v>130570</v>
      </c>
      <c r="J147" s="3">
        <v>137214</v>
      </c>
      <c r="K147" s="3">
        <v>138281</v>
      </c>
      <c r="L147" s="3">
        <v>152658</v>
      </c>
      <c r="M147" s="3">
        <v>168186</v>
      </c>
      <c r="N147" s="3">
        <v>155509</v>
      </c>
      <c r="O147" s="3">
        <v>162339</v>
      </c>
      <c r="P147" s="3">
        <v>171431</v>
      </c>
      <c r="Q147" s="3">
        <v>175463</v>
      </c>
      <c r="R147" s="3">
        <v>173844</v>
      </c>
      <c r="S147" s="22">
        <f t="shared" si="4"/>
        <v>1820531</v>
      </c>
    </row>
    <row r="148" spans="1:19" ht="12.75">
      <c r="A148" s="2" t="s">
        <v>34</v>
      </c>
      <c r="B148" s="12" t="s">
        <v>50</v>
      </c>
      <c r="C148" s="4">
        <v>1</v>
      </c>
      <c r="D148" s="5">
        <v>100</v>
      </c>
      <c r="E148" s="2" t="s">
        <v>23</v>
      </c>
      <c r="F148" s="2" t="s">
        <v>12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22">
        <f t="shared" si="4"/>
        <v>0</v>
      </c>
    </row>
    <row r="149" spans="1:19" ht="12.75">
      <c r="A149" s="2" t="s">
        <v>18</v>
      </c>
      <c r="B149" s="2" t="s">
        <v>50</v>
      </c>
      <c r="C149" s="4">
        <v>1</v>
      </c>
      <c r="D149" s="5">
        <v>60</v>
      </c>
      <c r="E149" s="2" t="s">
        <v>19</v>
      </c>
      <c r="F149" s="2" t="s">
        <v>12</v>
      </c>
      <c r="G149" s="3">
        <v>6000</v>
      </c>
      <c r="H149" s="3">
        <v>6180</v>
      </c>
      <c r="I149" s="3">
        <v>4065</v>
      </c>
      <c r="J149" s="3">
        <v>7530</v>
      </c>
      <c r="K149" s="3">
        <v>6780</v>
      </c>
      <c r="L149" s="3">
        <v>5280</v>
      </c>
      <c r="M149" s="3">
        <v>8490</v>
      </c>
      <c r="N149" s="3">
        <v>5445</v>
      </c>
      <c r="O149" s="3">
        <v>4770</v>
      </c>
      <c r="P149" s="3">
        <v>7020</v>
      </c>
      <c r="Q149" s="3">
        <v>6720</v>
      </c>
      <c r="R149" s="3">
        <v>6840</v>
      </c>
      <c r="S149" s="22">
        <f t="shared" si="4"/>
        <v>75120</v>
      </c>
    </row>
    <row r="150" spans="1:19" ht="12.75">
      <c r="A150" s="2" t="s">
        <v>18</v>
      </c>
      <c r="B150" s="12" t="s">
        <v>50</v>
      </c>
      <c r="C150" s="4">
        <v>1</v>
      </c>
      <c r="D150" s="5">
        <v>140</v>
      </c>
      <c r="E150" s="2" t="s">
        <v>19</v>
      </c>
      <c r="F150" s="2" t="s">
        <v>12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22">
        <f t="shared" si="4"/>
        <v>0</v>
      </c>
    </row>
    <row r="151" spans="1:19" ht="12.75">
      <c r="A151" s="2" t="s">
        <v>18</v>
      </c>
      <c r="B151" s="12" t="s">
        <v>50</v>
      </c>
      <c r="C151" s="4">
        <v>1</v>
      </c>
      <c r="D151" s="5">
        <v>500</v>
      </c>
      <c r="E151" s="2" t="s">
        <v>19</v>
      </c>
      <c r="F151" s="2" t="s">
        <v>12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22">
        <f t="shared" si="4"/>
        <v>0</v>
      </c>
    </row>
    <row r="152" spans="1:19" ht="12.75">
      <c r="A152" s="2" t="s">
        <v>18</v>
      </c>
      <c r="B152" s="12" t="s">
        <v>50</v>
      </c>
      <c r="C152" s="4">
        <v>1</v>
      </c>
      <c r="D152" s="5">
        <v>60</v>
      </c>
      <c r="E152" s="2" t="s">
        <v>20</v>
      </c>
      <c r="F152" s="2" t="s">
        <v>12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22">
        <f t="shared" si="4"/>
        <v>0</v>
      </c>
    </row>
    <row r="153" spans="1:19" ht="12.75">
      <c r="A153" s="2" t="s">
        <v>18</v>
      </c>
      <c r="B153" s="12" t="s">
        <v>50</v>
      </c>
      <c r="C153" s="4">
        <v>1</v>
      </c>
      <c r="D153" s="5">
        <v>140</v>
      </c>
      <c r="E153" s="2" t="s">
        <v>20</v>
      </c>
      <c r="F153" s="2" t="s">
        <v>12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22">
        <f t="shared" si="4"/>
        <v>0</v>
      </c>
    </row>
    <row r="154" spans="1:19" ht="12.75">
      <c r="A154" s="2" t="s">
        <v>18</v>
      </c>
      <c r="B154" s="2" t="s">
        <v>50</v>
      </c>
      <c r="C154" s="4">
        <v>1</v>
      </c>
      <c r="D154" s="5">
        <v>500</v>
      </c>
      <c r="E154" s="2" t="s">
        <v>20</v>
      </c>
      <c r="F154" s="2" t="s">
        <v>12</v>
      </c>
      <c r="G154" s="3">
        <v>22725</v>
      </c>
      <c r="H154" s="3">
        <v>22383</v>
      </c>
      <c r="I154" s="3">
        <v>21330</v>
      </c>
      <c r="J154" s="3">
        <v>22560</v>
      </c>
      <c r="K154" s="3">
        <v>23130</v>
      </c>
      <c r="L154" s="3">
        <v>25043</v>
      </c>
      <c r="M154" s="3">
        <v>25290</v>
      </c>
      <c r="N154" s="3">
        <v>27240</v>
      </c>
      <c r="O154" s="3">
        <v>23663</v>
      </c>
      <c r="P154" s="3">
        <v>24240</v>
      </c>
      <c r="Q154" s="3">
        <v>29723</v>
      </c>
      <c r="R154" s="3">
        <v>23445</v>
      </c>
      <c r="S154" s="22">
        <f t="shared" si="4"/>
        <v>290772</v>
      </c>
    </row>
    <row r="155" spans="1:19" ht="12.75">
      <c r="A155" s="2" t="s">
        <v>15</v>
      </c>
      <c r="B155" s="2" t="s">
        <v>50</v>
      </c>
      <c r="C155" s="4">
        <v>1</v>
      </c>
      <c r="D155" s="5">
        <v>60</v>
      </c>
      <c r="E155" s="2" t="s">
        <v>16</v>
      </c>
      <c r="F155" s="15" t="s">
        <v>12</v>
      </c>
      <c r="G155" s="16">
        <v>14940</v>
      </c>
      <c r="H155" s="16">
        <v>17175</v>
      </c>
      <c r="I155" s="16">
        <v>15300</v>
      </c>
      <c r="J155" s="16">
        <v>17055</v>
      </c>
      <c r="K155" s="16">
        <v>16155</v>
      </c>
      <c r="L155" s="16">
        <v>17730</v>
      </c>
      <c r="M155" s="16">
        <v>18900</v>
      </c>
      <c r="N155" s="16">
        <v>17745</v>
      </c>
      <c r="O155" s="16">
        <v>15015</v>
      </c>
      <c r="P155" s="16">
        <v>19080</v>
      </c>
      <c r="Q155" s="16">
        <v>19380</v>
      </c>
      <c r="R155" s="16">
        <v>14820</v>
      </c>
      <c r="S155" s="22">
        <f t="shared" si="4"/>
        <v>203295</v>
      </c>
    </row>
    <row r="156" spans="6:19" ht="15">
      <c r="F156" s="21" t="s">
        <v>128</v>
      </c>
      <c r="G156" s="18">
        <f>SUM(G108:G155)</f>
        <v>1110324</v>
      </c>
      <c r="H156" s="18">
        <f aca="true" t="shared" si="5" ref="H156:S156">SUM(H108:H155)</f>
        <v>1175342</v>
      </c>
      <c r="I156" s="18">
        <f t="shared" si="5"/>
        <v>1161439</v>
      </c>
      <c r="J156" s="18">
        <f t="shared" si="5"/>
        <v>1244731</v>
      </c>
      <c r="K156" s="18">
        <f t="shared" si="5"/>
        <v>1218211</v>
      </c>
      <c r="L156" s="18">
        <f t="shared" si="5"/>
        <v>1332495</v>
      </c>
      <c r="M156" s="18">
        <f t="shared" si="5"/>
        <v>1443151</v>
      </c>
      <c r="N156" s="18">
        <f t="shared" si="5"/>
        <v>1334520</v>
      </c>
      <c r="O156" s="18">
        <f t="shared" si="5"/>
        <v>1429899</v>
      </c>
      <c r="P156" s="18">
        <f t="shared" si="5"/>
        <v>1438030</v>
      </c>
      <c r="Q156" s="18">
        <f t="shared" si="5"/>
        <v>1485579</v>
      </c>
      <c r="R156" s="18">
        <f t="shared" si="5"/>
        <v>1444849</v>
      </c>
      <c r="S156" s="20">
        <f t="shared" si="5"/>
        <v>15818570</v>
      </c>
    </row>
    <row r="158" spans="1:19" ht="25.5">
      <c r="A158" s="10" t="s">
        <v>109</v>
      </c>
      <c r="B158" s="10" t="s">
        <v>110</v>
      </c>
      <c r="C158" s="10" t="s">
        <v>111</v>
      </c>
      <c r="D158" s="10" t="s">
        <v>112</v>
      </c>
      <c r="E158" s="10" t="s">
        <v>113</v>
      </c>
      <c r="F158" s="10" t="s">
        <v>114</v>
      </c>
      <c r="G158" s="11" t="s">
        <v>115</v>
      </c>
      <c r="H158" s="11" t="s">
        <v>116</v>
      </c>
      <c r="I158" s="11" t="s">
        <v>117</v>
      </c>
      <c r="J158" s="11" t="s">
        <v>118</v>
      </c>
      <c r="K158" s="11" t="s">
        <v>119</v>
      </c>
      <c r="L158" s="11" t="s">
        <v>120</v>
      </c>
      <c r="M158" s="11" t="s">
        <v>121</v>
      </c>
      <c r="N158" s="11" t="s">
        <v>122</v>
      </c>
      <c r="O158" s="11" t="s">
        <v>123</v>
      </c>
      <c r="P158" s="11" t="s">
        <v>124</v>
      </c>
      <c r="Q158" s="11" t="s">
        <v>125</v>
      </c>
      <c r="R158" s="11" t="s">
        <v>126</v>
      </c>
      <c r="S158" s="26" t="s">
        <v>127</v>
      </c>
    </row>
    <row r="159" spans="1:19" ht="12.75">
      <c r="A159" s="2" t="s">
        <v>18</v>
      </c>
      <c r="B159" s="12" t="s">
        <v>129</v>
      </c>
      <c r="C159" s="4">
        <v>1</v>
      </c>
      <c r="D159" s="5">
        <v>30</v>
      </c>
      <c r="E159" s="2" t="s">
        <v>20</v>
      </c>
      <c r="F159" s="23" t="s">
        <v>27</v>
      </c>
      <c r="G159" s="25">
        <f aca="true" t="shared" si="6" ref="G159:G206">G6+G57+G108</f>
        <v>83858</v>
      </c>
      <c r="H159" s="25">
        <f aca="true" t="shared" si="7" ref="H159:R159">H6+H57+H108</f>
        <v>90776</v>
      </c>
      <c r="I159" s="25">
        <f t="shared" si="7"/>
        <v>82548</v>
      </c>
      <c r="J159" s="25">
        <f t="shared" si="7"/>
        <v>81806</v>
      </c>
      <c r="K159" s="25">
        <f t="shared" si="7"/>
        <v>77704</v>
      </c>
      <c r="L159" s="25">
        <f t="shared" si="7"/>
        <v>77058</v>
      </c>
      <c r="M159" s="25">
        <f t="shared" si="7"/>
        <v>83769</v>
      </c>
      <c r="N159" s="25">
        <f t="shared" si="7"/>
        <v>80427</v>
      </c>
      <c r="O159" s="25">
        <f t="shared" si="7"/>
        <v>77796</v>
      </c>
      <c r="P159" s="25">
        <f t="shared" si="7"/>
        <v>81090</v>
      </c>
      <c r="Q159" s="25">
        <f t="shared" si="7"/>
        <v>73910</v>
      </c>
      <c r="R159" s="25">
        <f t="shared" si="7"/>
        <v>75126</v>
      </c>
      <c r="S159" s="18">
        <f>SUM(G159:R159)</f>
        <v>965868</v>
      </c>
    </row>
    <row r="160" spans="1:19" ht="12.75">
      <c r="A160" s="2" t="s">
        <v>18</v>
      </c>
      <c r="B160" s="12" t="s">
        <v>129</v>
      </c>
      <c r="C160" s="4">
        <v>1</v>
      </c>
      <c r="D160" s="5">
        <v>90</v>
      </c>
      <c r="E160" s="2" t="s">
        <v>20</v>
      </c>
      <c r="F160" s="23" t="s">
        <v>27</v>
      </c>
      <c r="G160" s="25">
        <f t="shared" si="6"/>
        <v>75179</v>
      </c>
      <c r="H160" s="25">
        <f aca="true" t="shared" si="8" ref="H160:R160">H7+H58+H109</f>
        <v>81903</v>
      </c>
      <c r="I160" s="25">
        <f t="shared" si="8"/>
        <v>76988</v>
      </c>
      <c r="J160" s="25">
        <f t="shared" si="8"/>
        <v>81587</v>
      </c>
      <c r="K160" s="25">
        <f t="shared" si="8"/>
        <v>75683</v>
      </c>
      <c r="L160" s="25">
        <f t="shared" si="8"/>
        <v>77805</v>
      </c>
      <c r="M160" s="25">
        <f t="shared" si="8"/>
        <v>82947</v>
      </c>
      <c r="N160" s="25">
        <f t="shared" si="8"/>
        <v>74489</v>
      </c>
      <c r="O160" s="25">
        <f t="shared" si="8"/>
        <v>80051</v>
      </c>
      <c r="P160" s="25">
        <f t="shared" si="8"/>
        <v>80811</v>
      </c>
      <c r="Q160" s="25">
        <f t="shared" si="8"/>
        <v>77894</v>
      </c>
      <c r="R160" s="25">
        <f t="shared" si="8"/>
        <v>79456</v>
      </c>
      <c r="S160" s="18">
        <f aca="true" t="shared" si="9" ref="S160:S206">SUM(G160:R160)</f>
        <v>944793</v>
      </c>
    </row>
    <row r="161" spans="1:19" ht="12.75">
      <c r="A161" s="2" t="s">
        <v>18</v>
      </c>
      <c r="B161" s="12" t="s">
        <v>129</v>
      </c>
      <c r="C161" s="4">
        <v>1</v>
      </c>
      <c r="D161" s="5">
        <v>100</v>
      </c>
      <c r="E161" s="2" t="s">
        <v>20</v>
      </c>
      <c r="F161" s="23" t="s">
        <v>27</v>
      </c>
      <c r="G161" s="25">
        <f t="shared" si="6"/>
        <v>4257</v>
      </c>
      <c r="H161" s="25">
        <f aca="true" t="shared" si="10" ref="H161:R161">H8+H59+H110</f>
        <v>3977</v>
      </c>
      <c r="I161" s="25">
        <f t="shared" si="10"/>
        <v>3848</v>
      </c>
      <c r="J161" s="25">
        <f t="shared" si="10"/>
        <v>3560</v>
      </c>
      <c r="K161" s="25">
        <f t="shared" si="10"/>
        <v>3842</v>
      </c>
      <c r="L161" s="25">
        <f t="shared" si="10"/>
        <v>4048</v>
      </c>
      <c r="M161" s="25">
        <f t="shared" si="10"/>
        <v>4255</v>
      </c>
      <c r="N161" s="25">
        <f t="shared" si="10"/>
        <v>3266</v>
      </c>
      <c r="O161" s="25">
        <f t="shared" si="10"/>
        <v>3488</v>
      </c>
      <c r="P161" s="25">
        <f t="shared" si="10"/>
        <v>2859</v>
      </c>
      <c r="Q161" s="25">
        <f t="shared" si="10"/>
        <v>3322</v>
      </c>
      <c r="R161" s="25">
        <f t="shared" si="10"/>
        <v>3945</v>
      </c>
      <c r="S161" s="18">
        <f t="shared" si="9"/>
        <v>44667</v>
      </c>
    </row>
    <row r="162" spans="1:20" ht="12.75">
      <c r="A162" s="2" t="s">
        <v>18</v>
      </c>
      <c r="B162" s="12" t="s">
        <v>129</v>
      </c>
      <c r="C162" s="4">
        <v>1</v>
      </c>
      <c r="D162" s="5">
        <v>500</v>
      </c>
      <c r="E162" s="2" t="s">
        <v>20</v>
      </c>
      <c r="F162" s="23" t="s">
        <v>27</v>
      </c>
      <c r="G162" s="25">
        <f t="shared" si="6"/>
        <v>52226</v>
      </c>
      <c r="H162" s="25">
        <f aca="true" t="shared" si="11" ref="H162:R162">H9+H60+H111</f>
        <v>55493</v>
      </c>
      <c r="I162" s="25">
        <f t="shared" si="11"/>
        <v>49941</v>
      </c>
      <c r="J162" s="25">
        <f t="shared" si="11"/>
        <v>55554</v>
      </c>
      <c r="K162" s="25">
        <f t="shared" si="11"/>
        <v>56847</v>
      </c>
      <c r="L162" s="25">
        <f t="shared" si="11"/>
        <v>51324</v>
      </c>
      <c r="M162" s="25">
        <f t="shared" si="11"/>
        <v>61221</v>
      </c>
      <c r="N162" s="25">
        <f t="shared" si="11"/>
        <v>58996</v>
      </c>
      <c r="O162" s="25">
        <f t="shared" si="11"/>
        <v>60111</v>
      </c>
      <c r="P162" s="25">
        <f t="shared" si="11"/>
        <v>62742</v>
      </c>
      <c r="Q162" s="25">
        <f t="shared" si="11"/>
        <v>61829</v>
      </c>
      <c r="R162" s="25">
        <f t="shared" si="11"/>
        <v>56000</v>
      </c>
      <c r="S162" s="18">
        <f t="shared" si="9"/>
        <v>682284</v>
      </c>
      <c r="T162" s="86">
        <f>SUM(S159:S162)</f>
        <v>2637612</v>
      </c>
    </row>
    <row r="163" spans="1:19" ht="12.75">
      <c r="A163" s="2" t="s">
        <v>18</v>
      </c>
      <c r="B163" s="12" t="s">
        <v>129</v>
      </c>
      <c r="C163" s="4">
        <v>1</v>
      </c>
      <c r="D163" s="5">
        <v>30</v>
      </c>
      <c r="E163" s="2" t="s">
        <v>26</v>
      </c>
      <c r="F163" s="23" t="s">
        <v>27</v>
      </c>
      <c r="G163" s="25">
        <f t="shared" si="6"/>
        <v>416971</v>
      </c>
      <c r="H163" s="25">
        <f aca="true" t="shared" si="12" ref="H163:R163">H10+H61+H112</f>
        <v>440837</v>
      </c>
      <c r="I163" s="25">
        <f t="shared" si="12"/>
        <v>412277</v>
      </c>
      <c r="J163" s="25">
        <f t="shared" si="12"/>
        <v>394147</v>
      </c>
      <c r="K163" s="25">
        <f t="shared" si="12"/>
        <v>380928</v>
      </c>
      <c r="L163" s="25">
        <f t="shared" si="12"/>
        <v>363787</v>
      </c>
      <c r="M163" s="25">
        <f t="shared" si="12"/>
        <v>383174</v>
      </c>
      <c r="N163" s="25">
        <f t="shared" si="12"/>
        <v>340404</v>
      </c>
      <c r="O163" s="25">
        <f t="shared" si="12"/>
        <v>350714</v>
      </c>
      <c r="P163" s="25">
        <f t="shared" si="12"/>
        <v>347841</v>
      </c>
      <c r="Q163" s="25">
        <f t="shared" si="12"/>
        <v>333360</v>
      </c>
      <c r="R163" s="25">
        <f t="shared" si="12"/>
        <v>323638</v>
      </c>
      <c r="S163" s="18">
        <f t="shared" si="9"/>
        <v>4488078</v>
      </c>
    </row>
    <row r="164" spans="1:19" ht="12.75">
      <c r="A164" s="2" t="s">
        <v>18</v>
      </c>
      <c r="B164" s="12" t="s">
        <v>129</v>
      </c>
      <c r="C164" s="4">
        <v>1</v>
      </c>
      <c r="D164" s="5">
        <v>90</v>
      </c>
      <c r="E164" s="2" t="s">
        <v>26</v>
      </c>
      <c r="F164" s="23" t="s">
        <v>27</v>
      </c>
      <c r="G164" s="25">
        <f t="shared" si="6"/>
        <v>246822</v>
      </c>
      <c r="H164" s="25">
        <f aca="true" t="shared" si="13" ref="H164:R164">H11+H62+H113</f>
        <v>260833</v>
      </c>
      <c r="I164" s="25">
        <f t="shared" si="13"/>
        <v>242376</v>
      </c>
      <c r="J164" s="25">
        <f t="shared" si="13"/>
        <v>242621</v>
      </c>
      <c r="K164" s="25">
        <f t="shared" si="13"/>
        <v>228728</v>
      </c>
      <c r="L164" s="25">
        <f t="shared" si="13"/>
        <v>236436</v>
      </c>
      <c r="M164" s="25">
        <f t="shared" si="13"/>
        <v>245298</v>
      </c>
      <c r="N164" s="25">
        <f t="shared" si="13"/>
        <v>217131</v>
      </c>
      <c r="O164" s="25">
        <f t="shared" si="13"/>
        <v>231158</v>
      </c>
      <c r="P164" s="25">
        <f t="shared" si="13"/>
        <v>222295</v>
      </c>
      <c r="Q164" s="25">
        <f t="shared" si="13"/>
        <v>224428</v>
      </c>
      <c r="R164" s="25">
        <f t="shared" si="13"/>
        <v>220546</v>
      </c>
      <c r="S164" s="18">
        <f t="shared" si="9"/>
        <v>2818672</v>
      </c>
    </row>
    <row r="165" spans="1:19" ht="12.75">
      <c r="A165" s="2" t="s">
        <v>18</v>
      </c>
      <c r="B165" s="12" t="s">
        <v>129</v>
      </c>
      <c r="C165" s="4">
        <v>1</v>
      </c>
      <c r="D165" s="5">
        <v>100</v>
      </c>
      <c r="E165" s="2" t="s">
        <v>26</v>
      </c>
      <c r="F165" s="23" t="s">
        <v>27</v>
      </c>
      <c r="G165" s="25">
        <f t="shared" si="6"/>
        <v>662</v>
      </c>
      <c r="H165" s="25">
        <f aca="true" t="shared" si="14" ref="H165:R165">H12+H63+H114</f>
        <v>543</v>
      </c>
      <c r="I165" s="25">
        <f t="shared" si="14"/>
        <v>574</v>
      </c>
      <c r="J165" s="25">
        <f t="shared" si="14"/>
        <v>827</v>
      </c>
      <c r="K165" s="25">
        <f t="shared" si="14"/>
        <v>452</v>
      </c>
      <c r="L165" s="25">
        <f t="shared" si="14"/>
        <v>422</v>
      </c>
      <c r="M165" s="25">
        <f t="shared" si="14"/>
        <v>803</v>
      </c>
      <c r="N165" s="25">
        <f t="shared" si="14"/>
        <v>360</v>
      </c>
      <c r="O165" s="25">
        <f t="shared" si="14"/>
        <v>329</v>
      </c>
      <c r="P165" s="25">
        <f t="shared" si="14"/>
        <v>689</v>
      </c>
      <c r="Q165" s="25">
        <f t="shared" si="14"/>
        <v>423</v>
      </c>
      <c r="R165" s="25">
        <f t="shared" si="14"/>
        <v>211</v>
      </c>
      <c r="S165" s="18">
        <f t="shared" si="9"/>
        <v>6295</v>
      </c>
    </row>
    <row r="166" spans="1:20" ht="12.75">
      <c r="A166" s="2" t="s">
        <v>18</v>
      </c>
      <c r="B166" s="12" t="s">
        <v>129</v>
      </c>
      <c r="C166" s="4">
        <v>1</v>
      </c>
      <c r="D166" s="5">
        <v>500</v>
      </c>
      <c r="E166" s="2" t="s">
        <v>26</v>
      </c>
      <c r="F166" s="23" t="s">
        <v>27</v>
      </c>
      <c r="G166" s="25">
        <f t="shared" si="6"/>
        <v>392499</v>
      </c>
      <c r="H166" s="25">
        <f aca="true" t="shared" si="15" ref="H166:R166">H13+H64+H115</f>
        <v>403919</v>
      </c>
      <c r="I166" s="25">
        <f t="shared" si="15"/>
        <v>393897</v>
      </c>
      <c r="J166" s="25">
        <f t="shared" si="15"/>
        <v>411561</v>
      </c>
      <c r="K166" s="25">
        <f t="shared" si="15"/>
        <v>408712</v>
      </c>
      <c r="L166" s="25">
        <f t="shared" si="15"/>
        <v>417354</v>
      </c>
      <c r="M166" s="25">
        <f t="shared" si="15"/>
        <v>467450</v>
      </c>
      <c r="N166" s="25">
        <f t="shared" si="15"/>
        <v>411903</v>
      </c>
      <c r="O166" s="25">
        <f t="shared" si="15"/>
        <v>444648</v>
      </c>
      <c r="P166" s="25">
        <f t="shared" si="15"/>
        <v>441688</v>
      </c>
      <c r="Q166" s="25">
        <f t="shared" si="15"/>
        <v>437083</v>
      </c>
      <c r="R166" s="25">
        <f t="shared" si="15"/>
        <v>434599</v>
      </c>
      <c r="S166" s="18">
        <f t="shared" si="9"/>
        <v>5065313</v>
      </c>
      <c r="T166" s="86">
        <f>SUM(S163:S166)</f>
        <v>12378358</v>
      </c>
    </row>
    <row r="167" spans="1:19" ht="12.75">
      <c r="A167" s="2" t="s">
        <v>15</v>
      </c>
      <c r="B167" s="12" t="s">
        <v>129</v>
      </c>
      <c r="C167" s="4">
        <v>1</v>
      </c>
      <c r="D167" s="5">
        <v>30</v>
      </c>
      <c r="E167" s="2" t="s">
        <v>40</v>
      </c>
      <c r="F167" s="23" t="s">
        <v>27</v>
      </c>
      <c r="G167" s="25">
        <f t="shared" si="6"/>
        <v>97725</v>
      </c>
      <c r="H167" s="25">
        <f aca="true" t="shared" si="16" ref="H167:R167">H14+H65+H116</f>
        <v>102060</v>
      </c>
      <c r="I167" s="25">
        <f t="shared" si="16"/>
        <v>96077</v>
      </c>
      <c r="J167" s="25">
        <f t="shared" si="16"/>
        <v>99765</v>
      </c>
      <c r="K167" s="25">
        <f t="shared" si="16"/>
        <v>93142</v>
      </c>
      <c r="L167" s="25">
        <f t="shared" si="16"/>
        <v>97615</v>
      </c>
      <c r="M167" s="25">
        <f t="shared" si="16"/>
        <v>98785</v>
      </c>
      <c r="N167" s="25">
        <f t="shared" si="16"/>
        <v>87230</v>
      </c>
      <c r="O167" s="25">
        <f t="shared" si="16"/>
        <v>91185</v>
      </c>
      <c r="P167" s="25">
        <f t="shared" si="16"/>
        <v>92285</v>
      </c>
      <c r="Q167" s="25">
        <f t="shared" si="16"/>
        <v>90683</v>
      </c>
      <c r="R167" s="25">
        <f t="shared" si="16"/>
        <v>90045</v>
      </c>
      <c r="S167" s="18">
        <f t="shared" si="9"/>
        <v>1136597</v>
      </c>
    </row>
    <row r="168" spans="1:19" ht="12.75">
      <c r="A168" s="2" t="s">
        <v>18</v>
      </c>
      <c r="B168" s="12" t="s">
        <v>129</v>
      </c>
      <c r="C168" s="4">
        <v>1</v>
      </c>
      <c r="D168" s="5">
        <v>30</v>
      </c>
      <c r="E168" s="2" t="s">
        <v>26</v>
      </c>
      <c r="F168" s="23" t="s">
        <v>28</v>
      </c>
      <c r="G168" s="25">
        <f t="shared" si="6"/>
        <v>3570</v>
      </c>
      <c r="H168" s="25">
        <f aca="true" t="shared" si="17" ref="H168:R168">H15+H66+H117</f>
        <v>2325</v>
      </c>
      <c r="I168" s="25">
        <f t="shared" si="17"/>
        <v>2845</v>
      </c>
      <c r="J168" s="25">
        <f t="shared" si="17"/>
        <v>3720</v>
      </c>
      <c r="K168" s="25">
        <f t="shared" si="17"/>
        <v>1890</v>
      </c>
      <c r="L168" s="25">
        <f t="shared" si="17"/>
        <v>2775</v>
      </c>
      <c r="M168" s="25">
        <f t="shared" si="17"/>
        <v>3155</v>
      </c>
      <c r="N168" s="25">
        <f t="shared" si="17"/>
        <v>1590</v>
      </c>
      <c r="O168" s="25">
        <f t="shared" si="17"/>
        <v>3015</v>
      </c>
      <c r="P168" s="25">
        <f t="shared" si="17"/>
        <v>2490</v>
      </c>
      <c r="Q168" s="25">
        <f t="shared" si="17"/>
        <v>2370</v>
      </c>
      <c r="R168" s="25">
        <f t="shared" si="17"/>
        <v>2580</v>
      </c>
      <c r="S168" s="18">
        <f t="shared" si="9"/>
        <v>32325</v>
      </c>
    </row>
    <row r="169" spans="1:19" ht="12.75">
      <c r="A169" s="2" t="s">
        <v>30</v>
      </c>
      <c r="B169" s="12" t="s">
        <v>129</v>
      </c>
      <c r="C169" s="4">
        <v>1</v>
      </c>
      <c r="D169" s="5">
        <v>92</v>
      </c>
      <c r="E169" s="2" t="s">
        <v>48</v>
      </c>
      <c r="F169" s="23" t="s">
        <v>49</v>
      </c>
      <c r="G169" s="25">
        <f t="shared" si="6"/>
        <v>0</v>
      </c>
      <c r="H169" s="25">
        <f aca="true" t="shared" si="18" ref="H169:R169">H16+H67+H118</f>
        <v>0</v>
      </c>
      <c r="I169" s="25">
        <f t="shared" si="18"/>
        <v>0</v>
      </c>
      <c r="J169" s="25">
        <f t="shared" si="18"/>
        <v>0</v>
      </c>
      <c r="K169" s="25">
        <f t="shared" si="18"/>
        <v>0</v>
      </c>
      <c r="L169" s="25">
        <f t="shared" si="18"/>
        <v>0</v>
      </c>
      <c r="M169" s="25">
        <f t="shared" si="18"/>
        <v>0</v>
      </c>
      <c r="N169" s="25">
        <f t="shared" si="18"/>
        <v>0</v>
      </c>
      <c r="O169" s="25">
        <f t="shared" si="18"/>
        <v>0</v>
      </c>
      <c r="P169" s="25">
        <f t="shared" si="18"/>
        <v>0</v>
      </c>
      <c r="Q169" s="25">
        <f t="shared" si="18"/>
        <v>3128</v>
      </c>
      <c r="R169" s="25">
        <f t="shared" si="18"/>
        <v>5060</v>
      </c>
      <c r="S169" s="18">
        <f t="shared" si="9"/>
        <v>8188</v>
      </c>
    </row>
    <row r="170" spans="1:19" ht="12.75">
      <c r="A170" s="2" t="s">
        <v>7</v>
      </c>
      <c r="B170" s="12" t="s">
        <v>129</v>
      </c>
      <c r="C170" s="4">
        <v>30</v>
      </c>
      <c r="D170" s="5">
        <v>1</v>
      </c>
      <c r="E170" s="2" t="s">
        <v>45</v>
      </c>
      <c r="F170" s="23" t="s">
        <v>46</v>
      </c>
      <c r="G170" s="25">
        <f t="shared" si="6"/>
        <v>28830.2</v>
      </c>
      <c r="H170" s="25">
        <f aca="true" t="shared" si="19" ref="H170:R170">H17+H68+H119</f>
        <v>31458.2</v>
      </c>
      <c r="I170" s="25">
        <f t="shared" si="19"/>
        <v>30895</v>
      </c>
      <c r="J170" s="25">
        <f t="shared" si="19"/>
        <v>29214</v>
      </c>
      <c r="K170" s="25">
        <f t="shared" si="19"/>
        <v>29380</v>
      </c>
      <c r="L170" s="25">
        <f t="shared" si="19"/>
        <v>30145</v>
      </c>
      <c r="M170" s="25">
        <f t="shared" si="19"/>
        <v>31295</v>
      </c>
      <c r="N170" s="25">
        <f t="shared" si="19"/>
        <v>30000</v>
      </c>
      <c r="O170" s="25">
        <f t="shared" si="19"/>
        <v>30428</v>
      </c>
      <c r="P170" s="25">
        <f t="shared" si="19"/>
        <v>27933</v>
      </c>
      <c r="Q170" s="25">
        <f t="shared" si="19"/>
        <v>28353</v>
      </c>
      <c r="R170" s="25">
        <f t="shared" si="19"/>
        <v>26777</v>
      </c>
      <c r="S170" s="18">
        <f t="shared" si="9"/>
        <v>354708.4</v>
      </c>
    </row>
    <row r="171" spans="1:19" ht="12.75">
      <c r="A171" s="2" t="s">
        <v>30</v>
      </c>
      <c r="B171" s="12" t="s">
        <v>129</v>
      </c>
      <c r="C171" s="4">
        <v>1</v>
      </c>
      <c r="D171" s="5">
        <v>8</v>
      </c>
      <c r="E171" s="2" t="s">
        <v>31</v>
      </c>
      <c r="F171" s="23" t="s">
        <v>32</v>
      </c>
      <c r="G171" s="25">
        <f t="shared" si="6"/>
        <v>7659</v>
      </c>
      <c r="H171" s="25">
        <f aca="true" t="shared" si="20" ref="H171:R171">H18+H69+H120</f>
        <v>8258</v>
      </c>
      <c r="I171" s="25">
        <f t="shared" si="20"/>
        <v>6978</v>
      </c>
      <c r="J171" s="25">
        <f t="shared" si="20"/>
        <v>7915</v>
      </c>
      <c r="K171" s="25">
        <f t="shared" si="20"/>
        <v>6705</v>
      </c>
      <c r="L171" s="25">
        <f t="shared" si="20"/>
        <v>7573</v>
      </c>
      <c r="M171" s="25">
        <f t="shared" si="20"/>
        <v>7227</v>
      </c>
      <c r="N171" s="25">
        <f t="shared" si="20"/>
        <v>6664</v>
      </c>
      <c r="O171" s="25">
        <f t="shared" si="20"/>
        <v>6821</v>
      </c>
      <c r="P171" s="25">
        <f t="shared" si="20"/>
        <v>6872</v>
      </c>
      <c r="Q171" s="25">
        <f t="shared" si="20"/>
        <v>6853</v>
      </c>
      <c r="R171" s="25">
        <f t="shared" si="20"/>
        <v>6602</v>
      </c>
      <c r="S171" s="18">
        <f t="shared" si="9"/>
        <v>86127</v>
      </c>
    </row>
    <row r="172" spans="1:19" ht="12.75">
      <c r="A172" s="2" t="s">
        <v>7</v>
      </c>
      <c r="B172" s="12" t="s">
        <v>129</v>
      </c>
      <c r="C172" s="4">
        <v>1</v>
      </c>
      <c r="D172" s="5">
        <v>473</v>
      </c>
      <c r="E172" s="2" t="s">
        <v>8</v>
      </c>
      <c r="F172" s="23" t="s">
        <v>9</v>
      </c>
      <c r="G172" s="25">
        <f t="shared" si="6"/>
        <v>53549.5</v>
      </c>
      <c r="H172" s="25">
        <f aca="true" t="shared" si="21" ref="H172:R172">H19+H70+H121</f>
        <v>62550.063</v>
      </c>
      <c r="I172" s="25">
        <f t="shared" si="21"/>
        <v>63276.625</v>
      </c>
      <c r="J172" s="25">
        <f t="shared" si="21"/>
        <v>63857.438</v>
      </c>
      <c r="K172" s="25">
        <f t="shared" si="21"/>
        <v>58630</v>
      </c>
      <c r="L172" s="25">
        <f t="shared" si="21"/>
        <v>55804.438</v>
      </c>
      <c r="M172" s="25">
        <f t="shared" si="21"/>
        <v>57353.125</v>
      </c>
      <c r="N172" s="25">
        <f t="shared" si="21"/>
        <v>61714.125</v>
      </c>
      <c r="O172" s="25">
        <f t="shared" si="21"/>
        <v>58262</v>
      </c>
      <c r="P172" s="25">
        <f t="shared" si="21"/>
        <v>61108.625</v>
      </c>
      <c r="Q172" s="25">
        <f t="shared" si="21"/>
        <v>61910</v>
      </c>
      <c r="R172" s="25">
        <f t="shared" si="21"/>
        <v>58245.5</v>
      </c>
      <c r="S172" s="18">
        <f t="shared" si="9"/>
        <v>716261.439</v>
      </c>
    </row>
    <row r="173" spans="1:20" ht="12.75">
      <c r="A173" s="2" t="s">
        <v>7</v>
      </c>
      <c r="B173" s="12" t="s">
        <v>129</v>
      </c>
      <c r="C173" s="4">
        <v>40</v>
      </c>
      <c r="D173" s="5">
        <v>5</v>
      </c>
      <c r="E173" s="2" t="s">
        <v>8</v>
      </c>
      <c r="F173" s="23" t="s">
        <v>9</v>
      </c>
      <c r="G173" s="25">
        <f t="shared" si="6"/>
        <v>0</v>
      </c>
      <c r="H173" s="25">
        <f aca="true" t="shared" si="22" ref="H173:R173">H20+H71+H122</f>
        <v>40</v>
      </c>
      <c r="I173" s="25">
        <f t="shared" si="22"/>
        <v>200</v>
      </c>
      <c r="J173" s="25">
        <f t="shared" si="22"/>
        <v>0</v>
      </c>
      <c r="K173" s="25">
        <f t="shared" si="22"/>
        <v>0</v>
      </c>
      <c r="L173" s="25">
        <f t="shared" si="22"/>
        <v>480</v>
      </c>
      <c r="M173" s="25">
        <f t="shared" si="22"/>
        <v>200</v>
      </c>
      <c r="N173" s="25">
        <f t="shared" si="22"/>
        <v>320</v>
      </c>
      <c r="O173" s="25">
        <f t="shared" si="22"/>
        <v>360</v>
      </c>
      <c r="P173" s="25">
        <f t="shared" si="22"/>
        <v>0</v>
      </c>
      <c r="Q173" s="25">
        <f t="shared" si="22"/>
        <v>0</v>
      </c>
      <c r="R173" s="25">
        <f t="shared" si="22"/>
        <v>0</v>
      </c>
      <c r="S173" s="18">
        <f t="shared" si="9"/>
        <v>1600</v>
      </c>
      <c r="T173" s="86">
        <f>SUM(S172:S173)</f>
        <v>717861.439</v>
      </c>
    </row>
    <row r="174" spans="1:19" ht="12.75">
      <c r="A174" s="2" t="s">
        <v>7</v>
      </c>
      <c r="B174" s="12" t="s">
        <v>129</v>
      </c>
      <c r="C174" s="4">
        <v>1</v>
      </c>
      <c r="D174" s="5">
        <v>100</v>
      </c>
      <c r="E174" s="2" t="s">
        <v>11</v>
      </c>
      <c r="F174" s="23" t="s">
        <v>22</v>
      </c>
      <c r="G174" s="25">
        <f t="shared" si="6"/>
        <v>95447</v>
      </c>
      <c r="H174" s="25">
        <f aca="true" t="shared" si="23" ref="H174:R174">H21+H72+H123</f>
        <v>100722</v>
      </c>
      <c r="I174" s="25">
        <f t="shared" si="23"/>
        <v>94395</v>
      </c>
      <c r="J174" s="25">
        <f t="shared" si="23"/>
        <v>96580</v>
      </c>
      <c r="K174" s="25">
        <f t="shared" si="23"/>
        <v>91736</v>
      </c>
      <c r="L174" s="25">
        <f t="shared" si="23"/>
        <v>100346</v>
      </c>
      <c r="M174" s="25">
        <f t="shared" si="23"/>
        <v>102272</v>
      </c>
      <c r="N174" s="25">
        <f t="shared" si="23"/>
        <v>131382</v>
      </c>
      <c r="O174" s="25">
        <f t="shared" si="23"/>
        <v>139222</v>
      </c>
      <c r="P174" s="25">
        <f t="shared" si="23"/>
        <v>141361</v>
      </c>
      <c r="Q174" s="25">
        <f t="shared" si="23"/>
        <v>143815</v>
      </c>
      <c r="R174" s="25">
        <f t="shared" si="23"/>
        <v>148332</v>
      </c>
      <c r="S174" s="18">
        <f t="shared" si="9"/>
        <v>1385610</v>
      </c>
    </row>
    <row r="175" spans="1:19" ht="12.75">
      <c r="A175" s="2" t="s">
        <v>7</v>
      </c>
      <c r="B175" s="12" t="s">
        <v>129</v>
      </c>
      <c r="C175" s="4">
        <v>1</v>
      </c>
      <c r="D175" s="5">
        <v>500</v>
      </c>
      <c r="E175" s="2" t="s">
        <v>11</v>
      </c>
      <c r="F175" s="23" t="s">
        <v>22</v>
      </c>
      <c r="G175" s="25">
        <f t="shared" si="6"/>
        <v>33282</v>
      </c>
      <c r="H175" s="25">
        <f aca="true" t="shared" si="24" ref="H175:R175">H22+H73+H124</f>
        <v>42590</v>
      </c>
      <c r="I175" s="25">
        <f t="shared" si="24"/>
        <v>38663</v>
      </c>
      <c r="J175" s="25">
        <f t="shared" si="24"/>
        <v>43737</v>
      </c>
      <c r="K175" s="25">
        <f t="shared" si="24"/>
        <v>38834</v>
      </c>
      <c r="L175" s="25">
        <f t="shared" si="24"/>
        <v>44426</v>
      </c>
      <c r="M175" s="25">
        <f t="shared" si="24"/>
        <v>44262</v>
      </c>
      <c r="N175" s="25">
        <f t="shared" si="24"/>
        <v>6017</v>
      </c>
      <c r="O175" s="25">
        <f t="shared" si="24"/>
        <v>6341</v>
      </c>
      <c r="P175" s="25">
        <f t="shared" si="24"/>
        <v>7657</v>
      </c>
      <c r="Q175" s="25">
        <f t="shared" si="24"/>
        <v>7986</v>
      </c>
      <c r="R175" s="25">
        <f t="shared" si="24"/>
        <v>7067</v>
      </c>
      <c r="S175" s="18">
        <f t="shared" si="9"/>
        <v>320862</v>
      </c>
    </row>
    <row r="176" spans="1:20" ht="12.75">
      <c r="A176" s="2" t="s">
        <v>7</v>
      </c>
      <c r="B176" s="12" t="s">
        <v>129</v>
      </c>
      <c r="C176" s="4">
        <v>3</v>
      </c>
      <c r="D176" s="5">
        <v>30</v>
      </c>
      <c r="E176" s="2" t="s">
        <v>11</v>
      </c>
      <c r="F176" s="23" t="s">
        <v>22</v>
      </c>
      <c r="G176" s="25">
        <f t="shared" si="6"/>
        <v>3975</v>
      </c>
      <c r="H176" s="25">
        <f aca="true" t="shared" si="25" ref="H176:R176">H23+H74+H125</f>
        <v>4249</v>
      </c>
      <c r="I176" s="25">
        <f t="shared" si="25"/>
        <v>3541</v>
      </c>
      <c r="J176" s="25">
        <f t="shared" si="25"/>
        <v>3690</v>
      </c>
      <c r="K176" s="25">
        <f t="shared" si="25"/>
        <v>3515</v>
      </c>
      <c r="L176" s="25">
        <f t="shared" si="25"/>
        <v>4950</v>
      </c>
      <c r="M176" s="25">
        <f t="shared" si="25"/>
        <v>4604</v>
      </c>
      <c r="N176" s="25">
        <f t="shared" si="25"/>
        <v>4003</v>
      </c>
      <c r="O176" s="25">
        <f t="shared" si="25"/>
        <v>4863</v>
      </c>
      <c r="P176" s="25">
        <f t="shared" si="25"/>
        <v>3940</v>
      </c>
      <c r="Q176" s="25">
        <f t="shared" si="25"/>
        <v>2610</v>
      </c>
      <c r="R176" s="25">
        <f t="shared" si="25"/>
        <v>1807</v>
      </c>
      <c r="S176" s="18">
        <f t="shared" si="9"/>
        <v>45747</v>
      </c>
      <c r="T176" s="86">
        <f>SUM(S174:S176)</f>
        <v>1752219</v>
      </c>
    </row>
    <row r="177" spans="1:19" ht="12.75">
      <c r="A177" s="2" t="s">
        <v>7</v>
      </c>
      <c r="B177" s="12" t="s">
        <v>129</v>
      </c>
      <c r="C177" s="4">
        <v>1</v>
      </c>
      <c r="D177" s="5">
        <v>100</v>
      </c>
      <c r="E177" s="2" t="s">
        <v>23</v>
      </c>
      <c r="F177" s="23" t="s">
        <v>22</v>
      </c>
      <c r="G177" s="25">
        <f t="shared" si="6"/>
        <v>130040</v>
      </c>
      <c r="H177" s="25">
        <f aca="true" t="shared" si="26" ref="H177:R177">H24+H75+H126</f>
        <v>152901</v>
      </c>
      <c r="I177" s="25">
        <f t="shared" si="26"/>
        <v>140187</v>
      </c>
      <c r="J177" s="25">
        <f t="shared" si="26"/>
        <v>128778</v>
      </c>
      <c r="K177" s="25">
        <f t="shared" si="26"/>
        <v>128597</v>
      </c>
      <c r="L177" s="25">
        <f t="shared" si="26"/>
        <v>132910</v>
      </c>
      <c r="M177" s="25">
        <f t="shared" si="26"/>
        <v>144223</v>
      </c>
      <c r="N177" s="25">
        <f t="shared" si="26"/>
        <v>191659</v>
      </c>
      <c r="O177" s="25">
        <f t="shared" si="26"/>
        <v>208974</v>
      </c>
      <c r="P177" s="25">
        <f t="shared" si="26"/>
        <v>197432</v>
      </c>
      <c r="Q177" s="25">
        <f t="shared" si="26"/>
        <v>206079</v>
      </c>
      <c r="R177" s="25">
        <f t="shared" si="26"/>
        <v>195692</v>
      </c>
      <c r="S177" s="18">
        <f t="shared" si="9"/>
        <v>1957472</v>
      </c>
    </row>
    <row r="178" spans="1:19" ht="12.75">
      <c r="A178" s="2" t="s">
        <v>7</v>
      </c>
      <c r="B178" s="12" t="s">
        <v>129</v>
      </c>
      <c r="C178" s="4">
        <v>1</v>
      </c>
      <c r="D178" s="5">
        <v>500</v>
      </c>
      <c r="E178" s="2" t="s">
        <v>23</v>
      </c>
      <c r="F178" s="23" t="s">
        <v>22</v>
      </c>
      <c r="G178" s="25">
        <f t="shared" si="6"/>
        <v>62578</v>
      </c>
      <c r="H178" s="25">
        <f aca="true" t="shared" si="27" ref="H178:Q178">H25+H76+H127</f>
        <v>69683</v>
      </c>
      <c r="I178" s="25">
        <f t="shared" si="27"/>
        <v>68190</v>
      </c>
      <c r="J178" s="25">
        <f t="shared" si="27"/>
        <v>72655</v>
      </c>
      <c r="K178" s="25">
        <f t="shared" si="27"/>
        <v>69574</v>
      </c>
      <c r="L178" s="25">
        <f t="shared" si="27"/>
        <v>81218</v>
      </c>
      <c r="M178" s="25">
        <f t="shared" si="27"/>
        <v>73987</v>
      </c>
      <c r="N178" s="25">
        <f t="shared" si="27"/>
        <v>7496</v>
      </c>
      <c r="O178" s="25">
        <f t="shared" si="27"/>
        <v>10027</v>
      </c>
      <c r="P178" s="25">
        <f t="shared" si="27"/>
        <v>8801</v>
      </c>
      <c r="Q178" s="25">
        <f t="shared" si="27"/>
        <v>9610</v>
      </c>
      <c r="R178" s="25">
        <f aca="true" t="shared" si="28" ref="H178:R193">R25+R76+R127</f>
        <v>9155</v>
      </c>
      <c r="S178" s="18">
        <f t="shared" si="9"/>
        <v>542974</v>
      </c>
    </row>
    <row r="179" spans="1:20" ht="12.75">
      <c r="A179" s="2" t="s">
        <v>7</v>
      </c>
      <c r="B179" s="12" t="s">
        <v>129</v>
      </c>
      <c r="C179" s="4">
        <v>3</v>
      </c>
      <c r="D179" s="5">
        <v>30</v>
      </c>
      <c r="E179" s="2" t="s">
        <v>23</v>
      </c>
      <c r="F179" s="23" t="s">
        <v>22</v>
      </c>
      <c r="G179" s="25">
        <f t="shared" si="6"/>
        <v>5758</v>
      </c>
      <c r="H179" s="25">
        <f t="shared" si="28"/>
        <v>6210</v>
      </c>
      <c r="I179" s="25">
        <f t="shared" si="28"/>
        <v>6645</v>
      </c>
      <c r="J179" s="25">
        <f t="shared" si="28"/>
        <v>7200</v>
      </c>
      <c r="K179" s="25">
        <f t="shared" si="28"/>
        <v>6210</v>
      </c>
      <c r="L179" s="25">
        <f t="shared" si="28"/>
        <v>6560</v>
      </c>
      <c r="M179" s="25">
        <f t="shared" si="28"/>
        <v>8127</v>
      </c>
      <c r="N179" s="25">
        <f t="shared" si="28"/>
        <v>7349</v>
      </c>
      <c r="O179" s="25">
        <f t="shared" si="28"/>
        <v>8080</v>
      </c>
      <c r="P179" s="25">
        <f t="shared" si="28"/>
        <v>6349</v>
      </c>
      <c r="Q179" s="25">
        <f t="shared" si="28"/>
        <v>7970</v>
      </c>
      <c r="R179" s="25">
        <f t="shared" si="28"/>
        <v>7274</v>
      </c>
      <c r="S179" s="18">
        <f t="shared" si="9"/>
        <v>83732</v>
      </c>
      <c r="T179" s="86">
        <f>SUM(S177:S179)</f>
        <v>2584178</v>
      </c>
    </row>
    <row r="180" spans="1:19" ht="12.75">
      <c r="A180" s="2" t="s">
        <v>7</v>
      </c>
      <c r="B180" s="12" t="s">
        <v>129</v>
      </c>
      <c r="C180" s="4">
        <v>1</v>
      </c>
      <c r="D180" s="5">
        <v>100</v>
      </c>
      <c r="E180" s="2" t="s">
        <v>24</v>
      </c>
      <c r="F180" s="23" t="s">
        <v>22</v>
      </c>
      <c r="G180" s="25">
        <f t="shared" si="6"/>
        <v>51443</v>
      </c>
      <c r="H180" s="25">
        <f t="shared" si="28"/>
        <v>52335</v>
      </c>
      <c r="I180" s="25">
        <f t="shared" si="28"/>
        <v>56295</v>
      </c>
      <c r="J180" s="25">
        <f t="shared" si="28"/>
        <v>51594</v>
      </c>
      <c r="K180" s="25">
        <f t="shared" si="28"/>
        <v>48736</v>
      </c>
      <c r="L180" s="25">
        <f t="shared" si="28"/>
        <v>51416</v>
      </c>
      <c r="M180" s="25">
        <f t="shared" si="28"/>
        <v>53252</v>
      </c>
      <c r="N180" s="25">
        <f t="shared" si="28"/>
        <v>69505</v>
      </c>
      <c r="O180" s="25">
        <f t="shared" si="28"/>
        <v>77259</v>
      </c>
      <c r="P180" s="25">
        <f t="shared" si="28"/>
        <v>73480</v>
      </c>
      <c r="Q180" s="25">
        <f t="shared" si="28"/>
        <v>79477</v>
      </c>
      <c r="R180" s="25">
        <f t="shared" si="28"/>
        <v>78107</v>
      </c>
      <c r="S180" s="18">
        <f t="shared" si="9"/>
        <v>742899</v>
      </c>
    </row>
    <row r="181" spans="1:20" ht="12.75">
      <c r="A181" s="2" t="s">
        <v>7</v>
      </c>
      <c r="B181" s="12" t="s">
        <v>129</v>
      </c>
      <c r="C181" s="4">
        <v>1</v>
      </c>
      <c r="D181" s="5">
        <v>500</v>
      </c>
      <c r="E181" s="2" t="s">
        <v>24</v>
      </c>
      <c r="F181" s="23" t="s">
        <v>22</v>
      </c>
      <c r="G181" s="25">
        <f t="shared" si="6"/>
        <v>18147</v>
      </c>
      <c r="H181" s="25">
        <f t="shared" si="28"/>
        <v>20400</v>
      </c>
      <c r="I181" s="25">
        <f t="shared" si="28"/>
        <v>20624</v>
      </c>
      <c r="J181" s="25">
        <f t="shared" si="28"/>
        <v>20700</v>
      </c>
      <c r="K181" s="25">
        <f t="shared" si="28"/>
        <v>21720</v>
      </c>
      <c r="L181" s="25">
        <f t="shared" si="28"/>
        <v>23610</v>
      </c>
      <c r="M181" s="25">
        <f t="shared" si="28"/>
        <v>23370</v>
      </c>
      <c r="N181" s="25">
        <f t="shared" si="28"/>
        <v>0</v>
      </c>
      <c r="O181" s="25">
        <f t="shared" si="28"/>
        <v>30</v>
      </c>
      <c r="P181" s="25">
        <f t="shared" si="28"/>
        <v>30</v>
      </c>
      <c r="Q181" s="25">
        <f t="shared" si="28"/>
        <v>210</v>
      </c>
      <c r="R181" s="25">
        <f t="shared" si="28"/>
        <v>0</v>
      </c>
      <c r="S181" s="18">
        <f t="shared" si="9"/>
        <v>148841</v>
      </c>
      <c r="T181" s="86">
        <f>SUM(S180:S181)</f>
        <v>891740</v>
      </c>
    </row>
    <row r="182" spans="1:19" ht="12.75">
      <c r="A182" s="2" t="s">
        <v>36</v>
      </c>
      <c r="B182" s="12" t="s">
        <v>129</v>
      </c>
      <c r="C182" s="4">
        <v>1</v>
      </c>
      <c r="D182" s="5">
        <v>30</v>
      </c>
      <c r="E182" s="2" t="s">
        <v>37</v>
      </c>
      <c r="F182" s="23" t="s">
        <v>38</v>
      </c>
      <c r="G182" s="25">
        <f t="shared" si="6"/>
        <v>119499</v>
      </c>
      <c r="H182" s="25">
        <f t="shared" si="28"/>
        <v>139920</v>
      </c>
      <c r="I182" s="25">
        <f t="shared" si="28"/>
        <v>124141</v>
      </c>
      <c r="J182" s="25">
        <f t="shared" si="28"/>
        <v>130031</v>
      </c>
      <c r="K182" s="25">
        <f t="shared" si="28"/>
        <v>124069</v>
      </c>
      <c r="L182" s="25">
        <f t="shared" si="28"/>
        <v>128394</v>
      </c>
      <c r="M182" s="25">
        <f t="shared" si="28"/>
        <v>137024</v>
      </c>
      <c r="N182" s="25">
        <f t="shared" si="28"/>
        <v>122536</v>
      </c>
      <c r="O182" s="25">
        <f t="shared" si="28"/>
        <v>134016</v>
      </c>
      <c r="P182" s="25">
        <f t="shared" si="28"/>
        <v>130664</v>
      </c>
      <c r="Q182" s="25">
        <f t="shared" si="28"/>
        <v>131175</v>
      </c>
      <c r="R182" s="25">
        <f t="shared" si="28"/>
        <v>126779</v>
      </c>
      <c r="S182" s="18">
        <f t="shared" si="9"/>
        <v>1548248</v>
      </c>
    </row>
    <row r="183" spans="1:20" ht="12.75">
      <c r="A183" s="2" t="s">
        <v>36</v>
      </c>
      <c r="B183" s="12" t="s">
        <v>129</v>
      </c>
      <c r="C183" s="4">
        <v>1</v>
      </c>
      <c r="D183" s="5">
        <v>90</v>
      </c>
      <c r="E183" s="2" t="s">
        <v>37</v>
      </c>
      <c r="F183" s="23" t="s">
        <v>38</v>
      </c>
      <c r="G183" s="25">
        <f t="shared" si="6"/>
        <v>11608</v>
      </c>
      <c r="H183" s="25">
        <f t="shared" si="28"/>
        <v>14961</v>
      </c>
      <c r="I183" s="25">
        <f t="shared" si="28"/>
        <v>12225</v>
      </c>
      <c r="J183" s="25">
        <f t="shared" si="28"/>
        <v>12335</v>
      </c>
      <c r="K183" s="25">
        <f t="shared" si="28"/>
        <v>13928</v>
      </c>
      <c r="L183" s="25">
        <f t="shared" si="28"/>
        <v>12710</v>
      </c>
      <c r="M183" s="25">
        <f t="shared" si="28"/>
        <v>13730</v>
      </c>
      <c r="N183" s="25">
        <f t="shared" si="28"/>
        <v>13738</v>
      </c>
      <c r="O183" s="25">
        <f t="shared" si="28"/>
        <v>11921</v>
      </c>
      <c r="P183" s="25">
        <f t="shared" si="28"/>
        <v>13432</v>
      </c>
      <c r="Q183" s="25">
        <f t="shared" si="28"/>
        <v>15159</v>
      </c>
      <c r="R183" s="25">
        <f t="shared" si="28"/>
        <v>15303</v>
      </c>
      <c r="S183" s="18">
        <f t="shared" si="9"/>
        <v>161050</v>
      </c>
      <c r="T183" s="86">
        <f>SUM(S182:S183)</f>
        <v>1709298</v>
      </c>
    </row>
    <row r="184" spans="1:19" ht="12.75">
      <c r="A184" s="2" t="s">
        <v>36</v>
      </c>
      <c r="B184" s="12" t="s">
        <v>129</v>
      </c>
      <c r="C184" s="4">
        <v>1</v>
      </c>
      <c r="D184" s="5">
        <v>30</v>
      </c>
      <c r="E184" s="2" t="s">
        <v>24</v>
      </c>
      <c r="F184" s="23" t="s">
        <v>38</v>
      </c>
      <c r="G184" s="25">
        <f t="shared" si="6"/>
        <v>138210.5</v>
      </c>
      <c r="H184" s="25">
        <f t="shared" si="28"/>
        <v>150541</v>
      </c>
      <c r="I184" s="25">
        <f t="shared" si="28"/>
        <v>139902</v>
      </c>
      <c r="J184" s="25">
        <f t="shared" si="28"/>
        <v>143952</v>
      </c>
      <c r="K184" s="25">
        <f t="shared" si="28"/>
        <v>138081</v>
      </c>
      <c r="L184" s="25">
        <f t="shared" si="28"/>
        <v>148858</v>
      </c>
      <c r="M184" s="25">
        <f t="shared" si="28"/>
        <v>147829</v>
      </c>
      <c r="N184" s="25">
        <f t="shared" si="28"/>
        <v>142693</v>
      </c>
      <c r="O184" s="25">
        <f t="shared" si="28"/>
        <v>150425</v>
      </c>
      <c r="P184" s="25">
        <f t="shared" si="28"/>
        <v>143425</v>
      </c>
      <c r="Q184" s="25">
        <f t="shared" si="28"/>
        <v>144849</v>
      </c>
      <c r="R184" s="25">
        <f t="shared" si="28"/>
        <v>142521</v>
      </c>
      <c r="S184" s="18">
        <f t="shared" si="9"/>
        <v>1731286.5</v>
      </c>
    </row>
    <row r="185" spans="1:20" ht="12.75">
      <c r="A185" s="2" t="s">
        <v>36</v>
      </c>
      <c r="B185" s="12" t="s">
        <v>129</v>
      </c>
      <c r="C185" s="4">
        <v>1</v>
      </c>
      <c r="D185" s="5">
        <v>90</v>
      </c>
      <c r="E185" s="2" t="s">
        <v>24</v>
      </c>
      <c r="F185" s="23" t="s">
        <v>38</v>
      </c>
      <c r="G185" s="25">
        <f t="shared" si="6"/>
        <v>8328</v>
      </c>
      <c r="H185" s="25">
        <f t="shared" si="28"/>
        <v>9512</v>
      </c>
      <c r="I185" s="25">
        <f t="shared" si="28"/>
        <v>9878</v>
      </c>
      <c r="J185" s="25">
        <f t="shared" si="28"/>
        <v>9688</v>
      </c>
      <c r="K185" s="25">
        <f t="shared" si="28"/>
        <v>10299</v>
      </c>
      <c r="L185" s="25">
        <f t="shared" si="28"/>
        <v>9115</v>
      </c>
      <c r="M185" s="25">
        <f t="shared" si="28"/>
        <v>8498</v>
      </c>
      <c r="N185" s="25">
        <f t="shared" si="28"/>
        <v>8956</v>
      </c>
      <c r="O185" s="25">
        <f t="shared" si="28"/>
        <v>10374</v>
      </c>
      <c r="P185" s="25">
        <f t="shared" si="28"/>
        <v>9584</v>
      </c>
      <c r="Q185" s="25">
        <f t="shared" si="28"/>
        <v>9491</v>
      </c>
      <c r="R185" s="25">
        <f t="shared" si="28"/>
        <v>11270</v>
      </c>
      <c r="S185" s="18">
        <f t="shared" si="9"/>
        <v>114993</v>
      </c>
      <c r="T185" s="86">
        <f>SUM(S184:S185)</f>
        <v>1846279.5</v>
      </c>
    </row>
    <row r="186" spans="1:19" ht="12.75">
      <c r="A186" s="2" t="s">
        <v>42</v>
      </c>
      <c r="B186" s="12" t="s">
        <v>129</v>
      </c>
      <c r="C186" s="4">
        <v>1</v>
      </c>
      <c r="D186" s="5">
        <v>30</v>
      </c>
      <c r="E186" s="2" t="s">
        <v>26</v>
      </c>
      <c r="F186" s="23" t="s">
        <v>38</v>
      </c>
      <c r="G186" s="25">
        <f t="shared" si="6"/>
        <v>94291</v>
      </c>
      <c r="H186" s="25">
        <f t="shared" si="28"/>
        <v>109106</v>
      </c>
      <c r="I186" s="25">
        <f t="shared" si="28"/>
        <v>106006</v>
      </c>
      <c r="J186" s="25">
        <f t="shared" si="28"/>
        <v>94968</v>
      </c>
      <c r="K186" s="25">
        <f t="shared" si="28"/>
        <v>102203</v>
      </c>
      <c r="L186" s="25">
        <f t="shared" si="28"/>
        <v>102020</v>
      </c>
      <c r="M186" s="25">
        <f t="shared" si="28"/>
        <v>104557</v>
      </c>
      <c r="N186" s="25">
        <f t="shared" si="28"/>
        <v>101840</v>
      </c>
      <c r="O186" s="25">
        <f t="shared" si="28"/>
        <v>105225</v>
      </c>
      <c r="P186" s="25">
        <f t="shared" si="28"/>
        <v>106754</v>
      </c>
      <c r="Q186" s="25">
        <f t="shared" si="28"/>
        <v>109670</v>
      </c>
      <c r="R186" s="25">
        <f t="shared" si="28"/>
        <v>107487</v>
      </c>
      <c r="S186" s="18">
        <f t="shared" si="9"/>
        <v>1244127</v>
      </c>
    </row>
    <row r="187" spans="1:19" ht="12.75">
      <c r="A187" s="2" t="s">
        <v>42</v>
      </c>
      <c r="B187" s="12" t="s">
        <v>129</v>
      </c>
      <c r="C187" s="4">
        <v>1</v>
      </c>
      <c r="D187" s="5">
        <v>30</v>
      </c>
      <c r="E187" s="2" t="s">
        <v>43</v>
      </c>
      <c r="F187" s="23" t="s">
        <v>38</v>
      </c>
      <c r="G187" s="25">
        <f t="shared" si="6"/>
        <v>88552</v>
      </c>
      <c r="H187" s="25">
        <f t="shared" si="28"/>
        <v>98943</v>
      </c>
      <c r="I187" s="25">
        <f t="shared" si="28"/>
        <v>95720</v>
      </c>
      <c r="J187" s="25">
        <f t="shared" si="28"/>
        <v>97114</v>
      </c>
      <c r="K187" s="25">
        <f t="shared" si="28"/>
        <v>99247</v>
      </c>
      <c r="L187" s="25">
        <f t="shared" si="28"/>
        <v>97971</v>
      </c>
      <c r="M187" s="25">
        <f t="shared" si="28"/>
        <v>100330</v>
      </c>
      <c r="N187" s="25">
        <f t="shared" si="28"/>
        <v>99361.5</v>
      </c>
      <c r="O187" s="25">
        <f t="shared" si="28"/>
        <v>103934</v>
      </c>
      <c r="P187" s="25">
        <f t="shared" si="28"/>
        <v>101581</v>
      </c>
      <c r="Q187" s="25">
        <f t="shared" si="28"/>
        <v>111739</v>
      </c>
      <c r="R187" s="25">
        <f t="shared" si="28"/>
        <v>105371</v>
      </c>
      <c r="S187" s="18">
        <f t="shared" si="9"/>
        <v>1199863.5</v>
      </c>
    </row>
    <row r="188" spans="1:19" ht="12.75">
      <c r="A188" s="2" t="s">
        <v>7</v>
      </c>
      <c r="B188" s="12" t="s">
        <v>129</v>
      </c>
      <c r="C188" s="4">
        <v>1</v>
      </c>
      <c r="D188" s="5">
        <v>60</v>
      </c>
      <c r="E188" s="2" t="s">
        <v>11</v>
      </c>
      <c r="F188" s="23" t="s">
        <v>12</v>
      </c>
      <c r="G188" s="25">
        <f t="shared" si="6"/>
        <v>20314</v>
      </c>
      <c r="H188" s="25">
        <f t="shared" si="28"/>
        <v>22079</v>
      </c>
      <c r="I188" s="25">
        <f t="shared" si="28"/>
        <v>22449</v>
      </c>
      <c r="J188" s="25">
        <f t="shared" si="28"/>
        <v>22223</v>
      </c>
      <c r="K188" s="25">
        <f t="shared" si="28"/>
        <v>21642</v>
      </c>
      <c r="L188" s="25">
        <f t="shared" si="28"/>
        <v>19100</v>
      </c>
      <c r="M188" s="25">
        <f t="shared" si="28"/>
        <v>24721</v>
      </c>
      <c r="N188" s="25">
        <f t="shared" si="28"/>
        <v>23900</v>
      </c>
      <c r="O188" s="25">
        <f t="shared" si="28"/>
        <v>23919</v>
      </c>
      <c r="P188" s="25">
        <f t="shared" si="28"/>
        <v>23998</v>
      </c>
      <c r="Q188" s="25">
        <f t="shared" si="28"/>
        <v>23619</v>
      </c>
      <c r="R188" s="25">
        <f t="shared" si="28"/>
        <v>24209</v>
      </c>
      <c r="S188" s="18">
        <f t="shared" si="9"/>
        <v>272173</v>
      </c>
    </row>
    <row r="189" spans="1:19" ht="12.75">
      <c r="A189" s="2" t="s">
        <v>7</v>
      </c>
      <c r="B189" s="12" t="s">
        <v>129</v>
      </c>
      <c r="C189" s="4">
        <v>1</v>
      </c>
      <c r="D189" s="5">
        <v>90</v>
      </c>
      <c r="E189" s="2" t="s">
        <v>11</v>
      </c>
      <c r="F189" s="23" t="s">
        <v>12</v>
      </c>
      <c r="G189" s="25">
        <f t="shared" si="6"/>
        <v>30</v>
      </c>
      <c r="H189" s="25">
        <f t="shared" si="28"/>
        <v>30</v>
      </c>
      <c r="I189" s="25">
        <f t="shared" si="28"/>
        <v>0</v>
      </c>
      <c r="J189" s="25">
        <f t="shared" si="28"/>
        <v>60</v>
      </c>
      <c r="K189" s="25">
        <f t="shared" si="28"/>
        <v>90</v>
      </c>
      <c r="L189" s="25">
        <f t="shared" si="28"/>
        <v>30</v>
      </c>
      <c r="M189" s="25">
        <f t="shared" si="28"/>
        <v>4175</v>
      </c>
      <c r="N189" s="25">
        <f t="shared" si="28"/>
        <v>2530</v>
      </c>
      <c r="O189" s="25">
        <f t="shared" si="28"/>
        <v>5225</v>
      </c>
      <c r="P189" s="25">
        <f t="shared" si="28"/>
        <v>4065</v>
      </c>
      <c r="Q189" s="25">
        <f t="shared" si="28"/>
        <v>3900</v>
      </c>
      <c r="R189" s="25">
        <f t="shared" si="28"/>
        <v>5370</v>
      </c>
      <c r="S189" s="18">
        <f t="shared" si="9"/>
        <v>25505</v>
      </c>
    </row>
    <row r="190" spans="1:19" ht="12.75">
      <c r="A190" s="2" t="s">
        <v>7</v>
      </c>
      <c r="B190" s="12" t="s">
        <v>129</v>
      </c>
      <c r="C190" s="4">
        <v>1</v>
      </c>
      <c r="D190" s="5">
        <v>100</v>
      </c>
      <c r="E190" s="2" t="s">
        <v>11</v>
      </c>
      <c r="F190" s="23" t="s">
        <v>12</v>
      </c>
      <c r="G190" s="25">
        <f t="shared" si="6"/>
        <v>100867</v>
      </c>
      <c r="H190" s="25">
        <f t="shared" si="28"/>
        <v>113520</v>
      </c>
      <c r="I190" s="25">
        <f t="shared" si="28"/>
        <v>112640</v>
      </c>
      <c r="J190" s="25">
        <f t="shared" si="28"/>
        <v>107344</v>
      </c>
      <c r="K190" s="25">
        <f t="shared" si="28"/>
        <v>103606</v>
      </c>
      <c r="L190" s="25">
        <f t="shared" si="28"/>
        <v>99009</v>
      </c>
      <c r="M190" s="25">
        <f t="shared" si="28"/>
        <v>120338</v>
      </c>
      <c r="N190" s="25">
        <f t="shared" si="28"/>
        <v>102466</v>
      </c>
      <c r="O190" s="25">
        <f t="shared" si="28"/>
        <v>99586</v>
      </c>
      <c r="P190" s="25">
        <f t="shared" si="28"/>
        <v>95860</v>
      </c>
      <c r="Q190" s="25">
        <f t="shared" si="28"/>
        <v>105239.5</v>
      </c>
      <c r="R190" s="25">
        <f t="shared" si="28"/>
        <v>89500</v>
      </c>
      <c r="S190" s="18">
        <f t="shared" si="9"/>
        <v>1249975.5</v>
      </c>
    </row>
    <row r="191" spans="1:19" ht="12.75">
      <c r="A191" s="2" t="s">
        <v>7</v>
      </c>
      <c r="B191" s="12" t="s">
        <v>129</v>
      </c>
      <c r="C191" s="4">
        <v>1</v>
      </c>
      <c r="D191" s="5">
        <v>180</v>
      </c>
      <c r="E191" s="2" t="s">
        <v>11</v>
      </c>
      <c r="F191" s="23" t="s">
        <v>12</v>
      </c>
      <c r="G191" s="25">
        <f t="shared" si="6"/>
        <v>90</v>
      </c>
      <c r="H191" s="25">
        <f t="shared" si="28"/>
        <v>90</v>
      </c>
      <c r="I191" s="25">
        <f t="shared" si="28"/>
        <v>0</v>
      </c>
      <c r="J191" s="25">
        <f t="shared" si="28"/>
        <v>60</v>
      </c>
      <c r="K191" s="25">
        <f t="shared" si="28"/>
        <v>0</v>
      </c>
      <c r="L191" s="25">
        <f t="shared" si="28"/>
        <v>60</v>
      </c>
      <c r="M191" s="25">
        <f t="shared" si="28"/>
        <v>120</v>
      </c>
      <c r="N191" s="25">
        <f t="shared" si="28"/>
        <v>60</v>
      </c>
      <c r="O191" s="25">
        <f t="shared" si="28"/>
        <v>60</v>
      </c>
      <c r="P191" s="25">
        <f t="shared" si="28"/>
        <v>360</v>
      </c>
      <c r="Q191" s="25">
        <f t="shared" si="28"/>
        <v>330</v>
      </c>
      <c r="R191" s="25">
        <f t="shared" si="28"/>
        <v>90</v>
      </c>
      <c r="S191" s="18">
        <f t="shared" si="9"/>
        <v>1320</v>
      </c>
    </row>
    <row r="192" spans="1:19" ht="12.75">
      <c r="A192" s="2" t="s">
        <v>7</v>
      </c>
      <c r="B192" s="12" t="s">
        <v>129</v>
      </c>
      <c r="C192" s="4">
        <v>1</v>
      </c>
      <c r="D192" s="5">
        <v>500</v>
      </c>
      <c r="E192" s="2" t="s">
        <v>11</v>
      </c>
      <c r="F192" s="23" t="s">
        <v>12</v>
      </c>
      <c r="G192" s="25">
        <f t="shared" si="6"/>
        <v>139567</v>
      </c>
      <c r="H192" s="25">
        <f t="shared" si="28"/>
        <v>149799</v>
      </c>
      <c r="I192" s="25">
        <f t="shared" si="28"/>
        <v>147588</v>
      </c>
      <c r="J192" s="25">
        <f t="shared" si="28"/>
        <v>132448</v>
      </c>
      <c r="K192" s="25">
        <f t="shared" si="28"/>
        <v>128381</v>
      </c>
      <c r="L192" s="25">
        <f t="shared" si="28"/>
        <v>124905</v>
      </c>
      <c r="M192" s="25">
        <f t="shared" si="28"/>
        <v>105370</v>
      </c>
      <c r="N192" s="25">
        <f t="shared" si="28"/>
        <v>96294</v>
      </c>
      <c r="O192" s="25">
        <f t="shared" si="28"/>
        <v>105266</v>
      </c>
      <c r="P192" s="25">
        <f t="shared" si="28"/>
        <v>97704</v>
      </c>
      <c r="Q192" s="25">
        <f t="shared" si="28"/>
        <v>107883.5</v>
      </c>
      <c r="R192" s="25">
        <f t="shared" si="28"/>
        <v>96787</v>
      </c>
      <c r="S192" s="18">
        <f t="shared" si="9"/>
        <v>1431992.5</v>
      </c>
    </row>
    <row r="193" spans="1:20" ht="12.75">
      <c r="A193" s="2" t="s">
        <v>7</v>
      </c>
      <c r="B193" s="12" t="s">
        <v>129</v>
      </c>
      <c r="C193" s="4">
        <v>1</v>
      </c>
      <c r="D193" s="5">
        <v>1000</v>
      </c>
      <c r="E193" s="2" t="s">
        <v>11</v>
      </c>
      <c r="F193" s="23" t="s">
        <v>12</v>
      </c>
      <c r="G193" s="25">
        <f t="shared" si="6"/>
        <v>219552</v>
      </c>
      <c r="H193" s="25">
        <f t="shared" si="28"/>
        <v>222537</v>
      </c>
      <c r="I193" s="25">
        <f t="shared" si="28"/>
        <v>222050.5</v>
      </c>
      <c r="J193" s="25">
        <f t="shared" si="28"/>
        <v>238382</v>
      </c>
      <c r="K193" s="25">
        <f t="shared" si="28"/>
        <v>232213</v>
      </c>
      <c r="L193" s="25">
        <f t="shared" si="28"/>
        <v>244290</v>
      </c>
      <c r="M193" s="25">
        <f t="shared" si="28"/>
        <v>278638</v>
      </c>
      <c r="N193" s="25">
        <f t="shared" si="28"/>
        <v>254186.5</v>
      </c>
      <c r="O193" s="25">
        <f t="shared" si="28"/>
        <v>276990</v>
      </c>
      <c r="P193" s="25">
        <f t="shared" si="28"/>
        <v>264984</v>
      </c>
      <c r="Q193" s="25">
        <f t="shared" si="28"/>
        <v>289480</v>
      </c>
      <c r="R193" s="25">
        <f t="shared" si="28"/>
        <v>271188</v>
      </c>
      <c r="S193" s="18">
        <f t="shared" si="9"/>
        <v>3014491</v>
      </c>
      <c r="T193" s="86">
        <f>SUM(S188:S193)</f>
        <v>5995457</v>
      </c>
    </row>
    <row r="194" spans="1:19" ht="12.75">
      <c r="A194" s="2" t="s">
        <v>34</v>
      </c>
      <c r="B194" s="12" t="s">
        <v>129</v>
      </c>
      <c r="C194" s="4">
        <v>1</v>
      </c>
      <c r="D194" s="5">
        <v>30</v>
      </c>
      <c r="E194" s="2" t="s">
        <v>11</v>
      </c>
      <c r="F194" s="23" t="s">
        <v>12</v>
      </c>
      <c r="G194" s="25">
        <f t="shared" si="6"/>
        <v>248091</v>
      </c>
      <c r="H194" s="25">
        <f aca="true" t="shared" si="29" ref="H194:R206">H41+H92+H143</f>
        <v>274362.11100000003</v>
      </c>
      <c r="I194" s="25">
        <f t="shared" si="29"/>
        <v>254128</v>
      </c>
      <c r="J194" s="25">
        <f t="shared" si="29"/>
        <v>250376</v>
      </c>
      <c r="K194" s="25">
        <f t="shared" si="29"/>
        <v>242145</v>
      </c>
      <c r="L194" s="25">
        <f t="shared" si="29"/>
        <v>246867</v>
      </c>
      <c r="M194" s="25">
        <f t="shared" si="29"/>
        <v>245438</v>
      </c>
      <c r="N194" s="25">
        <f t="shared" si="29"/>
        <v>226444</v>
      </c>
      <c r="O194" s="25">
        <f t="shared" si="29"/>
        <v>237482</v>
      </c>
      <c r="P194" s="25">
        <f t="shared" si="29"/>
        <v>226522</v>
      </c>
      <c r="Q194" s="25">
        <f t="shared" si="29"/>
        <v>236924</v>
      </c>
      <c r="R194" s="25">
        <f t="shared" si="29"/>
        <v>223419</v>
      </c>
      <c r="S194" s="18">
        <f t="shared" si="9"/>
        <v>2912198.111</v>
      </c>
    </row>
    <row r="195" spans="1:19" ht="12.75">
      <c r="A195" s="2" t="s">
        <v>34</v>
      </c>
      <c r="B195" s="12" t="s">
        <v>129</v>
      </c>
      <c r="C195" s="4">
        <v>1</v>
      </c>
      <c r="D195" s="5">
        <v>90</v>
      </c>
      <c r="E195" s="2" t="s">
        <v>11</v>
      </c>
      <c r="F195" s="23" t="s">
        <v>12</v>
      </c>
      <c r="G195" s="25">
        <f t="shared" si="6"/>
        <v>219259</v>
      </c>
      <c r="H195" s="25">
        <f t="shared" si="29"/>
        <v>232638</v>
      </c>
      <c r="I195" s="25">
        <f t="shared" si="29"/>
        <v>225925</v>
      </c>
      <c r="J195" s="25">
        <f t="shared" si="29"/>
        <v>252190</v>
      </c>
      <c r="K195" s="25">
        <f t="shared" si="29"/>
        <v>243264</v>
      </c>
      <c r="L195" s="25">
        <f t="shared" si="29"/>
        <v>260540</v>
      </c>
      <c r="M195" s="25">
        <f t="shared" si="29"/>
        <v>289884</v>
      </c>
      <c r="N195" s="25">
        <f t="shared" si="29"/>
        <v>270921</v>
      </c>
      <c r="O195" s="25">
        <f t="shared" si="29"/>
        <v>281319</v>
      </c>
      <c r="P195" s="25">
        <f t="shared" si="29"/>
        <v>293741</v>
      </c>
      <c r="Q195" s="25">
        <f t="shared" si="29"/>
        <v>294146</v>
      </c>
      <c r="R195" s="25">
        <f t="shared" si="29"/>
        <v>289563</v>
      </c>
      <c r="S195" s="18">
        <f t="shared" si="9"/>
        <v>3153390</v>
      </c>
    </row>
    <row r="196" spans="1:20" ht="12.75">
      <c r="A196" s="2" t="s">
        <v>34</v>
      </c>
      <c r="B196" s="12" t="s">
        <v>129</v>
      </c>
      <c r="C196" s="4">
        <v>1</v>
      </c>
      <c r="D196" s="5">
        <v>100</v>
      </c>
      <c r="E196" s="2" t="s">
        <v>11</v>
      </c>
      <c r="F196" s="23" t="s">
        <v>12</v>
      </c>
      <c r="G196" s="25">
        <f t="shared" si="6"/>
        <v>313</v>
      </c>
      <c r="H196" s="25">
        <f t="shared" si="29"/>
        <v>418</v>
      </c>
      <c r="I196" s="25">
        <f t="shared" si="29"/>
        <v>447</v>
      </c>
      <c r="J196" s="25">
        <f t="shared" si="29"/>
        <v>540</v>
      </c>
      <c r="K196" s="25">
        <f t="shared" si="29"/>
        <v>420</v>
      </c>
      <c r="L196" s="25">
        <f t="shared" si="29"/>
        <v>465</v>
      </c>
      <c r="M196" s="25">
        <f t="shared" si="29"/>
        <v>420</v>
      </c>
      <c r="N196" s="25">
        <f t="shared" si="29"/>
        <v>810</v>
      </c>
      <c r="O196" s="25">
        <f t="shared" si="29"/>
        <v>630</v>
      </c>
      <c r="P196" s="25">
        <f t="shared" si="29"/>
        <v>410</v>
      </c>
      <c r="Q196" s="25">
        <f t="shared" si="29"/>
        <v>725</v>
      </c>
      <c r="R196" s="25">
        <f t="shared" si="29"/>
        <v>628</v>
      </c>
      <c r="S196" s="18">
        <f t="shared" si="9"/>
        <v>6226</v>
      </c>
      <c r="T196" s="86">
        <f>SUM(S194:S196)</f>
        <v>6071814.111</v>
      </c>
    </row>
    <row r="197" spans="1:19" ht="12.75">
      <c r="A197" s="2" t="s">
        <v>34</v>
      </c>
      <c r="B197" s="12" t="s">
        <v>129</v>
      </c>
      <c r="C197" s="4">
        <v>1</v>
      </c>
      <c r="D197" s="5">
        <v>30</v>
      </c>
      <c r="E197" s="2" t="s">
        <v>23</v>
      </c>
      <c r="F197" s="23" t="s">
        <v>12</v>
      </c>
      <c r="G197" s="25">
        <f t="shared" si="6"/>
        <v>167225</v>
      </c>
      <c r="H197" s="25">
        <f t="shared" si="29"/>
        <v>178222</v>
      </c>
      <c r="I197" s="25">
        <f t="shared" si="29"/>
        <v>165824</v>
      </c>
      <c r="J197" s="25">
        <f t="shared" si="29"/>
        <v>167571</v>
      </c>
      <c r="K197" s="25">
        <f t="shared" si="29"/>
        <v>164339</v>
      </c>
      <c r="L197" s="25">
        <f t="shared" si="29"/>
        <v>150965</v>
      </c>
      <c r="M197" s="25">
        <f t="shared" si="29"/>
        <v>161714</v>
      </c>
      <c r="N197" s="25">
        <f t="shared" si="29"/>
        <v>151275</v>
      </c>
      <c r="O197" s="25">
        <f t="shared" si="29"/>
        <v>154956</v>
      </c>
      <c r="P197" s="25">
        <f t="shared" si="29"/>
        <v>155076</v>
      </c>
      <c r="Q197" s="25">
        <f t="shared" si="29"/>
        <v>165826</v>
      </c>
      <c r="R197" s="25">
        <f t="shared" si="29"/>
        <v>154468</v>
      </c>
      <c r="S197" s="18">
        <f t="shared" si="9"/>
        <v>1937461</v>
      </c>
    </row>
    <row r="198" spans="1:19" ht="12.75">
      <c r="A198" s="2" t="s">
        <v>34</v>
      </c>
      <c r="B198" s="12" t="s">
        <v>129</v>
      </c>
      <c r="C198" s="4">
        <v>1</v>
      </c>
      <c r="D198" s="5">
        <v>90</v>
      </c>
      <c r="E198" s="2" t="s">
        <v>23</v>
      </c>
      <c r="F198" s="23" t="s">
        <v>12</v>
      </c>
      <c r="G198" s="25">
        <f t="shared" si="6"/>
        <v>154577</v>
      </c>
      <c r="H198" s="25">
        <f t="shared" si="29"/>
        <v>161661</v>
      </c>
      <c r="I198" s="25">
        <f t="shared" si="29"/>
        <v>158259</v>
      </c>
      <c r="J198" s="25">
        <f t="shared" si="29"/>
        <v>167345</v>
      </c>
      <c r="K198" s="25">
        <f t="shared" si="29"/>
        <v>168056</v>
      </c>
      <c r="L198" s="25">
        <f t="shared" si="29"/>
        <v>182004</v>
      </c>
      <c r="M198" s="25">
        <f t="shared" si="29"/>
        <v>204080</v>
      </c>
      <c r="N198" s="25">
        <f t="shared" si="29"/>
        <v>188823</v>
      </c>
      <c r="O198" s="25">
        <f t="shared" si="29"/>
        <v>195668</v>
      </c>
      <c r="P198" s="25">
        <f t="shared" si="29"/>
        <v>204584</v>
      </c>
      <c r="Q198" s="25">
        <f t="shared" si="29"/>
        <v>211227</v>
      </c>
      <c r="R198" s="25">
        <f t="shared" si="29"/>
        <v>203801</v>
      </c>
      <c r="S198" s="18">
        <f t="shared" si="9"/>
        <v>2200085</v>
      </c>
    </row>
    <row r="199" spans="1:20" ht="12.75">
      <c r="A199" s="2" t="s">
        <v>34</v>
      </c>
      <c r="B199" s="12" t="s">
        <v>129</v>
      </c>
      <c r="C199" s="4">
        <v>1</v>
      </c>
      <c r="D199" s="5">
        <v>100</v>
      </c>
      <c r="E199" s="2" t="s">
        <v>23</v>
      </c>
      <c r="F199" s="23" t="s">
        <v>12</v>
      </c>
      <c r="G199" s="25">
        <f t="shared" si="6"/>
        <v>1170</v>
      </c>
      <c r="H199" s="25">
        <f t="shared" si="29"/>
        <v>810</v>
      </c>
      <c r="I199" s="25">
        <f t="shared" si="29"/>
        <v>1290</v>
      </c>
      <c r="J199" s="25">
        <f t="shared" si="29"/>
        <v>1080</v>
      </c>
      <c r="K199" s="25">
        <f t="shared" si="29"/>
        <v>962</v>
      </c>
      <c r="L199" s="25">
        <f t="shared" si="29"/>
        <v>1380</v>
      </c>
      <c r="M199" s="25">
        <f t="shared" si="29"/>
        <v>1081</v>
      </c>
      <c r="N199" s="25">
        <f t="shared" si="29"/>
        <v>960</v>
      </c>
      <c r="O199" s="25">
        <f t="shared" si="29"/>
        <v>630</v>
      </c>
      <c r="P199" s="25">
        <f t="shared" si="29"/>
        <v>960</v>
      </c>
      <c r="Q199" s="25">
        <f t="shared" si="29"/>
        <v>1050</v>
      </c>
      <c r="R199" s="25">
        <f t="shared" si="29"/>
        <v>1350</v>
      </c>
      <c r="S199" s="18">
        <f t="shared" si="9"/>
        <v>12723</v>
      </c>
      <c r="T199" s="86">
        <f>SUM(S197:S199)</f>
        <v>4150269</v>
      </c>
    </row>
    <row r="200" spans="1:19" ht="12.75">
      <c r="A200" s="2" t="s">
        <v>18</v>
      </c>
      <c r="B200" s="12" t="s">
        <v>129</v>
      </c>
      <c r="C200" s="4">
        <v>1</v>
      </c>
      <c r="D200" s="5">
        <v>60</v>
      </c>
      <c r="E200" s="2" t="s">
        <v>19</v>
      </c>
      <c r="F200" s="23" t="s">
        <v>12</v>
      </c>
      <c r="G200" s="25">
        <f t="shared" si="6"/>
        <v>14594</v>
      </c>
      <c r="H200" s="25">
        <f t="shared" si="29"/>
        <v>15203</v>
      </c>
      <c r="I200" s="25">
        <f t="shared" si="29"/>
        <v>13791</v>
      </c>
      <c r="J200" s="25">
        <f t="shared" si="29"/>
        <v>15409</v>
      </c>
      <c r="K200" s="25">
        <f t="shared" si="29"/>
        <v>15481</v>
      </c>
      <c r="L200" s="25">
        <f t="shared" si="29"/>
        <v>14347</v>
      </c>
      <c r="M200" s="25">
        <f t="shared" si="29"/>
        <v>16678</v>
      </c>
      <c r="N200" s="25">
        <f t="shared" si="29"/>
        <v>13136</v>
      </c>
      <c r="O200" s="25">
        <f t="shared" si="29"/>
        <v>13109</v>
      </c>
      <c r="P200" s="25">
        <f t="shared" si="29"/>
        <v>14055</v>
      </c>
      <c r="Q200" s="25">
        <f t="shared" si="29"/>
        <v>15190</v>
      </c>
      <c r="R200" s="25">
        <f t="shared" si="29"/>
        <v>14536</v>
      </c>
      <c r="S200" s="18">
        <f t="shared" si="9"/>
        <v>175529</v>
      </c>
    </row>
    <row r="201" spans="1:19" ht="12.75">
      <c r="A201" s="2" t="s">
        <v>18</v>
      </c>
      <c r="B201" s="12" t="s">
        <v>129</v>
      </c>
      <c r="C201" s="4">
        <v>1</v>
      </c>
      <c r="D201" s="5">
        <v>140</v>
      </c>
      <c r="E201" s="2" t="s">
        <v>19</v>
      </c>
      <c r="F201" s="23" t="s">
        <v>12</v>
      </c>
      <c r="G201" s="25">
        <f t="shared" si="6"/>
        <v>660</v>
      </c>
      <c r="H201" s="25">
        <f t="shared" si="29"/>
        <v>420</v>
      </c>
      <c r="I201" s="25">
        <f t="shared" si="29"/>
        <v>270</v>
      </c>
      <c r="J201" s="25">
        <f t="shared" si="29"/>
        <v>672</v>
      </c>
      <c r="K201" s="25">
        <f t="shared" si="29"/>
        <v>180</v>
      </c>
      <c r="L201" s="25">
        <f t="shared" si="29"/>
        <v>180</v>
      </c>
      <c r="M201" s="25">
        <f t="shared" si="29"/>
        <v>240</v>
      </c>
      <c r="N201" s="25">
        <f t="shared" si="29"/>
        <v>210</v>
      </c>
      <c r="O201" s="25">
        <f t="shared" si="29"/>
        <v>180</v>
      </c>
      <c r="P201" s="25">
        <f t="shared" si="29"/>
        <v>510</v>
      </c>
      <c r="Q201" s="25">
        <f t="shared" si="29"/>
        <v>150</v>
      </c>
      <c r="R201" s="25">
        <f t="shared" si="29"/>
        <v>330</v>
      </c>
      <c r="S201" s="18">
        <f t="shared" si="9"/>
        <v>4002</v>
      </c>
    </row>
    <row r="202" spans="1:20" ht="12.75">
      <c r="A202" s="2" t="s">
        <v>18</v>
      </c>
      <c r="B202" s="12" t="s">
        <v>129</v>
      </c>
      <c r="C202" s="4">
        <v>1</v>
      </c>
      <c r="D202" s="5">
        <v>500</v>
      </c>
      <c r="E202" s="2" t="s">
        <v>19</v>
      </c>
      <c r="F202" s="23" t="s">
        <v>12</v>
      </c>
      <c r="G202" s="25">
        <f t="shared" si="6"/>
        <v>180</v>
      </c>
      <c r="H202" s="25">
        <f t="shared" si="29"/>
        <v>150</v>
      </c>
      <c r="I202" s="25">
        <f t="shared" si="29"/>
        <v>180</v>
      </c>
      <c r="J202" s="25">
        <f t="shared" si="29"/>
        <v>190</v>
      </c>
      <c r="K202" s="25">
        <f t="shared" si="29"/>
        <v>360</v>
      </c>
      <c r="L202" s="25">
        <f t="shared" si="29"/>
        <v>180</v>
      </c>
      <c r="M202" s="25">
        <f t="shared" si="29"/>
        <v>150</v>
      </c>
      <c r="N202" s="25">
        <f t="shared" si="29"/>
        <v>360</v>
      </c>
      <c r="O202" s="25">
        <f t="shared" si="29"/>
        <v>0</v>
      </c>
      <c r="P202" s="25">
        <f t="shared" si="29"/>
        <v>10</v>
      </c>
      <c r="Q202" s="25">
        <f t="shared" si="29"/>
        <v>330</v>
      </c>
      <c r="R202" s="25">
        <f t="shared" si="29"/>
        <v>60</v>
      </c>
      <c r="S202" s="18">
        <f t="shared" si="9"/>
        <v>2150</v>
      </c>
      <c r="T202" s="86">
        <f>SUM(S200:S202)</f>
        <v>181681</v>
      </c>
    </row>
    <row r="203" spans="1:19" ht="12.75">
      <c r="A203" s="2" t="s">
        <v>18</v>
      </c>
      <c r="B203" s="12" t="s">
        <v>129</v>
      </c>
      <c r="C203" s="4">
        <v>1</v>
      </c>
      <c r="D203" s="5">
        <v>60</v>
      </c>
      <c r="E203" s="2" t="s">
        <v>20</v>
      </c>
      <c r="F203" s="23" t="s">
        <v>12</v>
      </c>
      <c r="G203" s="25">
        <f t="shared" si="6"/>
        <v>29240</v>
      </c>
      <c r="H203" s="25">
        <f t="shared" si="29"/>
        <v>33793</v>
      </c>
      <c r="I203" s="25">
        <f t="shared" si="29"/>
        <v>29940</v>
      </c>
      <c r="J203" s="25">
        <f t="shared" si="29"/>
        <v>30206</v>
      </c>
      <c r="K203" s="25">
        <f t="shared" si="29"/>
        <v>28106</v>
      </c>
      <c r="L203" s="25">
        <f t="shared" si="29"/>
        <v>27960</v>
      </c>
      <c r="M203" s="25">
        <f t="shared" si="29"/>
        <v>28459</v>
      </c>
      <c r="N203" s="25">
        <f t="shared" si="29"/>
        <v>25330</v>
      </c>
      <c r="O203" s="25">
        <f t="shared" si="29"/>
        <v>26296</v>
      </c>
      <c r="P203" s="25">
        <f t="shared" si="29"/>
        <v>24218</v>
      </c>
      <c r="Q203" s="25">
        <f t="shared" si="29"/>
        <v>24557</v>
      </c>
      <c r="R203" s="25">
        <f t="shared" si="29"/>
        <v>20940</v>
      </c>
      <c r="S203" s="18">
        <f t="shared" si="9"/>
        <v>329045</v>
      </c>
    </row>
    <row r="204" spans="1:19" ht="12.75">
      <c r="A204" s="2" t="s">
        <v>18</v>
      </c>
      <c r="B204" s="12" t="s">
        <v>129</v>
      </c>
      <c r="C204" s="4">
        <v>1</v>
      </c>
      <c r="D204" s="5">
        <v>140</v>
      </c>
      <c r="E204" s="2" t="s">
        <v>20</v>
      </c>
      <c r="F204" s="23" t="s">
        <v>12</v>
      </c>
      <c r="G204" s="25">
        <f t="shared" si="6"/>
        <v>300</v>
      </c>
      <c r="H204" s="25">
        <f t="shared" si="29"/>
        <v>390</v>
      </c>
      <c r="I204" s="25">
        <f t="shared" si="29"/>
        <v>474</v>
      </c>
      <c r="J204" s="25">
        <f t="shared" si="29"/>
        <v>334</v>
      </c>
      <c r="K204" s="25">
        <f t="shared" si="29"/>
        <v>300</v>
      </c>
      <c r="L204" s="25">
        <f t="shared" si="29"/>
        <v>247</v>
      </c>
      <c r="M204" s="25">
        <f t="shared" si="29"/>
        <v>240</v>
      </c>
      <c r="N204" s="25">
        <f t="shared" si="29"/>
        <v>335</v>
      </c>
      <c r="O204" s="25">
        <f t="shared" si="29"/>
        <v>238</v>
      </c>
      <c r="P204" s="25">
        <f t="shared" si="29"/>
        <v>58</v>
      </c>
      <c r="Q204" s="25">
        <f t="shared" si="29"/>
        <v>296</v>
      </c>
      <c r="R204" s="25">
        <f t="shared" si="29"/>
        <v>60</v>
      </c>
      <c r="S204" s="18">
        <f t="shared" si="9"/>
        <v>3272</v>
      </c>
    </row>
    <row r="205" spans="1:20" ht="12.75">
      <c r="A205" s="2" t="s">
        <v>18</v>
      </c>
      <c r="B205" s="12" t="s">
        <v>129</v>
      </c>
      <c r="C205" s="4">
        <v>1</v>
      </c>
      <c r="D205" s="5">
        <v>500</v>
      </c>
      <c r="E205" s="2" t="s">
        <v>20</v>
      </c>
      <c r="F205" s="23" t="s">
        <v>12</v>
      </c>
      <c r="G205" s="25">
        <f t="shared" si="6"/>
        <v>25081</v>
      </c>
      <c r="H205" s="25">
        <f t="shared" si="29"/>
        <v>25323</v>
      </c>
      <c r="I205" s="25">
        <f t="shared" si="29"/>
        <v>23769</v>
      </c>
      <c r="J205" s="25">
        <f t="shared" si="29"/>
        <v>24706</v>
      </c>
      <c r="K205" s="25">
        <f t="shared" si="29"/>
        <v>26244</v>
      </c>
      <c r="L205" s="25">
        <f t="shared" si="29"/>
        <v>26211</v>
      </c>
      <c r="M205" s="25">
        <f t="shared" si="29"/>
        <v>26525</v>
      </c>
      <c r="N205" s="25">
        <f t="shared" si="29"/>
        <v>28315</v>
      </c>
      <c r="O205" s="25">
        <f t="shared" si="29"/>
        <v>25147</v>
      </c>
      <c r="P205" s="25">
        <f t="shared" si="29"/>
        <v>25800</v>
      </c>
      <c r="Q205" s="25">
        <f t="shared" si="29"/>
        <v>30562</v>
      </c>
      <c r="R205" s="25">
        <f t="shared" si="29"/>
        <v>24255</v>
      </c>
      <c r="S205" s="18">
        <f t="shared" si="9"/>
        <v>311938</v>
      </c>
      <c r="T205" s="86">
        <f>SUM(S203:S205)</f>
        <v>644255</v>
      </c>
    </row>
    <row r="206" spans="1:19" ht="12.75">
      <c r="A206" s="2" t="s">
        <v>15</v>
      </c>
      <c r="B206" s="12" t="s">
        <v>129</v>
      </c>
      <c r="C206" s="4">
        <v>1</v>
      </c>
      <c r="D206" s="5">
        <v>60</v>
      </c>
      <c r="E206" s="2" t="s">
        <v>16</v>
      </c>
      <c r="F206" s="24" t="s">
        <v>12</v>
      </c>
      <c r="G206" s="25">
        <f t="shared" si="6"/>
        <v>31952.5</v>
      </c>
      <c r="H206" s="25">
        <f t="shared" si="29"/>
        <v>36107</v>
      </c>
      <c r="I206" s="25">
        <f t="shared" si="29"/>
        <v>31504</v>
      </c>
      <c r="J206" s="25">
        <f t="shared" si="29"/>
        <v>33302</v>
      </c>
      <c r="K206" s="25">
        <f t="shared" si="29"/>
        <v>32107</v>
      </c>
      <c r="L206" s="25">
        <f t="shared" si="29"/>
        <v>31238</v>
      </c>
      <c r="M206" s="25">
        <f t="shared" si="29"/>
        <v>35063</v>
      </c>
      <c r="N206" s="25">
        <f t="shared" si="29"/>
        <v>31871</v>
      </c>
      <c r="O206" s="25">
        <f t="shared" si="29"/>
        <v>28752</v>
      </c>
      <c r="P206" s="25">
        <f t="shared" si="29"/>
        <v>33300</v>
      </c>
      <c r="Q206" s="25">
        <f t="shared" si="29"/>
        <v>34586</v>
      </c>
      <c r="R206" s="25">
        <f t="shared" si="29"/>
        <v>27362</v>
      </c>
      <c r="S206" s="18">
        <f t="shared" si="9"/>
        <v>387144.5</v>
      </c>
    </row>
    <row r="207" spans="6:19" ht="15">
      <c r="F207" s="21" t="s">
        <v>128</v>
      </c>
      <c r="G207" s="18">
        <f>SUM(G159:G206)</f>
        <v>3698028.7</v>
      </c>
      <c r="H207" s="18">
        <f aca="true" t="shared" si="30" ref="H207:S207">SUM(H159:H206)</f>
        <v>3984597.3740000003</v>
      </c>
      <c r="I207" s="18">
        <f t="shared" si="30"/>
        <v>3789661.125</v>
      </c>
      <c r="J207" s="18">
        <f t="shared" si="30"/>
        <v>3833594.438</v>
      </c>
      <c r="K207" s="18">
        <f t="shared" si="30"/>
        <v>3727288</v>
      </c>
      <c r="L207" s="18">
        <f t="shared" si="30"/>
        <v>3797108.438</v>
      </c>
      <c r="M207" s="18">
        <f t="shared" si="30"/>
        <v>4036331.125</v>
      </c>
      <c r="N207" s="18">
        <f t="shared" si="30"/>
        <v>3699256.125</v>
      </c>
      <c r="O207" s="18">
        <f t="shared" si="30"/>
        <v>3884510</v>
      </c>
      <c r="P207" s="18">
        <f t="shared" si="30"/>
        <v>3841408.625</v>
      </c>
      <c r="Q207" s="18">
        <f t="shared" si="30"/>
        <v>3931407</v>
      </c>
      <c r="R207" s="18">
        <f t="shared" si="30"/>
        <v>3786911.5</v>
      </c>
      <c r="S207" s="20">
        <f t="shared" si="30"/>
        <v>46010102.45</v>
      </c>
    </row>
  </sheetData>
  <sheetProtection/>
  <printOptions/>
  <pageMargins left="0.44431372549019615" right="0.44431372549019615" top="0.44431372549019615" bottom="0.44431372549019615" header="0.5098039215686275" footer="0.509803921568627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G7" sqref="G7"/>
    </sheetView>
  </sheetViews>
  <sheetFormatPr defaultColWidth="9.140625" defaultRowHeight="12.75"/>
  <cols>
    <col min="1" max="1" width="32.00390625" style="0" customWidth="1"/>
    <col min="2" max="2" width="23.421875" style="0" bestFit="1" customWidth="1"/>
    <col min="3" max="3" width="11.7109375" style="0" bestFit="1" customWidth="1"/>
    <col min="4" max="4" width="13.28125" style="0" bestFit="1" customWidth="1"/>
    <col min="5" max="5" width="15.28125" style="0" bestFit="1" customWidth="1"/>
    <col min="6" max="6" width="12.00390625" style="0" bestFit="1" customWidth="1"/>
    <col min="7" max="7" width="20.28125" style="0" bestFit="1" customWidth="1"/>
  </cols>
  <sheetData>
    <row r="1" ht="15.75">
      <c r="A1" s="6" t="s">
        <v>106</v>
      </c>
    </row>
    <row r="2" spans="1:7" ht="12.75">
      <c r="A2" s="1"/>
      <c r="B2" s="1"/>
      <c r="C2" s="1"/>
      <c r="D2" s="1"/>
      <c r="E2" s="1"/>
      <c r="F2" s="1"/>
      <c r="G2" s="1"/>
    </row>
    <row r="3" spans="1:7" ht="30" customHeight="1">
      <c r="A3" s="7" t="s">
        <v>1</v>
      </c>
      <c r="B3" s="7" t="s">
        <v>0</v>
      </c>
      <c r="C3" s="7" t="s">
        <v>2</v>
      </c>
      <c r="D3" s="7" t="s">
        <v>3</v>
      </c>
      <c r="E3" s="7" t="s">
        <v>105</v>
      </c>
      <c r="F3" s="7" t="s">
        <v>51</v>
      </c>
      <c r="G3" s="7" t="s">
        <v>52</v>
      </c>
    </row>
    <row r="4" spans="1:7" ht="12.75">
      <c r="A4" s="2" t="s">
        <v>18</v>
      </c>
      <c r="B4" s="2" t="s">
        <v>17</v>
      </c>
      <c r="C4" s="2" t="s">
        <v>19</v>
      </c>
      <c r="D4" s="2" t="s">
        <v>12</v>
      </c>
      <c r="E4" s="2" t="s">
        <v>5</v>
      </c>
      <c r="F4" s="8" t="s">
        <v>53</v>
      </c>
      <c r="G4" s="2" t="s">
        <v>54</v>
      </c>
    </row>
    <row r="5" spans="1:7" ht="12.75">
      <c r="A5" s="2" t="s">
        <v>18</v>
      </c>
      <c r="B5" s="2" t="s">
        <v>17</v>
      </c>
      <c r="C5" s="2" t="s">
        <v>19</v>
      </c>
      <c r="D5" s="2" t="s">
        <v>12</v>
      </c>
      <c r="E5" s="2" t="s">
        <v>5</v>
      </c>
      <c r="F5" s="8" t="s">
        <v>55</v>
      </c>
      <c r="G5" s="2" t="s">
        <v>54</v>
      </c>
    </row>
    <row r="6" spans="1:7" ht="12.75">
      <c r="A6" s="2" t="s">
        <v>18</v>
      </c>
      <c r="B6" s="2" t="s">
        <v>17</v>
      </c>
      <c r="C6" s="2" t="s">
        <v>19</v>
      </c>
      <c r="D6" s="2" t="s">
        <v>12</v>
      </c>
      <c r="E6" s="2" t="s">
        <v>5</v>
      </c>
      <c r="F6" s="8" t="s">
        <v>56</v>
      </c>
      <c r="G6" s="2" t="s">
        <v>54</v>
      </c>
    </row>
    <row r="7" spans="1:7" ht="12.75">
      <c r="A7" s="2" t="s">
        <v>18</v>
      </c>
      <c r="B7" s="2" t="s">
        <v>17</v>
      </c>
      <c r="C7" s="2" t="s">
        <v>19</v>
      </c>
      <c r="D7" s="2" t="s">
        <v>12</v>
      </c>
      <c r="E7" s="2" t="s">
        <v>13</v>
      </c>
      <c r="F7" s="8" t="s">
        <v>55</v>
      </c>
      <c r="G7" s="2" t="s">
        <v>54</v>
      </c>
    </row>
    <row r="8" spans="1:7" ht="12.75">
      <c r="A8" s="2" t="s">
        <v>18</v>
      </c>
      <c r="B8" s="2" t="s">
        <v>17</v>
      </c>
      <c r="C8" s="2" t="s">
        <v>19</v>
      </c>
      <c r="D8" s="2" t="s">
        <v>12</v>
      </c>
      <c r="E8" s="2"/>
      <c r="F8" s="8" t="s">
        <v>53</v>
      </c>
      <c r="G8" s="2" t="s">
        <v>54</v>
      </c>
    </row>
    <row r="9" spans="1:7" ht="12.75">
      <c r="A9" s="2" t="s">
        <v>18</v>
      </c>
      <c r="B9" s="2" t="s">
        <v>17</v>
      </c>
      <c r="C9" s="2" t="s">
        <v>19</v>
      </c>
      <c r="D9" s="2" t="s">
        <v>12</v>
      </c>
      <c r="E9" s="2"/>
      <c r="F9" s="8" t="s">
        <v>55</v>
      </c>
      <c r="G9" s="2" t="s">
        <v>54</v>
      </c>
    </row>
    <row r="10" spans="1:7" ht="12.75">
      <c r="A10" s="2" t="s">
        <v>18</v>
      </c>
      <c r="B10" s="2" t="s">
        <v>17</v>
      </c>
      <c r="C10" s="2" t="s">
        <v>19</v>
      </c>
      <c r="D10" s="2" t="s">
        <v>12</v>
      </c>
      <c r="E10" s="2"/>
      <c r="F10" s="8" t="s">
        <v>56</v>
      </c>
      <c r="G10" s="2" t="s">
        <v>54</v>
      </c>
    </row>
    <row r="11" spans="1:7" ht="12.75">
      <c r="A11" s="2" t="s">
        <v>18</v>
      </c>
      <c r="B11" s="2" t="s">
        <v>17</v>
      </c>
      <c r="C11" s="2" t="s">
        <v>20</v>
      </c>
      <c r="D11" s="2" t="s">
        <v>12</v>
      </c>
      <c r="E11" s="2" t="s">
        <v>5</v>
      </c>
      <c r="F11" s="8" t="s">
        <v>57</v>
      </c>
      <c r="G11" s="2" t="s">
        <v>54</v>
      </c>
    </row>
    <row r="12" spans="1:7" ht="12.75">
      <c r="A12" s="2" t="s">
        <v>18</v>
      </c>
      <c r="B12" s="2" t="s">
        <v>17</v>
      </c>
      <c r="C12" s="2" t="s">
        <v>20</v>
      </c>
      <c r="D12" s="2" t="s">
        <v>12</v>
      </c>
      <c r="E12" s="2" t="s">
        <v>5</v>
      </c>
      <c r="F12" s="8" t="s">
        <v>58</v>
      </c>
      <c r="G12" s="2" t="s">
        <v>54</v>
      </c>
    </row>
    <row r="13" spans="1:7" ht="12.75">
      <c r="A13" s="2" t="s">
        <v>18</v>
      </c>
      <c r="B13" s="2" t="s">
        <v>17</v>
      </c>
      <c r="C13" s="2" t="s">
        <v>20</v>
      </c>
      <c r="D13" s="2" t="s">
        <v>12</v>
      </c>
      <c r="E13" s="2" t="s">
        <v>5</v>
      </c>
      <c r="F13" s="8" t="s">
        <v>59</v>
      </c>
      <c r="G13" s="2" t="s">
        <v>54</v>
      </c>
    </row>
    <row r="14" spans="1:7" ht="12.75">
      <c r="A14" s="2" t="s">
        <v>18</v>
      </c>
      <c r="B14" s="2" t="s">
        <v>17</v>
      </c>
      <c r="C14" s="2" t="s">
        <v>20</v>
      </c>
      <c r="D14" s="2" t="s">
        <v>12</v>
      </c>
      <c r="E14" s="2" t="s">
        <v>13</v>
      </c>
      <c r="F14" s="8" t="s">
        <v>58</v>
      </c>
      <c r="G14" s="2" t="s">
        <v>54</v>
      </c>
    </row>
    <row r="15" spans="1:7" ht="12.75">
      <c r="A15" s="2" t="s">
        <v>18</v>
      </c>
      <c r="B15" s="2" t="s">
        <v>17</v>
      </c>
      <c r="C15" s="2" t="s">
        <v>20</v>
      </c>
      <c r="D15" s="2" t="s">
        <v>12</v>
      </c>
      <c r="E15" s="2"/>
      <c r="F15" s="8" t="s">
        <v>57</v>
      </c>
      <c r="G15" s="2" t="s">
        <v>54</v>
      </c>
    </row>
    <row r="16" spans="1:7" ht="12.75">
      <c r="A16" s="2" t="s">
        <v>18</v>
      </c>
      <c r="B16" s="2" t="s">
        <v>17</v>
      </c>
      <c r="C16" s="2" t="s">
        <v>20</v>
      </c>
      <c r="D16" s="2" t="s">
        <v>12</v>
      </c>
      <c r="E16" s="2"/>
      <c r="F16" s="8" t="s">
        <v>58</v>
      </c>
      <c r="G16" s="2" t="s">
        <v>54</v>
      </c>
    </row>
    <row r="17" spans="1:7" ht="12.75">
      <c r="A17" s="2" t="s">
        <v>18</v>
      </c>
      <c r="B17" s="2" t="s">
        <v>17</v>
      </c>
      <c r="C17" s="2" t="s">
        <v>20</v>
      </c>
      <c r="D17" s="2" t="s">
        <v>12</v>
      </c>
      <c r="E17" s="2"/>
      <c r="F17" s="8" t="s">
        <v>59</v>
      </c>
      <c r="G17" s="2" t="s">
        <v>54</v>
      </c>
    </row>
    <row r="18" spans="1:7" ht="12.75">
      <c r="A18" s="2" t="s">
        <v>18</v>
      </c>
      <c r="B18" s="2" t="s">
        <v>25</v>
      </c>
      <c r="C18" s="2" t="s">
        <v>20</v>
      </c>
      <c r="D18" s="2" t="s">
        <v>27</v>
      </c>
      <c r="E18" s="2" t="s">
        <v>5</v>
      </c>
      <c r="F18" s="8" t="s">
        <v>60</v>
      </c>
      <c r="G18" s="2" t="s">
        <v>54</v>
      </c>
    </row>
    <row r="19" spans="1:7" ht="12.75">
      <c r="A19" s="2" t="s">
        <v>18</v>
      </c>
      <c r="B19" s="2" t="s">
        <v>25</v>
      </c>
      <c r="C19" s="2" t="s">
        <v>20</v>
      </c>
      <c r="D19" s="2" t="s">
        <v>27</v>
      </c>
      <c r="E19" s="2" t="s">
        <v>5</v>
      </c>
      <c r="F19" s="8" t="s">
        <v>61</v>
      </c>
      <c r="G19" s="2" t="s">
        <v>54</v>
      </c>
    </row>
    <row r="20" spans="1:7" ht="12.75">
      <c r="A20" s="2" t="s">
        <v>18</v>
      </c>
      <c r="B20" s="2" t="s">
        <v>25</v>
      </c>
      <c r="C20" s="2" t="s">
        <v>20</v>
      </c>
      <c r="D20" s="2" t="s">
        <v>27</v>
      </c>
      <c r="E20" s="2" t="s">
        <v>5</v>
      </c>
      <c r="F20" s="8" t="s">
        <v>62</v>
      </c>
      <c r="G20" s="2" t="s">
        <v>54</v>
      </c>
    </row>
    <row r="21" spans="1:7" ht="12.75">
      <c r="A21" s="2" t="s">
        <v>18</v>
      </c>
      <c r="B21" s="2" t="s">
        <v>25</v>
      </c>
      <c r="C21" s="2" t="s">
        <v>20</v>
      </c>
      <c r="D21" s="2" t="s">
        <v>27</v>
      </c>
      <c r="E21" s="2" t="s">
        <v>5</v>
      </c>
      <c r="F21" s="8" t="s">
        <v>63</v>
      </c>
      <c r="G21" s="2" t="s">
        <v>54</v>
      </c>
    </row>
    <row r="22" spans="1:7" ht="12.75">
      <c r="A22" s="2" t="s">
        <v>18</v>
      </c>
      <c r="B22" s="2" t="s">
        <v>25</v>
      </c>
      <c r="C22" s="2" t="s">
        <v>20</v>
      </c>
      <c r="D22" s="2" t="s">
        <v>27</v>
      </c>
      <c r="E22" s="2" t="s">
        <v>13</v>
      </c>
      <c r="F22" s="8" t="s">
        <v>60</v>
      </c>
      <c r="G22" s="2" t="s">
        <v>54</v>
      </c>
    </row>
    <row r="23" spans="1:7" ht="12.75">
      <c r="A23" s="2" t="s">
        <v>18</v>
      </c>
      <c r="B23" s="2" t="s">
        <v>25</v>
      </c>
      <c r="C23" s="2" t="s">
        <v>20</v>
      </c>
      <c r="D23" s="2" t="s">
        <v>27</v>
      </c>
      <c r="E23" s="2" t="s">
        <v>13</v>
      </c>
      <c r="F23" s="8" t="s">
        <v>61</v>
      </c>
      <c r="G23" s="2" t="s">
        <v>54</v>
      </c>
    </row>
    <row r="24" spans="1:7" ht="12.75">
      <c r="A24" s="2" t="s">
        <v>18</v>
      </c>
      <c r="B24" s="2" t="s">
        <v>25</v>
      </c>
      <c r="C24" s="2" t="s">
        <v>20</v>
      </c>
      <c r="D24" s="2" t="s">
        <v>27</v>
      </c>
      <c r="E24" s="2" t="s">
        <v>13</v>
      </c>
      <c r="F24" s="8" t="s">
        <v>62</v>
      </c>
      <c r="G24" s="2" t="s">
        <v>54</v>
      </c>
    </row>
    <row r="25" spans="1:7" ht="12.75">
      <c r="A25" s="2" t="s">
        <v>18</v>
      </c>
      <c r="B25" s="2" t="s">
        <v>25</v>
      </c>
      <c r="C25" s="2" t="s">
        <v>20</v>
      </c>
      <c r="D25" s="2" t="s">
        <v>27</v>
      </c>
      <c r="E25" s="2" t="s">
        <v>13</v>
      </c>
      <c r="F25" s="8" t="s">
        <v>63</v>
      </c>
      <c r="G25" s="2" t="s">
        <v>54</v>
      </c>
    </row>
    <row r="26" spans="1:7" ht="12.75">
      <c r="A26" s="2" t="s">
        <v>18</v>
      </c>
      <c r="B26" s="2" t="s">
        <v>25</v>
      </c>
      <c r="C26" s="2" t="s">
        <v>20</v>
      </c>
      <c r="D26" s="2" t="s">
        <v>27</v>
      </c>
      <c r="E26" s="2"/>
      <c r="F26" s="8" t="s">
        <v>60</v>
      </c>
      <c r="G26" s="2" t="s">
        <v>54</v>
      </c>
    </row>
    <row r="27" spans="1:7" ht="12.75">
      <c r="A27" s="2" t="s">
        <v>18</v>
      </c>
      <c r="B27" s="2" t="s">
        <v>25</v>
      </c>
      <c r="C27" s="2" t="s">
        <v>20</v>
      </c>
      <c r="D27" s="2" t="s">
        <v>27</v>
      </c>
      <c r="E27" s="2"/>
      <c r="F27" s="8" t="s">
        <v>61</v>
      </c>
      <c r="G27" s="2" t="s">
        <v>54</v>
      </c>
    </row>
    <row r="28" spans="1:7" ht="12.75">
      <c r="A28" s="2" t="s">
        <v>18</v>
      </c>
      <c r="B28" s="2" t="s">
        <v>25</v>
      </c>
      <c r="C28" s="2" t="s">
        <v>20</v>
      </c>
      <c r="D28" s="2" t="s">
        <v>27</v>
      </c>
      <c r="E28" s="2"/>
      <c r="F28" s="8" t="s">
        <v>62</v>
      </c>
      <c r="G28" s="2" t="s">
        <v>54</v>
      </c>
    </row>
    <row r="29" spans="1:7" ht="12.75">
      <c r="A29" s="2" t="s">
        <v>18</v>
      </c>
      <c r="B29" s="2" t="s">
        <v>25</v>
      </c>
      <c r="C29" s="2" t="s">
        <v>20</v>
      </c>
      <c r="D29" s="2" t="s">
        <v>27</v>
      </c>
      <c r="E29" s="2"/>
      <c r="F29" s="8" t="s">
        <v>63</v>
      </c>
      <c r="G29" s="2" t="s">
        <v>54</v>
      </c>
    </row>
    <row r="30" spans="1:7" ht="12.75">
      <c r="A30" s="2" t="s">
        <v>18</v>
      </c>
      <c r="B30" s="2" t="s">
        <v>25</v>
      </c>
      <c r="C30" s="2" t="s">
        <v>26</v>
      </c>
      <c r="D30" s="2" t="s">
        <v>27</v>
      </c>
      <c r="E30" s="2" t="s">
        <v>5</v>
      </c>
      <c r="F30" s="8" t="s">
        <v>64</v>
      </c>
      <c r="G30" s="2" t="s">
        <v>54</v>
      </c>
    </row>
    <row r="31" spans="1:7" ht="12.75">
      <c r="A31" s="2" t="s">
        <v>18</v>
      </c>
      <c r="B31" s="2" t="s">
        <v>25</v>
      </c>
      <c r="C31" s="2" t="s">
        <v>26</v>
      </c>
      <c r="D31" s="2" t="s">
        <v>27</v>
      </c>
      <c r="E31" s="2" t="s">
        <v>5</v>
      </c>
      <c r="F31" s="8" t="s">
        <v>65</v>
      </c>
      <c r="G31" s="2" t="s">
        <v>54</v>
      </c>
    </row>
    <row r="32" spans="1:7" ht="12.75">
      <c r="A32" s="2" t="s">
        <v>18</v>
      </c>
      <c r="B32" s="2" t="s">
        <v>25</v>
      </c>
      <c r="C32" s="2" t="s">
        <v>26</v>
      </c>
      <c r="D32" s="2" t="s">
        <v>27</v>
      </c>
      <c r="E32" s="2" t="s">
        <v>5</v>
      </c>
      <c r="F32" s="8" t="s">
        <v>66</v>
      </c>
      <c r="G32" s="2" t="s">
        <v>54</v>
      </c>
    </row>
    <row r="33" spans="1:7" ht="12.75">
      <c r="A33" s="2" t="s">
        <v>18</v>
      </c>
      <c r="B33" s="2" t="s">
        <v>25</v>
      </c>
      <c r="C33" s="2" t="s">
        <v>26</v>
      </c>
      <c r="D33" s="2" t="s">
        <v>27</v>
      </c>
      <c r="E33" s="2" t="s">
        <v>5</v>
      </c>
      <c r="F33" s="8" t="s">
        <v>67</v>
      </c>
      <c r="G33" s="2" t="s">
        <v>54</v>
      </c>
    </row>
    <row r="34" spans="1:7" ht="12.75">
      <c r="A34" s="2" t="s">
        <v>18</v>
      </c>
      <c r="B34" s="2" t="s">
        <v>25</v>
      </c>
      <c r="C34" s="2" t="s">
        <v>26</v>
      </c>
      <c r="D34" s="2" t="s">
        <v>27</v>
      </c>
      <c r="E34" s="2" t="s">
        <v>13</v>
      </c>
      <c r="F34" s="8" t="s">
        <v>64</v>
      </c>
      <c r="G34" s="2" t="s">
        <v>54</v>
      </c>
    </row>
    <row r="35" spans="1:7" ht="12.75">
      <c r="A35" s="2" t="s">
        <v>18</v>
      </c>
      <c r="B35" s="2" t="s">
        <v>25</v>
      </c>
      <c r="C35" s="2" t="s">
        <v>26</v>
      </c>
      <c r="D35" s="2" t="s">
        <v>27</v>
      </c>
      <c r="E35" s="2" t="s">
        <v>13</v>
      </c>
      <c r="F35" s="8" t="s">
        <v>65</v>
      </c>
      <c r="G35" s="2" t="s">
        <v>54</v>
      </c>
    </row>
    <row r="36" spans="1:7" ht="12.75">
      <c r="A36" s="2" t="s">
        <v>18</v>
      </c>
      <c r="B36" s="2" t="s">
        <v>25</v>
      </c>
      <c r="C36" s="2" t="s">
        <v>26</v>
      </c>
      <c r="D36" s="2" t="s">
        <v>27</v>
      </c>
      <c r="E36" s="2"/>
      <c r="F36" s="8" t="s">
        <v>64</v>
      </c>
      <c r="G36" s="2" t="s">
        <v>54</v>
      </c>
    </row>
    <row r="37" spans="1:7" ht="12.75">
      <c r="A37" s="2" t="s">
        <v>18</v>
      </c>
      <c r="B37" s="2" t="s">
        <v>25</v>
      </c>
      <c r="C37" s="2" t="s">
        <v>26</v>
      </c>
      <c r="D37" s="2" t="s">
        <v>27</v>
      </c>
      <c r="E37" s="2"/>
      <c r="F37" s="8" t="s">
        <v>65</v>
      </c>
      <c r="G37" s="2" t="s">
        <v>54</v>
      </c>
    </row>
    <row r="38" spans="1:7" ht="12.75">
      <c r="A38" s="2" t="s">
        <v>18</v>
      </c>
      <c r="B38" s="2" t="s">
        <v>25</v>
      </c>
      <c r="C38" s="2" t="s">
        <v>26</v>
      </c>
      <c r="D38" s="2" t="s">
        <v>27</v>
      </c>
      <c r="E38" s="2"/>
      <c r="F38" s="8" t="s">
        <v>66</v>
      </c>
      <c r="G38" s="2" t="s">
        <v>54</v>
      </c>
    </row>
    <row r="39" spans="1:7" ht="12.75">
      <c r="A39" s="2" t="s">
        <v>18</v>
      </c>
      <c r="B39" s="2" t="s">
        <v>25</v>
      </c>
      <c r="C39" s="2" t="s">
        <v>26</v>
      </c>
      <c r="D39" s="2" t="s">
        <v>27</v>
      </c>
      <c r="E39" s="2"/>
      <c r="F39" s="8" t="s">
        <v>67</v>
      </c>
      <c r="G39" s="2" t="s">
        <v>54</v>
      </c>
    </row>
    <row r="40" spans="1:7" ht="12.75">
      <c r="A40" s="2" t="s">
        <v>15</v>
      </c>
      <c r="B40" s="2" t="s">
        <v>14</v>
      </c>
      <c r="C40" s="2" t="s">
        <v>16</v>
      </c>
      <c r="D40" s="2" t="s">
        <v>12</v>
      </c>
      <c r="E40" s="2" t="s">
        <v>5</v>
      </c>
      <c r="F40" s="8" t="s">
        <v>68</v>
      </c>
      <c r="G40" s="2" t="s">
        <v>69</v>
      </c>
    </row>
    <row r="41" spans="1:7" ht="12.75">
      <c r="A41" s="2" t="s">
        <v>15</v>
      </c>
      <c r="B41" s="2" t="s">
        <v>14</v>
      </c>
      <c r="C41" s="2" t="s">
        <v>16</v>
      </c>
      <c r="D41" s="2" t="s">
        <v>12</v>
      </c>
      <c r="E41" s="2" t="s">
        <v>5</v>
      </c>
      <c r="F41" s="8" t="s">
        <v>70</v>
      </c>
      <c r="G41" s="2" t="s">
        <v>69</v>
      </c>
    </row>
    <row r="42" spans="1:7" ht="12.75">
      <c r="A42" s="2" t="s">
        <v>15</v>
      </c>
      <c r="B42" s="2" t="s">
        <v>14</v>
      </c>
      <c r="C42" s="2" t="s">
        <v>16</v>
      </c>
      <c r="D42" s="2" t="s">
        <v>12</v>
      </c>
      <c r="E42" s="2"/>
      <c r="F42" s="8" t="s">
        <v>68</v>
      </c>
      <c r="G42" s="2" t="s">
        <v>69</v>
      </c>
    </row>
    <row r="43" spans="1:7" ht="12.75">
      <c r="A43" s="2" t="s">
        <v>15</v>
      </c>
      <c r="B43" s="2" t="s">
        <v>14</v>
      </c>
      <c r="C43" s="2" t="s">
        <v>16</v>
      </c>
      <c r="D43" s="2" t="s">
        <v>12</v>
      </c>
      <c r="E43" s="2"/>
      <c r="F43" s="8" t="s">
        <v>70</v>
      </c>
      <c r="G43" s="2" t="s">
        <v>69</v>
      </c>
    </row>
    <row r="44" spans="1:7" ht="12.75">
      <c r="A44" s="2" t="s">
        <v>15</v>
      </c>
      <c r="B44" s="2" t="s">
        <v>39</v>
      </c>
      <c r="C44" s="2" t="s">
        <v>40</v>
      </c>
      <c r="D44" s="2" t="s">
        <v>27</v>
      </c>
      <c r="E44" s="2" t="s">
        <v>5</v>
      </c>
      <c r="F44" s="8" t="s">
        <v>71</v>
      </c>
      <c r="G44" s="2" t="s">
        <v>69</v>
      </c>
    </row>
    <row r="45" spans="1:7" ht="12.75">
      <c r="A45" s="2" t="s">
        <v>15</v>
      </c>
      <c r="B45" s="2" t="s">
        <v>39</v>
      </c>
      <c r="C45" s="2" t="s">
        <v>40</v>
      </c>
      <c r="D45" s="2" t="s">
        <v>27</v>
      </c>
      <c r="E45" s="2"/>
      <c r="F45" s="8" t="s">
        <v>71</v>
      </c>
      <c r="G45" s="2" t="s">
        <v>69</v>
      </c>
    </row>
    <row r="46" spans="1:7" ht="12.75">
      <c r="A46" s="2" t="s">
        <v>42</v>
      </c>
      <c r="B46" s="2" t="s">
        <v>41</v>
      </c>
      <c r="C46" s="2" t="s">
        <v>26</v>
      </c>
      <c r="D46" s="2" t="s">
        <v>38</v>
      </c>
      <c r="E46" s="2" t="s">
        <v>5</v>
      </c>
      <c r="F46" s="8" t="s">
        <v>72</v>
      </c>
      <c r="G46" s="2" t="s">
        <v>73</v>
      </c>
    </row>
    <row r="47" spans="1:7" ht="12.75">
      <c r="A47" s="2" t="s">
        <v>42</v>
      </c>
      <c r="B47" s="2" t="s">
        <v>41</v>
      </c>
      <c r="C47" s="2" t="s">
        <v>26</v>
      </c>
      <c r="D47" s="2" t="s">
        <v>38</v>
      </c>
      <c r="E47" s="2" t="s">
        <v>13</v>
      </c>
      <c r="F47" s="8" t="s">
        <v>72</v>
      </c>
      <c r="G47" s="2" t="s">
        <v>73</v>
      </c>
    </row>
    <row r="48" spans="1:7" ht="12.75">
      <c r="A48" s="2" t="s">
        <v>42</v>
      </c>
      <c r="B48" s="2" t="s">
        <v>41</v>
      </c>
      <c r="C48" s="2" t="s">
        <v>26</v>
      </c>
      <c r="D48" s="2" t="s">
        <v>38</v>
      </c>
      <c r="E48" s="2"/>
      <c r="F48" s="8" t="s">
        <v>72</v>
      </c>
      <c r="G48" s="2" t="s">
        <v>73</v>
      </c>
    </row>
    <row r="49" spans="1:7" ht="12.75">
      <c r="A49" s="2" t="s">
        <v>42</v>
      </c>
      <c r="B49" s="2" t="s">
        <v>41</v>
      </c>
      <c r="C49" s="2" t="s">
        <v>43</v>
      </c>
      <c r="D49" s="2" t="s">
        <v>38</v>
      </c>
      <c r="E49" s="2" t="s">
        <v>5</v>
      </c>
      <c r="F49" s="8" t="s">
        <v>74</v>
      </c>
      <c r="G49" s="2" t="s">
        <v>73</v>
      </c>
    </row>
    <row r="50" spans="1:7" ht="12.75">
      <c r="A50" s="2" t="s">
        <v>42</v>
      </c>
      <c r="B50" s="2" t="s">
        <v>41</v>
      </c>
      <c r="C50" s="2" t="s">
        <v>43</v>
      </c>
      <c r="D50" s="2" t="s">
        <v>38</v>
      </c>
      <c r="E50" s="2" t="s">
        <v>13</v>
      </c>
      <c r="F50" s="8" t="s">
        <v>74</v>
      </c>
      <c r="G50" s="2" t="s">
        <v>73</v>
      </c>
    </row>
    <row r="51" spans="1:7" ht="12.75">
      <c r="A51" s="2" t="s">
        <v>42</v>
      </c>
      <c r="B51" s="2" t="s">
        <v>41</v>
      </c>
      <c r="C51" s="2" t="s">
        <v>43</v>
      </c>
      <c r="D51" s="2" t="s">
        <v>38</v>
      </c>
      <c r="E51" s="2"/>
      <c r="F51" s="8" t="s">
        <v>74</v>
      </c>
      <c r="G51" s="2" t="s">
        <v>73</v>
      </c>
    </row>
    <row r="52" spans="1:7" ht="12.75">
      <c r="A52" s="2" t="s">
        <v>36</v>
      </c>
      <c r="B52" s="2" t="s">
        <v>35</v>
      </c>
      <c r="C52" s="2" t="s">
        <v>37</v>
      </c>
      <c r="D52" s="2" t="s">
        <v>38</v>
      </c>
      <c r="E52" s="2" t="s">
        <v>5</v>
      </c>
      <c r="F52" s="8" t="s">
        <v>75</v>
      </c>
      <c r="G52" s="2" t="s">
        <v>76</v>
      </c>
    </row>
    <row r="53" spans="1:7" ht="12.75">
      <c r="A53" s="2" t="s">
        <v>36</v>
      </c>
      <c r="B53" s="2" t="s">
        <v>35</v>
      </c>
      <c r="C53" s="2" t="s">
        <v>37</v>
      </c>
      <c r="D53" s="2" t="s">
        <v>38</v>
      </c>
      <c r="E53" s="2" t="s">
        <v>5</v>
      </c>
      <c r="F53" s="8" t="s">
        <v>77</v>
      </c>
      <c r="G53" s="2" t="s">
        <v>76</v>
      </c>
    </row>
    <row r="54" spans="1:7" ht="12.75">
      <c r="A54" s="2" t="s">
        <v>36</v>
      </c>
      <c r="B54" s="2" t="s">
        <v>35</v>
      </c>
      <c r="C54" s="2" t="s">
        <v>37</v>
      </c>
      <c r="D54" s="2" t="s">
        <v>38</v>
      </c>
      <c r="E54" s="2" t="s">
        <v>5</v>
      </c>
      <c r="F54" s="8" t="s">
        <v>78</v>
      </c>
      <c r="G54" s="2" t="s">
        <v>76</v>
      </c>
    </row>
    <row r="55" spans="1:7" ht="12.75">
      <c r="A55" s="2" t="s">
        <v>36</v>
      </c>
      <c r="B55" s="2" t="s">
        <v>35</v>
      </c>
      <c r="C55" s="2" t="s">
        <v>37</v>
      </c>
      <c r="D55" s="2" t="s">
        <v>38</v>
      </c>
      <c r="E55" s="2" t="s">
        <v>5</v>
      </c>
      <c r="F55" s="8" t="s">
        <v>79</v>
      </c>
      <c r="G55" s="2" t="s">
        <v>76</v>
      </c>
    </row>
    <row r="56" spans="1:7" ht="12.75">
      <c r="A56" s="2" t="s">
        <v>36</v>
      </c>
      <c r="B56" s="2" t="s">
        <v>35</v>
      </c>
      <c r="C56" s="2" t="s">
        <v>37</v>
      </c>
      <c r="D56" s="2" t="s">
        <v>38</v>
      </c>
      <c r="E56" s="2" t="s">
        <v>13</v>
      </c>
      <c r="F56" s="8" t="s">
        <v>75</v>
      </c>
      <c r="G56" s="2" t="s">
        <v>76</v>
      </c>
    </row>
    <row r="57" spans="1:7" ht="12.75">
      <c r="A57" s="2" t="s">
        <v>36</v>
      </c>
      <c r="B57" s="2" t="s">
        <v>35</v>
      </c>
      <c r="C57" s="2" t="s">
        <v>37</v>
      </c>
      <c r="D57" s="2" t="s">
        <v>38</v>
      </c>
      <c r="E57" s="2" t="s">
        <v>13</v>
      </c>
      <c r="F57" s="8" t="s">
        <v>77</v>
      </c>
      <c r="G57" s="2" t="s">
        <v>76</v>
      </c>
    </row>
    <row r="58" spans="1:7" ht="12.75">
      <c r="A58" s="2" t="s">
        <v>36</v>
      </c>
      <c r="B58" s="2" t="s">
        <v>35</v>
      </c>
      <c r="C58" s="2" t="s">
        <v>37</v>
      </c>
      <c r="D58" s="2" t="s">
        <v>38</v>
      </c>
      <c r="E58" s="2"/>
      <c r="F58" s="8" t="s">
        <v>75</v>
      </c>
      <c r="G58" s="2" t="s">
        <v>76</v>
      </c>
    </row>
    <row r="59" spans="1:7" ht="12.75">
      <c r="A59" s="2" t="s">
        <v>36</v>
      </c>
      <c r="B59" s="2" t="s">
        <v>35</v>
      </c>
      <c r="C59" s="2" t="s">
        <v>37</v>
      </c>
      <c r="D59" s="2" t="s">
        <v>38</v>
      </c>
      <c r="E59" s="2"/>
      <c r="F59" s="8" t="s">
        <v>77</v>
      </c>
      <c r="G59" s="2" t="s">
        <v>76</v>
      </c>
    </row>
    <row r="60" spans="1:7" ht="12.75">
      <c r="A60" s="2" t="s">
        <v>36</v>
      </c>
      <c r="B60" s="2" t="s">
        <v>35</v>
      </c>
      <c r="C60" s="2" t="s">
        <v>24</v>
      </c>
      <c r="D60" s="2" t="s">
        <v>38</v>
      </c>
      <c r="E60" s="2" t="s">
        <v>5</v>
      </c>
      <c r="F60" s="8" t="s">
        <v>80</v>
      </c>
      <c r="G60" s="2" t="s">
        <v>76</v>
      </c>
    </row>
    <row r="61" spans="1:7" ht="12.75">
      <c r="A61" s="2" t="s">
        <v>36</v>
      </c>
      <c r="B61" s="2" t="s">
        <v>35</v>
      </c>
      <c r="C61" s="2" t="s">
        <v>24</v>
      </c>
      <c r="D61" s="2" t="s">
        <v>38</v>
      </c>
      <c r="E61" s="2" t="s">
        <v>5</v>
      </c>
      <c r="F61" s="8" t="s">
        <v>81</v>
      </c>
      <c r="G61" s="2" t="s">
        <v>76</v>
      </c>
    </row>
    <row r="62" spans="1:7" ht="12.75">
      <c r="A62" s="2" t="s">
        <v>36</v>
      </c>
      <c r="B62" s="2" t="s">
        <v>35</v>
      </c>
      <c r="C62" s="2" t="s">
        <v>24</v>
      </c>
      <c r="D62" s="2" t="s">
        <v>38</v>
      </c>
      <c r="E62" s="2" t="s">
        <v>5</v>
      </c>
      <c r="F62" s="8" t="s">
        <v>82</v>
      </c>
      <c r="G62" s="2" t="s">
        <v>76</v>
      </c>
    </row>
    <row r="63" spans="1:7" ht="12.75">
      <c r="A63" s="2" t="s">
        <v>36</v>
      </c>
      <c r="B63" s="2" t="s">
        <v>35</v>
      </c>
      <c r="C63" s="2" t="s">
        <v>24</v>
      </c>
      <c r="D63" s="2" t="s">
        <v>38</v>
      </c>
      <c r="E63" s="2" t="s">
        <v>5</v>
      </c>
      <c r="F63" s="8" t="s">
        <v>83</v>
      </c>
      <c r="G63" s="2" t="s">
        <v>76</v>
      </c>
    </row>
    <row r="64" spans="1:7" ht="12.75">
      <c r="A64" s="2" t="s">
        <v>36</v>
      </c>
      <c r="B64" s="2" t="s">
        <v>35</v>
      </c>
      <c r="C64" s="2" t="s">
        <v>24</v>
      </c>
      <c r="D64" s="2" t="s">
        <v>38</v>
      </c>
      <c r="E64" s="2" t="s">
        <v>13</v>
      </c>
      <c r="F64" s="8" t="s">
        <v>80</v>
      </c>
      <c r="G64" s="2" t="s">
        <v>76</v>
      </c>
    </row>
    <row r="65" spans="1:7" ht="12.75">
      <c r="A65" s="2" t="s">
        <v>36</v>
      </c>
      <c r="B65" s="2" t="s">
        <v>35</v>
      </c>
      <c r="C65" s="2" t="s">
        <v>24</v>
      </c>
      <c r="D65" s="2" t="s">
        <v>38</v>
      </c>
      <c r="E65" s="2" t="s">
        <v>13</v>
      </c>
      <c r="F65" s="8" t="s">
        <v>81</v>
      </c>
      <c r="G65" s="2" t="s">
        <v>76</v>
      </c>
    </row>
    <row r="66" spans="1:7" ht="12.75">
      <c r="A66" s="2" t="s">
        <v>36</v>
      </c>
      <c r="B66" s="2" t="s">
        <v>35</v>
      </c>
      <c r="C66" s="2" t="s">
        <v>24</v>
      </c>
      <c r="D66" s="2" t="s">
        <v>38</v>
      </c>
      <c r="E66" s="2"/>
      <c r="F66" s="8" t="s">
        <v>80</v>
      </c>
      <c r="G66" s="2" t="s">
        <v>76</v>
      </c>
    </row>
    <row r="67" spans="1:7" ht="12.75">
      <c r="A67" s="2" t="s">
        <v>36</v>
      </c>
      <c r="B67" s="2" t="s">
        <v>35</v>
      </c>
      <c r="C67" s="2" t="s">
        <v>24</v>
      </c>
      <c r="D67" s="2" t="s">
        <v>38</v>
      </c>
      <c r="E67" s="2"/>
      <c r="F67" s="8" t="s">
        <v>81</v>
      </c>
      <c r="G67" s="2" t="s">
        <v>76</v>
      </c>
    </row>
    <row r="68" spans="1:7" ht="12.75">
      <c r="A68" s="2" t="s">
        <v>7</v>
      </c>
      <c r="B68" s="2" t="s">
        <v>6</v>
      </c>
      <c r="C68" s="2" t="s">
        <v>11</v>
      </c>
      <c r="D68" s="2" t="s">
        <v>12</v>
      </c>
      <c r="E68" s="2" t="s">
        <v>5</v>
      </c>
      <c r="F68" s="8" t="s">
        <v>84</v>
      </c>
      <c r="G68" s="2" t="s">
        <v>85</v>
      </c>
    </row>
    <row r="69" spans="1:7" ht="12.75">
      <c r="A69" s="2" t="s">
        <v>7</v>
      </c>
      <c r="B69" s="2" t="s">
        <v>6</v>
      </c>
      <c r="C69" s="2" t="s">
        <v>11</v>
      </c>
      <c r="D69" s="2" t="s">
        <v>12</v>
      </c>
      <c r="E69" s="2"/>
      <c r="F69" s="8" t="s">
        <v>84</v>
      </c>
      <c r="G69" s="2" t="s">
        <v>85</v>
      </c>
    </row>
    <row r="70" spans="1:7" ht="12.75">
      <c r="A70" s="2" t="s">
        <v>7</v>
      </c>
      <c r="B70" s="2" t="s">
        <v>21</v>
      </c>
      <c r="C70" s="2" t="s">
        <v>11</v>
      </c>
      <c r="D70" s="2" t="s">
        <v>22</v>
      </c>
      <c r="E70" s="2" t="s">
        <v>5</v>
      </c>
      <c r="F70" s="8" t="s">
        <v>86</v>
      </c>
      <c r="G70" s="2" t="s">
        <v>85</v>
      </c>
    </row>
    <row r="71" spans="1:7" ht="12.75">
      <c r="A71" s="2" t="s">
        <v>7</v>
      </c>
      <c r="B71" s="2" t="s">
        <v>21</v>
      </c>
      <c r="C71" s="2" t="s">
        <v>11</v>
      </c>
      <c r="D71" s="2" t="s">
        <v>22</v>
      </c>
      <c r="E71" s="2" t="s">
        <v>5</v>
      </c>
      <c r="F71" s="8" t="s">
        <v>87</v>
      </c>
      <c r="G71" s="2" t="s">
        <v>88</v>
      </c>
    </row>
    <row r="72" spans="1:7" ht="12.75">
      <c r="A72" s="2" t="s">
        <v>7</v>
      </c>
      <c r="B72" s="2" t="s">
        <v>21</v>
      </c>
      <c r="C72" s="2" t="s">
        <v>11</v>
      </c>
      <c r="D72" s="2" t="s">
        <v>22</v>
      </c>
      <c r="E72" s="2" t="s">
        <v>13</v>
      </c>
      <c r="F72" s="8" t="s">
        <v>86</v>
      </c>
      <c r="G72" s="2" t="s">
        <v>85</v>
      </c>
    </row>
    <row r="73" spans="1:7" ht="12.75">
      <c r="A73" s="2" t="s">
        <v>7</v>
      </c>
      <c r="B73" s="2" t="s">
        <v>21</v>
      </c>
      <c r="C73" s="2" t="s">
        <v>11</v>
      </c>
      <c r="D73" s="2" t="s">
        <v>22</v>
      </c>
      <c r="E73" s="2"/>
      <c r="F73" s="8" t="s">
        <v>86</v>
      </c>
      <c r="G73" s="2" t="s">
        <v>85</v>
      </c>
    </row>
    <row r="74" spans="1:7" ht="12.75">
      <c r="A74" s="2" t="s">
        <v>7</v>
      </c>
      <c r="B74" s="2" t="s">
        <v>21</v>
      </c>
      <c r="C74" s="2" t="s">
        <v>11</v>
      </c>
      <c r="D74" s="2" t="s">
        <v>22</v>
      </c>
      <c r="E74" s="2"/>
      <c r="F74" s="8" t="s">
        <v>87</v>
      </c>
      <c r="G74" s="2" t="s">
        <v>88</v>
      </c>
    </row>
    <row r="75" spans="1:7" ht="12.75">
      <c r="A75" s="2" t="s">
        <v>7</v>
      </c>
      <c r="B75" s="2" t="s">
        <v>6</v>
      </c>
      <c r="C75" s="2" t="s">
        <v>8</v>
      </c>
      <c r="D75" s="2" t="s">
        <v>9</v>
      </c>
      <c r="E75" s="2" t="s">
        <v>5</v>
      </c>
      <c r="F75" s="8" t="s">
        <v>89</v>
      </c>
      <c r="G75" s="2" t="s">
        <v>85</v>
      </c>
    </row>
    <row r="76" spans="1:7" ht="12.75">
      <c r="A76" s="2" t="s">
        <v>7</v>
      </c>
      <c r="B76" s="2" t="s">
        <v>6</v>
      </c>
      <c r="C76" s="2" t="s">
        <v>8</v>
      </c>
      <c r="D76" s="2" t="s">
        <v>9</v>
      </c>
      <c r="E76" s="2" t="s">
        <v>10</v>
      </c>
      <c r="F76" s="8" t="s">
        <v>89</v>
      </c>
      <c r="G76" s="2" t="s">
        <v>85</v>
      </c>
    </row>
    <row r="77" spans="1:7" ht="12.75">
      <c r="A77" s="2" t="s">
        <v>7</v>
      </c>
      <c r="B77" s="2" t="s">
        <v>6</v>
      </c>
      <c r="C77" s="2" t="s">
        <v>8</v>
      </c>
      <c r="D77" s="2" t="s">
        <v>9</v>
      </c>
      <c r="E77" s="2"/>
      <c r="F77" s="8" t="s">
        <v>89</v>
      </c>
      <c r="G77" s="2" t="s">
        <v>85</v>
      </c>
    </row>
    <row r="78" spans="1:7" ht="12.75">
      <c r="A78" s="2" t="s">
        <v>7</v>
      </c>
      <c r="B78" s="2" t="s">
        <v>21</v>
      </c>
      <c r="C78" s="2" t="s">
        <v>23</v>
      </c>
      <c r="D78" s="2" t="s">
        <v>22</v>
      </c>
      <c r="E78" s="2" t="s">
        <v>5</v>
      </c>
      <c r="F78" s="8" t="s">
        <v>90</v>
      </c>
      <c r="G78" s="2" t="s">
        <v>85</v>
      </c>
    </row>
    <row r="79" spans="1:7" ht="12.75">
      <c r="A79" s="2" t="s">
        <v>7</v>
      </c>
      <c r="B79" s="2" t="s">
        <v>21</v>
      </c>
      <c r="C79" s="2" t="s">
        <v>23</v>
      </c>
      <c r="D79" s="2" t="s">
        <v>22</v>
      </c>
      <c r="E79" s="2" t="s">
        <v>5</v>
      </c>
      <c r="F79" s="8" t="s">
        <v>91</v>
      </c>
      <c r="G79" s="2" t="s">
        <v>88</v>
      </c>
    </row>
    <row r="80" spans="1:7" ht="12.75">
      <c r="A80" s="2" t="s">
        <v>7</v>
      </c>
      <c r="B80" s="2" t="s">
        <v>21</v>
      </c>
      <c r="C80" s="2" t="s">
        <v>23</v>
      </c>
      <c r="D80" s="2" t="s">
        <v>22</v>
      </c>
      <c r="E80" s="2" t="s">
        <v>13</v>
      </c>
      <c r="F80" s="8" t="s">
        <v>90</v>
      </c>
      <c r="G80" s="2" t="s">
        <v>85</v>
      </c>
    </row>
    <row r="81" spans="1:7" ht="12.75">
      <c r="A81" s="2" t="s">
        <v>7</v>
      </c>
      <c r="B81" s="2" t="s">
        <v>21</v>
      </c>
      <c r="C81" s="2" t="s">
        <v>23</v>
      </c>
      <c r="D81" s="2" t="s">
        <v>22</v>
      </c>
      <c r="E81" s="2"/>
      <c r="F81" s="8" t="s">
        <v>90</v>
      </c>
      <c r="G81" s="2" t="s">
        <v>85</v>
      </c>
    </row>
    <row r="82" spans="1:7" ht="12.75">
      <c r="A82" s="2" t="s">
        <v>7</v>
      </c>
      <c r="B82" s="2" t="s">
        <v>21</v>
      </c>
      <c r="C82" s="2" t="s">
        <v>23</v>
      </c>
      <c r="D82" s="2" t="s">
        <v>22</v>
      </c>
      <c r="E82" s="2"/>
      <c r="F82" s="8" t="s">
        <v>91</v>
      </c>
      <c r="G82" s="2" t="s">
        <v>88</v>
      </c>
    </row>
    <row r="83" spans="1:7" ht="12.75">
      <c r="A83" s="2" t="s">
        <v>7</v>
      </c>
      <c r="B83" s="2" t="s">
        <v>44</v>
      </c>
      <c r="C83" s="2" t="s">
        <v>45</v>
      </c>
      <c r="D83" s="2" t="s">
        <v>46</v>
      </c>
      <c r="E83" s="2" t="s">
        <v>5</v>
      </c>
      <c r="F83" s="8" t="s">
        <v>92</v>
      </c>
      <c r="G83" s="2" t="s">
        <v>93</v>
      </c>
    </row>
    <row r="84" spans="1:7" ht="12.75">
      <c r="A84" s="2" t="s">
        <v>7</v>
      </c>
      <c r="B84" s="2" t="s">
        <v>44</v>
      </c>
      <c r="C84" s="2" t="s">
        <v>45</v>
      </c>
      <c r="D84" s="2" t="s">
        <v>46</v>
      </c>
      <c r="E84" s="2"/>
      <c r="F84" s="8" t="s">
        <v>92</v>
      </c>
      <c r="G84" s="2" t="s">
        <v>93</v>
      </c>
    </row>
    <row r="85" spans="1:7" ht="12.75">
      <c r="A85" s="2" t="s">
        <v>7</v>
      </c>
      <c r="B85" s="2" t="s">
        <v>21</v>
      </c>
      <c r="C85" s="2" t="s">
        <v>24</v>
      </c>
      <c r="D85" s="2" t="s">
        <v>22</v>
      </c>
      <c r="E85" s="2" t="s">
        <v>5</v>
      </c>
      <c r="F85" s="8" t="s">
        <v>94</v>
      </c>
      <c r="G85" s="2" t="s">
        <v>85</v>
      </c>
    </row>
    <row r="86" spans="1:7" ht="12.75">
      <c r="A86" s="2" t="s">
        <v>7</v>
      </c>
      <c r="B86" s="2" t="s">
        <v>21</v>
      </c>
      <c r="C86" s="2" t="s">
        <v>24</v>
      </c>
      <c r="D86" s="2" t="s">
        <v>22</v>
      </c>
      <c r="E86" s="2" t="s">
        <v>5</v>
      </c>
      <c r="F86" s="8" t="s">
        <v>95</v>
      </c>
      <c r="G86" s="2" t="s">
        <v>88</v>
      </c>
    </row>
    <row r="87" spans="1:7" ht="12.75">
      <c r="A87" s="2" t="s">
        <v>7</v>
      </c>
      <c r="B87" s="2" t="s">
        <v>21</v>
      </c>
      <c r="C87" s="2" t="s">
        <v>24</v>
      </c>
      <c r="D87" s="2" t="s">
        <v>22</v>
      </c>
      <c r="E87" s="2" t="s">
        <v>13</v>
      </c>
      <c r="F87" s="8" t="s">
        <v>94</v>
      </c>
      <c r="G87" s="2" t="s">
        <v>85</v>
      </c>
    </row>
    <row r="88" spans="1:7" ht="12.75">
      <c r="A88" s="2" t="s">
        <v>7</v>
      </c>
      <c r="B88" s="2" t="s">
        <v>21</v>
      </c>
      <c r="C88" s="2" t="s">
        <v>24</v>
      </c>
      <c r="D88" s="2" t="s">
        <v>22</v>
      </c>
      <c r="E88" s="2"/>
      <c r="F88" s="8" t="s">
        <v>94</v>
      </c>
      <c r="G88" s="2" t="s">
        <v>85</v>
      </c>
    </row>
    <row r="89" spans="1:7" ht="12.75">
      <c r="A89" s="2" t="s">
        <v>7</v>
      </c>
      <c r="B89" s="2" t="s">
        <v>21</v>
      </c>
      <c r="C89" s="2" t="s">
        <v>24</v>
      </c>
      <c r="D89" s="2" t="s">
        <v>22</v>
      </c>
      <c r="E89" s="2"/>
      <c r="F89" s="8" t="s">
        <v>95</v>
      </c>
      <c r="G89" s="2" t="s">
        <v>88</v>
      </c>
    </row>
    <row r="90" spans="1:7" ht="12.75">
      <c r="A90" s="2" t="s">
        <v>34</v>
      </c>
      <c r="B90" s="2" t="s">
        <v>33</v>
      </c>
      <c r="C90" s="2" t="s">
        <v>11</v>
      </c>
      <c r="D90" s="2" t="s">
        <v>12</v>
      </c>
      <c r="E90" s="2" t="s">
        <v>5</v>
      </c>
      <c r="F90" s="8" t="s">
        <v>96</v>
      </c>
      <c r="G90" s="2" t="s">
        <v>97</v>
      </c>
    </row>
    <row r="91" spans="1:7" ht="12.75">
      <c r="A91" s="2" t="s">
        <v>34</v>
      </c>
      <c r="B91" s="2" t="s">
        <v>33</v>
      </c>
      <c r="C91" s="2" t="s">
        <v>11</v>
      </c>
      <c r="D91" s="2" t="s">
        <v>12</v>
      </c>
      <c r="E91" s="2" t="s">
        <v>5</v>
      </c>
      <c r="F91" s="8" t="s">
        <v>98</v>
      </c>
      <c r="G91" s="2" t="s">
        <v>97</v>
      </c>
    </row>
    <row r="92" spans="1:7" ht="12.75">
      <c r="A92" s="2" t="s">
        <v>34</v>
      </c>
      <c r="B92" s="2" t="s">
        <v>33</v>
      </c>
      <c r="C92" s="2" t="s">
        <v>11</v>
      </c>
      <c r="D92" s="2" t="s">
        <v>12</v>
      </c>
      <c r="E92" s="2" t="s">
        <v>5</v>
      </c>
      <c r="F92" s="8" t="s">
        <v>99</v>
      </c>
      <c r="G92" s="2" t="s">
        <v>97</v>
      </c>
    </row>
    <row r="93" spans="1:7" ht="12.75">
      <c r="A93" s="2" t="s">
        <v>34</v>
      </c>
      <c r="B93" s="2" t="s">
        <v>33</v>
      </c>
      <c r="C93" s="2" t="s">
        <v>11</v>
      </c>
      <c r="D93" s="2" t="s">
        <v>12</v>
      </c>
      <c r="E93" s="2" t="s">
        <v>13</v>
      </c>
      <c r="F93" s="8" t="s">
        <v>96</v>
      </c>
      <c r="G93" s="2" t="s">
        <v>97</v>
      </c>
    </row>
    <row r="94" spans="1:7" ht="12.75">
      <c r="A94" s="2" t="s">
        <v>34</v>
      </c>
      <c r="B94" s="2" t="s">
        <v>33</v>
      </c>
      <c r="C94" s="2" t="s">
        <v>11</v>
      </c>
      <c r="D94" s="2" t="s">
        <v>12</v>
      </c>
      <c r="E94" s="2" t="s">
        <v>13</v>
      </c>
      <c r="F94" s="8" t="s">
        <v>98</v>
      </c>
      <c r="G94" s="2" t="s">
        <v>97</v>
      </c>
    </row>
    <row r="95" spans="1:7" ht="12.75">
      <c r="A95" s="2" t="s">
        <v>34</v>
      </c>
      <c r="B95" s="2" t="s">
        <v>33</v>
      </c>
      <c r="C95" s="2" t="s">
        <v>11</v>
      </c>
      <c r="D95" s="2" t="s">
        <v>12</v>
      </c>
      <c r="E95" s="2"/>
      <c r="F95" s="8" t="s">
        <v>96</v>
      </c>
      <c r="G95" s="2" t="s">
        <v>97</v>
      </c>
    </row>
    <row r="96" spans="1:7" ht="12.75">
      <c r="A96" s="2" t="s">
        <v>34</v>
      </c>
      <c r="B96" s="2" t="s">
        <v>33</v>
      </c>
      <c r="C96" s="2" t="s">
        <v>11</v>
      </c>
      <c r="D96" s="2" t="s">
        <v>12</v>
      </c>
      <c r="E96" s="2"/>
      <c r="F96" s="8" t="s">
        <v>98</v>
      </c>
      <c r="G96" s="2" t="s">
        <v>97</v>
      </c>
    </row>
    <row r="97" spans="1:7" ht="12.75">
      <c r="A97" s="2" t="s">
        <v>34</v>
      </c>
      <c r="B97" s="2" t="s">
        <v>33</v>
      </c>
      <c r="C97" s="2" t="s">
        <v>11</v>
      </c>
      <c r="D97" s="2" t="s">
        <v>12</v>
      </c>
      <c r="E97" s="2"/>
      <c r="F97" s="8" t="s">
        <v>99</v>
      </c>
      <c r="G97" s="2" t="s">
        <v>97</v>
      </c>
    </row>
    <row r="98" spans="1:7" ht="12.75">
      <c r="A98" s="2" t="s">
        <v>34</v>
      </c>
      <c r="B98" s="2" t="s">
        <v>33</v>
      </c>
      <c r="C98" s="2" t="s">
        <v>23</v>
      </c>
      <c r="D98" s="2" t="s">
        <v>12</v>
      </c>
      <c r="E98" s="2" t="s">
        <v>5</v>
      </c>
      <c r="F98" s="8" t="s">
        <v>100</v>
      </c>
      <c r="G98" s="2" t="s">
        <v>97</v>
      </c>
    </row>
    <row r="99" spans="1:7" ht="12.75">
      <c r="A99" s="2" t="s">
        <v>34</v>
      </c>
      <c r="B99" s="2" t="s">
        <v>33</v>
      </c>
      <c r="C99" s="2" t="s">
        <v>23</v>
      </c>
      <c r="D99" s="2" t="s">
        <v>12</v>
      </c>
      <c r="E99" s="2" t="s">
        <v>5</v>
      </c>
      <c r="F99" s="8" t="s">
        <v>101</v>
      </c>
      <c r="G99" s="2" t="s">
        <v>97</v>
      </c>
    </row>
    <row r="100" spans="1:7" ht="12.75">
      <c r="A100" s="2" t="s">
        <v>34</v>
      </c>
      <c r="B100" s="2" t="s">
        <v>33</v>
      </c>
      <c r="C100" s="2" t="s">
        <v>23</v>
      </c>
      <c r="D100" s="2" t="s">
        <v>12</v>
      </c>
      <c r="E100" s="2" t="s">
        <v>5</v>
      </c>
      <c r="F100" s="8" t="s">
        <v>102</v>
      </c>
      <c r="G100" s="2" t="s">
        <v>97</v>
      </c>
    </row>
    <row r="101" spans="1:7" ht="12.75">
      <c r="A101" s="2" t="s">
        <v>34</v>
      </c>
      <c r="B101" s="2" t="s">
        <v>33</v>
      </c>
      <c r="C101" s="2" t="s">
        <v>23</v>
      </c>
      <c r="D101" s="2" t="s">
        <v>12</v>
      </c>
      <c r="E101" s="2" t="s">
        <v>13</v>
      </c>
      <c r="F101" s="8" t="s">
        <v>100</v>
      </c>
      <c r="G101" s="2" t="s">
        <v>97</v>
      </c>
    </row>
    <row r="102" spans="1:7" ht="12.75">
      <c r="A102" s="2" t="s">
        <v>34</v>
      </c>
      <c r="B102" s="2" t="s">
        <v>33</v>
      </c>
      <c r="C102" s="2" t="s">
        <v>23</v>
      </c>
      <c r="D102" s="2" t="s">
        <v>12</v>
      </c>
      <c r="E102" s="2" t="s">
        <v>13</v>
      </c>
      <c r="F102" s="8" t="s">
        <v>101</v>
      </c>
      <c r="G102" s="2" t="s">
        <v>97</v>
      </c>
    </row>
    <row r="103" spans="1:7" ht="12.75">
      <c r="A103" s="2" t="s">
        <v>34</v>
      </c>
      <c r="B103" s="2" t="s">
        <v>33</v>
      </c>
      <c r="C103" s="2" t="s">
        <v>23</v>
      </c>
      <c r="D103" s="2" t="s">
        <v>12</v>
      </c>
      <c r="E103" s="2"/>
      <c r="F103" s="8" t="s">
        <v>100</v>
      </c>
      <c r="G103" s="2" t="s">
        <v>97</v>
      </c>
    </row>
    <row r="104" spans="1:7" ht="12.75">
      <c r="A104" s="2" t="s">
        <v>34</v>
      </c>
      <c r="B104" s="2" t="s">
        <v>33</v>
      </c>
      <c r="C104" s="2" t="s">
        <v>23</v>
      </c>
      <c r="D104" s="2" t="s">
        <v>12</v>
      </c>
      <c r="E104" s="2"/>
      <c r="F104" s="8" t="s">
        <v>101</v>
      </c>
      <c r="G104" s="2" t="s">
        <v>97</v>
      </c>
    </row>
    <row r="105" spans="1:7" ht="12.75">
      <c r="A105" s="2" t="s">
        <v>34</v>
      </c>
      <c r="B105" s="2" t="s">
        <v>33</v>
      </c>
      <c r="C105" s="2" t="s">
        <v>23</v>
      </c>
      <c r="D105" s="2" t="s">
        <v>12</v>
      </c>
      <c r="E105" s="2"/>
      <c r="F105" s="8" t="s">
        <v>102</v>
      </c>
      <c r="G105" s="2" t="s">
        <v>97</v>
      </c>
    </row>
    <row r="106" spans="1:7" ht="12.75">
      <c r="A106" s="2" t="s">
        <v>30</v>
      </c>
      <c r="B106" s="2" t="s">
        <v>29</v>
      </c>
      <c r="C106" s="2" t="s">
        <v>31</v>
      </c>
      <c r="D106" s="2" t="s">
        <v>32</v>
      </c>
      <c r="E106" s="2" t="s">
        <v>5</v>
      </c>
      <c r="F106" s="8" t="s">
        <v>103</v>
      </c>
      <c r="G106" s="2" t="s">
        <v>93</v>
      </c>
    </row>
    <row r="107" spans="1:7" ht="12.75">
      <c r="A107" s="2" t="s">
        <v>30</v>
      </c>
      <c r="B107" s="2" t="s">
        <v>29</v>
      </c>
      <c r="C107" s="2" t="s">
        <v>31</v>
      </c>
      <c r="D107" s="2" t="s">
        <v>32</v>
      </c>
      <c r="E107" s="2" t="s">
        <v>13</v>
      </c>
      <c r="F107" s="8" t="s">
        <v>103</v>
      </c>
      <c r="G107" s="2" t="s">
        <v>93</v>
      </c>
    </row>
    <row r="108" spans="1:7" ht="12.75">
      <c r="A108" s="2" t="s">
        <v>30</v>
      </c>
      <c r="B108" s="2" t="s">
        <v>29</v>
      </c>
      <c r="C108" s="2" t="s">
        <v>31</v>
      </c>
      <c r="D108" s="2" t="s">
        <v>32</v>
      </c>
      <c r="E108" s="2"/>
      <c r="F108" s="8" t="s">
        <v>103</v>
      </c>
      <c r="G108" s="2" t="s">
        <v>93</v>
      </c>
    </row>
    <row r="109" spans="1:7" ht="12.75">
      <c r="A109" s="2" t="s">
        <v>30</v>
      </c>
      <c r="B109" s="2" t="s">
        <v>44</v>
      </c>
      <c r="C109" s="2" t="s">
        <v>48</v>
      </c>
      <c r="D109" s="2" t="s">
        <v>49</v>
      </c>
      <c r="E109" s="2" t="s">
        <v>5</v>
      </c>
      <c r="F109" s="8" t="s">
        <v>104</v>
      </c>
      <c r="G109" s="2" t="s">
        <v>93</v>
      </c>
    </row>
  </sheetData>
  <sheetProtection/>
  <printOptions/>
  <pageMargins left="0.44431372549019615" right="0.44431372549019615" top="0.44431372549019615" bottom="0.44431372549019615" header="0.5098039215686275" footer="0.509803921568627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Meade, David J Mr CIV US USA MEDCOM AMEDDCS</dc:creator>
  <cp:keywords/>
  <dc:description/>
  <cp:lastModifiedBy>Dave Meade</cp:lastModifiedBy>
  <cp:lastPrinted>2012-08-01T16:39:05Z</cp:lastPrinted>
  <dcterms:created xsi:type="dcterms:W3CDTF">2012-08-01T16:46:51Z</dcterms:created>
  <dcterms:modified xsi:type="dcterms:W3CDTF">2012-08-01T16:46:53Z</dcterms:modified>
  <cp:category/>
  <cp:version/>
  <cp:contentType/>
  <cp:contentStatus/>
</cp:coreProperties>
</file>