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DNI GLP1 Utilization" sheetId="1" r:id="rId1"/>
    <sheet name="DNI GLP1 Historical Factors" sheetId="2" r:id="rId2"/>
    <sheet name="DNI GLP1 NDC" sheetId="3" r:id="rId3"/>
    <sheet name="DNI SGL2 Utilization" sheetId="4" r:id="rId4"/>
    <sheet name="DNI SGL2 Historical Factors" sheetId="6" r:id="rId5"/>
    <sheet name="DNI SGL2 NDC" sheetId="7" r:id="rId6"/>
    <sheet name="PUL2 Utilization" sheetId="11" r:id="rId7"/>
    <sheet name="PUL2 Historical Factors" sheetId="12" r:id="rId8"/>
    <sheet name="PUL2 NDC" sheetId="14" r:id="rId9"/>
    <sheet name="CML Utilization" sheetId="15" r:id="rId10"/>
    <sheet name="CML Historical Factors" sheetId="16" r:id="rId11"/>
    <sheet name="CML NDC" sheetId="17" r:id="rId12"/>
    <sheet name="TIB Utilization for PEC" sheetId="18" r:id="rId13"/>
    <sheet name="TIB Historical Factors" sheetId="19" r:id="rId14"/>
    <sheet name="TIB NDC" sheetId="20" r:id="rId15"/>
    <sheet name="NHP Utilization for PEC" sheetId="21" r:id="rId16"/>
    <sheet name="NHP Historical Factors" sheetId="22" r:id="rId17"/>
    <sheet name="NHP NDC" sheetId="23" r:id="rId18"/>
  </sheets>
  <definedNames>
    <definedName name="__x0006_">'NHP Utilization for PEC'!$A$3:$K$462</definedName>
    <definedName name="___x0006_">'NHP NDC'!$A$2:$I$341</definedName>
    <definedName name="_1_" localSheetId="2">'DNI GLP1 NDC'!$A$2:$I$26</definedName>
    <definedName name="_2_" localSheetId="4">'DNI SGL2 Historical Factors'!$A$3:$Q$24</definedName>
    <definedName name="_3_" localSheetId="5">'DNI SGL2 NDC'!$A$2:$I$30</definedName>
    <definedName name="_4_" localSheetId="3">'DNI SGL2 Utilization'!$A$3:$K$98</definedName>
    <definedName name="_7_" localSheetId="7">'PUL2 Historical Factors'!$A$3:$Q$13</definedName>
    <definedName name="_8_" localSheetId="8">'PUL2 NDC'!$A$2:$I$16</definedName>
    <definedName name="_9_">'DNI GLP1 Utilization'!$A$1:$G$86</definedName>
    <definedName name="_xlnm.Print_Area" localSheetId="1">'DNI GLP1 Historical Factors'!$A$3:$Q$17</definedName>
    <definedName name="_xlnm.Print_Area" localSheetId="16">'NHP Historical Factors'!$A$3:$Q$137</definedName>
    <definedName name="_xlnm.Print_Area" localSheetId="6">'PUL2 Utilization'!$A$1:$G$51</definedName>
  </definedNames>
  <calcPr calcId="125725" iterateDelta="252"/>
  <fileRecoveryPr repairLoad="1"/>
</workbook>
</file>

<file path=xl/calcChain.xml><?xml version="1.0" encoding="utf-8"?>
<calcChain xmlns="http://schemas.openxmlformats.org/spreadsheetml/2006/main">
  <c r="Q545" i="22"/>
  <c r="P545"/>
  <c r="O545"/>
  <c r="N545"/>
  <c r="M545"/>
  <c r="L545"/>
  <c r="K545"/>
  <c r="J545"/>
  <c r="I545"/>
  <c r="H545"/>
  <c r="G545"/>
  <c r="F545"/>
  <c r="R545" s="1"/>
  <c r="Q544"/>
  <c r="P544"/>
  <c r="O544"/>
  <c r="N544"/>
  <c r="M544"/>
  <c r="L544"/>
  <c r="K544"/>
  <c r="J544"/>
  <c r="R544" s="1"/>
  <c r="I544"/>
  <c r="H544"/>
  <c r="G544"/>
  <c r="F544"/>
  <c r="Q543"/>
  <c r="P543"/>
  <c r="O543"/>
  <c r="N543"/>
  <c r="M543"/>
  <c r="L543"/>
  <c r="K543"/>
  <c r="J543"/>
  <c r="I543"/>
  <c r="H543"/>
  <c r="G543"/>
  <c r="F543"/>
  <c r="R543" s="1"/>
  <c r="Q542"/>
  <c r="P542"/>
  <c r="O542"/>
  <c r="N542"/>
  <c r="M542"/>
  <c r="L542"/>
  <c r="K542"/>
  <c r="J542"/>
  <c r="I542"/>
  <c r="H542"/>
  <c r="G542"/>
  <c r="F542"/>
  <c r="R542" s="1"/>
  <c r="Q541"/>
  <c r="P541"/>
  <c r="O541"/>
  <c r="N541"/>
  <c r="M541"/>
  <c r="L541"/>
  <c r="K541"/>
  <c r="R541" s="1"/>
  <c r="J541"/>
  <c r="I541"/>
  <c r="H541"/>
  <c r="G541"/>
  <c r="F541"/>
  <c r="Q540"/>
  <c r="P540"/>
  <c r="O540"/>
  <c r="N540"/>
  <c r="M540"/>
  <c r="L540"/>
  <c r="K540"/>
  <c r="J540"/>
  <c r="I540"/>
  <c r="H540"/>
  <c r="G540"/>
  <c r="F540"/>
  <c r="R540" s="1"/>
  <c r="Q539"/>
  <c r="P539"/>
  <c r="O539"/>
  <c r="N539"/>
  <c r="M539"/>
  <c r="L539"/>
  <c r="K539"/>
  <c r="J539"/>
  <c r="R539" s="1"/>
  <c r="I539"/>
  <c r="H539"/>
  <c r="G539"/>
  <c r="F539"/>
  <c r="R538"/>
  <c r="Q538"/>
  <c r="P538"/>
  <c r="O538"/>
  <c r="N538"/>
  <c r="M538"/>
  <c r="L538"/>
  <c r="K538"/>
  <c r="J538"/>
  <c r="I538"/>
  <c r="H538"/>
  <c r="G538"/>
  <c r="F538"/>
  <c r="Q537"/>
  <c r="P537"/>
  <c r="O537"/>
  <c r="N537"/>
  <c r="M537"/>
  <c r="L537"/>
  <c r="K537"/>
  <c r="J537"/>
  <c r="I537"/>
  <c r="H537"/>
  <c r="G537"/>
  <c r="F537"/>
  <c r="R537" s="1"/>
  <c r="Q536"/>
  <c r="P536"/>
  <c r="O536"/>
  <c r="N536"/>
  <c r="M536"/>
  <c r="L536"/>
  <c r="K536"/>
  <c r="J536"/>
  <c r="R536" s="1"/>
  <c r="I536"/>
  <c r="H536"/>
  <c r="G536"/>
  <c r="F536"/>
  <c r="Q535"/>
  <c r="P535"/>
  <c r="O535"/>
  <c r="N535"/>
  <c r="M535"/>
  <c r="L535"/>
  <c r="K535"/>
  <c r="J535"/>
  <c r="I535"/>
  <c r="H535"/>
  <c r="G535"/>
  <c r="F535"/>
  <c r="R535" s="1"/>
  <c r="Q534"/>
  <c r="P534"/>
  <c r="O534"/>
  <c r="N534"/>
  <c r="M534"/>
  <c r="L534"/>
  <c r="K534"/>
  <c r="J534"/>
  <c r="I534"/>
  <c r="H534"/>
  <c r="G534"/>
  <c r="F534"/>
  <c r="R534" s="1"/>
  <c r="Q533"/>
  <c r="P533"/>
  <c r="O533"/>
  <c r="N533"/>
  <c r="M533"/>
  <c r="L533"/>
  <c r="K533"/>
  <c r="J533"/>
  <c r="R533" s="1"/>
  <c r="I533"/>
  <c r="H533"/>
  <c r="G533"/>
  <c r="F533"/>
  <c r="Q532"/>
  <c r="P532"/>
  <c r="O532"/>
  <c r="N532"/>
  <c r="M532"/>
  <c r="L532"/>
  <c r="K532"/>
  <c r="J532"/>
  <c r="I532"/>
  <c r="H532"/>
  <c r="G532"/>
  <c r="F532"/>
  <c r="R532" s="1"/>
  <c r="Q531"/>
  <c r="P531"/>
  <c r="O531"/>
  <c r="N531"/>
  <c r="M531"/>
  <c r="L531"/>
  <c r="K531"/>
  <c r="J531"/>
  <c r="R531" s="1"/>
  <c r="I531"/>
  <c r="H531"/>
  <c r="G531"/>
  <c r="F531"/>
  <c r="R530"/>
  <c r="Q530"/>
  <c r="P530"/>
  <c r="O530"/>
  <c r="N530"/>
  <c r="M530"/>
  <c r="L530"/>
  <c r="K530"/>
  <c r="J530"/>
  <c r="I530"/>
  <c r="H530"/>
  <c r="G530"/>
  <c r="F530"/>
  <c r="Q529"/>
  <c r="P529"/>
  <c r="O529"/>
  <c r="N529"/>
  <c r="M529"/>
  <c r="L529"/>
  <c r="K529"/>
  <c r="J529"/>
  <c r="I529"/>
  <c r="H529"/>
  <c r="G529"/>
  <c r="F529"/>
  <c r="R529" s="1"/>
  <c r="Q528"/>
  <c r="P528"/>
  <c r="O528"/>
  <c r="N528"/>
  <c r="M528"/>
  <c r="L528"/>
  <c r="K528"/>
  <c r="J528"/>
  <c r="R528" s="1"/>
  <c r="I528"/>
  <c r="H528"/>
  <c r="G528"/>
  <c r="F528"/>
  <c r="Q527"/>
  <c r="P527"/>
  <c r="O527"/>
  <c r="N527"/>
  <c r="M527"/>
  <c r="L527"/>
  <c r="K527"/>
  <c r="J527"/>
  <c r="I527"/>
  <c r="H527"/>
  <c r="G527"/>
  <c r="F527"/>
  <c r="R527" s="1"/>
  <c r="Q526"/>
  <c r="P526"/>
  <c r="O526"/>
  <c r="N526"/>
  <c r="M526"/>
  <c r="L526"/>
  <c r="K526"/>
  <c r="J526"/>
  <c r="I526"/>
  <c r="H526"/>
  <c r="G526"/>
  <c r="F526"/>
  <c r="R526" s="1"/>
  <c r="Q525"/>
  <c r="P525"/>
  <c r="O525"/>
  <c r="N525"/>
  <c r="M525"/>
  <c r="L525"/>
  <c r="K525"/>
  <c r="J525"/>
  <c r="R525" s="1"/>
  <c r="I525"/>
  <c r="H525"/>
  <c r="G525"/>
  <c r="F525"/>
  <c r="Q524"/>
  <c r="P524"/>
  <c r="O524"/>
  <c r="N524"/>
  <c r="M524"/>
  <c r="L524"/>
  <c r="K524"/>
  <c r="J524"/>
  <c r="I524"/>
  <c r="H524"/>
  <c r="G524"/>
  <c r="F524"/>
  <c r="R524" s="1"/>
  <c r="Q523"/>
  <c r="P523"/>
  <c r="O523"/>
  <c r="N523"/>
  <c r="M523"/>
  <c r="L523"/>
  <c r="K523"/>
  <c r="J523"/>
  <c r="R523" s="1"/>
  <c r="I523"/>
  <c r="H523"/>
  <c r="G523"/>
  <c r="F523"/>
  <c r="Q522"/>
  <c r="P522"/>
  <c r="O522"/>
  <c r="N522"/>
  <c r="M522"/>
  <c r="L522"/>
  <c r="K522"/>
  <c r="J522"/>
  <c r="R522" s="1"/>
  <c r="I522"/>
  <c r="H522"/>
  <c r="G522"/>
  <c r="F522"/>
  <c r="Q521"/>
  <c r="P521"/>
  <c r="O521"/>
  <c r="N521"/>
  <c r="M521"/>
  <c r="L521"/>
  <c r="K521"/>
  <c r="J521"/>
  <c r="I521"/>
  <c r="H521"/>
  <c r="G521"/>
  <c r="F521"/>
  <c r="R521" s="1"/>
  <c r="Q520"/>
  <c r="P520"/>
  <c r="O520"/>
  <c r="N520"/>
  <c r="M520"/>
  <c r="L520"/>
  <c r="K520"/>
  <c r="R520" s="1"/>
  <c r="J520"/>
  <c r="I520"/>
  <c r="H520"/>
  <c r="G520"/>
  <c r="F520"/>
  <c r="Q519"/>
  <c r="P519"/>
  <c r="O519"/>
  <c r="N519"/>
  <c r="M519"/>
  <c r="L519"/>
  <c r="K519"/>
  <c r="J519"/>
  <c r="I519"/>
  <c r="H519"/>
  <c r="G519"/>
  <c r="F519"/>
  <c r="R519" s="1"/>
  <c r="Q518"/>
  <c r="P518"/>
  <c r="O518"/>
  <c r="N518"/>
  <c r="M518"/>
  <c r="L518"/>
  <c r="K518"/>
  <c r="J518"/>
  <c r="I518"/>
  <c r="H518"/>
  <c r="G518"/>
  <c r="F518"/>
  <c r="R518" s="1"/>
  <c r="Q517"/>
  <c r="P517"/>
  <c r="O517"/>
  <c r="N517"/>
  <c r="M517"/>
  <c r="L517"/>
  <c r="K517"/>
  <c r="J517"/>
  <c r="R517" s="1"/>
  <c r="I517"/>
  <c r="H517"/>
  <c r="G517"/>
  <c r="F517"/>
  <c r="Q516"/>
  <c r="P516"/>
  <c r="O516"/>
  <c r="N516"/>
  <c r="M516"/>
  <c r="L516"/>
  <c r="K516"/>
  <c r="J516"/>
  <c r="I516"/>
  <c r="H516"/>
  <c r="G516"/>
  <c r="F516"/>
  <c r="R516" s="1"/>
  <c r="Q515"/>
  <c r="P515"/>
  <c r="O515"/>
  <c r="N515"/>
  <c r="M515"/>
  <c r="L515"/>
  <c r="K515"/>
  <c r="J515"/>
  <c r="R515" s="1"/>
  <c r="I515"/>
  <c r="H515"/>
  <c r="G515"/>
  <c r="F515"/>
  <c r="Q514"/>
  <c r="P514"/>
  <c r="O514"/>
  <c r="N514"/>
  <c r="M514"/>
  <c r="L514"/>
  <c r="K514"/>
  <c r="J514"/>
  <c r="R514" s="1"/>
  <c r="I514"/>
  <c r="H514"/>
  <c r="G514"/>
  <c r="F514"/>
  <c r="Q513"/>
  <c r="P513"/>
  <c r="O513"/>
  <c r="N513"/>
  <c r="M513"/>
  <c r="L513"/>
  <c r="K513"/>
  <c r="J513"/>
  <c r="I513"/>
  <c r="H513"/>
  <c r="G513"/>
  <c r="F513"/>
  <c r="R513" s="1"/>
  <c r="Q512"/>
  <c r="P512"/>
  <c r="O512"/>
  <c r="N512"/>
  <c r="M512"/>
  <c r="L512"/>
  <c r="K512"/>
  <c r="J512"/>
  <c r="R512" s="1"/>
  <c r="I512"/>
  <c r="H512"/>
  <c r="G512"/>
  <c r="F512"/>
  <c r="Q511"/>
  <c r="P511"/>
  <c r="O511"/>
  <c r="N511"/>
  <c r="M511"/>
  <c r="L511"/>
  <c r="K511"/>
  <c r="J511"/>
  <c r="I511"/>
  <c r="H511"/>
  <c r="G511"/>
  <c r="F511"/>
  <c r="R511" s="1"/>
  <c r="Q510"/>
  <c r="P510"/>
  <c r="O510"/>
  <c r="N510"/>
  <c r="M510"/>
  <c r="L510"/>
  <c r="K510"/>
  <c r="J510"/>
  <c r="I510"/>
  <c r="H510"/>
  <c r="G510"/>
  <c r="F510"/>
  <c r="R510" s="1"/>
  <c r="Q509"/>
  <c r="P509"/>
  <c r="O509"/>
  <c r="N509"/>
  <c r="M509"/>
  <c r="L509"/>
  <c r="K509"/>
  <c r="R509" s="1"/>
  <c r="J509"/>
  <c r="I509"/>
  <c r="H509"/>
  <c r="G509"/>
  <c r="F509"/>
  <c r="Q508"/>
  <c r="P508"/>
  <c r="O508"/>
  <c r="N508"/>
  <c r="M508"/>
  <c r="L508"/>
  <c r="K508"/>
  <c r="J508"/>
  <c r="I508"/>
  <c r="H508"/>
  <c r="G508"/>
  <c r="F508"/>
  <c r="R508" s="1"/>
  <c r="Q507"/>
  <c r="P507"/>
  <c r="O507"/>
  <c r="N507"/>
  <c r="M507"/>
  <c r="L507"/>
  <c r="K507"/>
  <c r="J507"/>
  <c r="R507" s="1"/>
  <c r="I507"/>
  <c r="H507"/>
  <c r="G507"/>
  <c r="F507"/>
  <c r="Q506"/>
  <c r="P506"/>
  <c r="O506"/>
  <c r="N506"/>
  <c r="M506"/>
  <c r="L506"/>
  <c r="K506"/>
  <c r="J506"/>
  <c r="R506" s="1"/>
  <c r="I506"/>
  <c r="H506"/>
  <c r="G506"/>
  <c r="F506"/>
  <c r="Q505"/>
  <c r="P505"/>
  <c r="O505"/>
  <c r="N505"/>
  <c r="M505"/>
  <c r="L505"/>
  <c r="K505"/>
  <c r="J505"/>
  <c r="I505"/>
  <c r="H505"/>
  <c r="G505"/>
  <c r="F505"/>
  <c r="R505" s="1"/>
  <c r="Q504"/>
  <c r="P504"/>
  <c r="O504"/>
  <c r="N504"/>
  <c r="M504"/>
  <c r="L504"/>
  <c r="K504"/>
  <c r="J504"/>
  <c r="R504" s="1"/>
  <c r="I504"/>
  <c r="H504"/>
  <c r="G504"/>
  <c r="F504"/>
  <c r="Q503"/>
  <c r="P503"/>
  <c r="O503"/>
  <c r="N503"/>
  <c r="M503"/>
  <c r="L503"/>
  <c r="K503"/>
  <c r="J503"/>
  <c r="I503"/>
  <c r="H503"/>
  <c r="G503"/>
  <c r="F503"/>
  <c r="R503" s="1"/>
  <c r="Q502"/>
  <c r="P502"/>
  <c r="O502"/>
  <c r="N502"/>
  <c r="M502"/>
  <c r="L502"/>
  <c r="K502"/>
  <c r="J502"/>
  <c r="I502"/>
  <c r="H502"/>
  <c r="G502"/>
  <c r="F502"/>
  <c r="R502" s="1"/>
  <c r="Q501"/>
  <c r="P501"/>
  <c r="O501"/>
  <c r="N501"/>
  <c r="M501"/>
  <c r="L501"/>
  <c r="K501"/>
  <c r="J501"/>
  <c r="R501" s="1"/>
  <c r="I501"/>
  <c r="H501"/>
  <c r="G501"/>
  <c r="F501"/>
  <c r="Q500"/>
  <c r="P500"/>
  <c r="O500"/>
  <c r="N500"/>
  <c r="M500"/>
  <c r="L500"/>
  <c r="K500"/>
  <c r="J500"/>
  <c r="I500"/>
  <c r="H500"/>
  <c r="G500"/>
  <c r="F500"/>
  <c r="R500" s="1"/>
  <c r="Q499"/>
  <c r="P499"/>
  <c r="O499"/>
  <c r="N499"/>
  <c r="M499"/>
  <c r="L499"/>
  <c r="K499"/>
  <c r="J499"/>
  <c r="R499" s="1"/>
  <c r="I499"/>
  <c r="H499"/>
  <c r="G499"/>
  <c r="F499"/>
  <c r="Q498"/>
  <c r="P498"/>
  <c r="O498"/>
  <c r="N498"/>
  <c r="M498"/>
  <c r="L498"/>
  <c r="K498"/>
  <c r="J498"/>
  <c r="R498" s="1"/>
  <c r="I498"/>
  <c r="H498"/>
  <c r="G498"/>
  <c r="F498"/>
  <c r="Q497"/>
  <c r="P497"/>
  <c r="O497"/>
  <c r="N497"/>
  <c r="M497"/>
  <c r="L497"/>
  <c r="K497"/>
  <c r="J497"/>
  <c r="I497"/>
  <c r="H497"/>
  <c r="G497"/>
  <c r="F497"/>
  <c r="R497" s="1"/>
  <c r="Q496"/>
  <c r="P496"/>
  <c r="O496"/>
  <c r="N496"/>
  <c r="M496"/>
  <c r="L496"/>
  <c r="K496"/>
  <c r="J496"/>
  <c r="R496" s="1"/>
  <c r="I496"/>
  <c r="H496"/>
  <c r="G496"/>
  <c r="F496"/>
  <c r="Q495"/>
  <c r="P495"/>
  <c r="O495"/>
  <c r="N495"/>
  <c r="M495"/>
  <c r="L495"/>
  <c r="K495"/>
  <c r="J495"/>
  <c r="I495"/>
  <c r="H495"/>
  <c r="G495"/>
  <c r="F495"/>
  <c r="R495" s="1"/>
  <c r="Q494"/>
  <c r="P494"/>
  <c r="O494"/>
  <c r="N494"/>
  <c r="M494"/>
  <c r="L494"/>
  <c r="K494"/>
  <c r="J494"/>
  <c r="I494"/>
  <c r="H494"/>
  <c r="G494"/>
  <c r="F494"/>
  <c r="R494" s="1"/>
  <c r="Q493"/>
  <c r="P493"/>
  <c r="O493"/>
  <c r="N493"/>
  <c r="M493"/>
  <c r="L493"/>
  <c r="K493"/>
  <c r="J493"/>
  <c r="R493" s="1"/>
  <c r="I493"/>
  <c r="H493"/>
  <c r="G493"/>
  <c r="F493"/>
  <c r="Q492"/>
  <c r="P492"/>
  <c r="O492"/>
  <c r="N492"/>
  <c r="M492"/>
  <c r="L492"/>
  <c r="K492"/>
  <c r="J492"/>
  <c r="I492"/>
  <c r="H492"/>
  <c r="G492"/>
  <c r="F492"/>
  <c r="R492" s="1"/>
  <c r="Q491"/>
  <c r="P491"/>
  <c r="O491"/>
  <c r="N491"/>
  <c r="M491"/>
  <c r="L491"/>
  <c r="K491"/>
  <c r="J491"/>
  <c r="R491" s="1"/>
  <c r="I491"/>
  <c r="H491"/>
  <c r="G491"/>
  <c r="F491"/>
  <c r="Q490"/>
  <c r="P490"/>
  <c r="O490"/>
  <c r="N490"/>
  <c r="M490"/>
  <c r="L490"/>
  <c r="K490"/>
  <c r="J490"/>
  <c r="R490" s="1"/>
  <c r="I490"/>
  <c r="H490"/>
  <c r="G490"/>
  <c r="F490"/>
  <c r="Q489"/>
  <c r="P489"/>
  <c r="O489"/>
  <c r="N489"/>
  <c r="M489"/>
  <c r="L489"/>
  <c r="K489"/>
  <c r="J489"/>
  <c r="I489"/>
  <c r="H489"/>
  <c r="G489"/>
  <c r="F489"/>
  <c r="R489" s="1"/>
  <c r="Q488"/>
  <c r="P488"/>
  <c r="O488"/>
  <c r="N488"/>
  <c r="M488"/>
  <c r="L488"/>
  <c r="K488"/>
  <c r="J488"/>
  <c r="R488" s="1"/>
  <c r="I488"/>
  <c r="H488"/>
  <c r="G488"/>
  <c r="F488"/>
  <c r="Q487"/>
  <c r="P487"/>
  <c r="O487"/>
  <c r="N487"/>
  <c r="M487"/>
  <c r="L487"/>
  <c r="K487"/>
  <c r="J487"/>
  <c r="I487"/>
  <c r="H487"/>
  <c r="G487"/>
  <c r="F487"/>
  <c r="R487" s="1"/>
  <c r="Q486"/>
  <c r="P486"/>
  <c r="O486"/>
  <c r="N486"/>
  <c r="M486"/>
  <c r="L486"/>
  <c r="K486"/>
  <c r="J486"/>
  <c r="I486"/>
  <c r="H486"/>
  <c r="G486"/>
  <c r="F486"/>
  <c r="R486" s="1"/>
  <c r="Q485"/>
  <c r="P485"/>
  <c r="O485"/>
  <c r="N485"/>
  <c r="M485"/>
  <c r="L485"/>
  <c r="K485"/>
  <c r="J485"/>
  <c r="R485" s="1"/>
  <c r="I485"/>
  <c r="H485"/>
  <c r="G485"/>
  <c r="F485"/>
  <c r="Q484"/>
  <c r="P484"/>
  <c r="O484"/>
  <c r="N484"/>
  <c r="M484"/>
  <c r="L484"/>
  <c r="K484"/>
  <c r="J484"/>
  <c r="I484"/>
  <c r="H484"/>
  <c r="G484"/>
  <c r="F484"/>
  <c r="R484" s="1"/>
  <c r="Q483"/>
  <c r="P483"/>
  <c r="O483"/>
  <c r="N483"/>
  <c r="M483"/>
  <c r="L483"/>
  <c r="K483"/>
  <c r="J483"/>
  <c r="R483" s="1"/>
  <c r="I483"/>
  <c r="H483"/>
  <c r="G483"/>
  <c r="F483"/>
  <c r="R482"/>
  <c r="Q482"/>
  <c r="P482"/>
  <c r="O482"/>
  <c r="N482"/>
  <c r="M482"/>
  <c r="L482"/>
  <c r="K482"/>
  <c r="J482"/>
  <c r="I482"/>
  <c r="H482"/>
  <c r="G482"/>
  <c r="F482"/>
  <c r="Q481"/>
  <c r="P481"/>
  <c r="O481"/>
  <c r="N481"/>
  <c r="M481"/>
  <c r="L481"/>
  <c r="K481"/>
  <c r="J481"/>
  <c r="I481"/>
  <c r="H481"/>
  <c r="G481"/>
  <c r="F481"/>
  <c r="R481" s="1"/>
  <c r="Q480"/>
  <c r="P480"/>
  <c r="O480"/>
  <c r="N480"/>
  <c r="M480"/>
  <c r="L480"/>
  <c r="K480"/>
  <c r="J480"/>
  <c r="R480" s="1"/>
  <c r="I480"/>
  <c r="H480"/>
  <c r="G480"/>
  <c r="F480"/>
  <c r="Q479"/>
  <c r="P479"/>
  <c r="O479"/>
  <c r="N479"/>
  <c r="M479"/>
  <c r="L479"/>
  <c r="K479"/>
  <c r="J479"/>
  <c r="I479"/>
  <c r="H479"/>
  <c r="G479"/>
  <c r="F479"/>
  <c r="R479" s="1"/>
  <c r="Q478"/>
  <c r="P478"/>
  <c r="O478"/>
  <c r="N478"/>
  <c r="M478"/>
  <c r="L478"/>
  <c r="K478"/>
  <c r="J478"/>
  <c r="I478"/>
  <c r="H478"/>
  <c r="G478"/>
  <c r="F478"/>
  <c r="R478" s="1"/>
  <c r="Q477"/>
  <c r="P477"/>
  <c r="O477"/>
  <c r="N477"/>
  <c r="M477"/>
  <c r="L477"/>
  <c r="K477"/>
  <c r="J477"/>
  <c r="R477" s="1"/>
  <c r="I477"/>
  <c r="H477"/>
  <c r="G477"/>
  <c r="F477"/>
  <c r="Q476"/>
  <c r="P476"/>
  <c r="O476"/>
  <c r="N476"/>
  <c r="M476"/>
  <c r="L476"/>
  <c r="K476"/>
  <c r="J476"/>
  <c r="I476"/>
  <c r="H476"/>
  <c r="G476"/>
  <c r="F476"/>
  <c r="R476" s="1"/>
  <c r="Q475"/>
  <c r="P475"/>
  <c r="O475"/>
  <c r="N475"/>
  <c r="M475"/>
  <c r="L475"/>
  <c r="K475"/>
  <c r="R475" s="1"/>
  <c r="J475"/>
  <c r="I475"/>
  <c r="H475"/>
  <c r="G475"/>
  <c r="F475"/>
  <c r="Q474"/>
  <c r="P474"/>
  <c r="O474"/>
  <c r="N474"/>
  <c r="M474"/>
  <c r="L474"/>
  <c r="K474"/>
  <c r="J474"/>
  <c r="R474" s="1"/>
  <c r="I474"/>
  <c r="H474"/>
  <c r="G474"/>
  <c r="F474"/>
  <c r="Q473"/>
  <c r="P473"/>
  <c r="O473"/>
  <c r="N473"/>
  <c r="M473"/>
  <c r="L473"/>
  <c r="K473"/>
  <c r="J473"/>
  <c r="I473"/>
  <c r="H473"/>
  <c r="G473"/>
  <c r="F473"/>
  <c r="R473" s="1"/>
  <c r="Q472"/>
  <c r="P472"/>
  <c r="O472"/>
  <c r="N472"/>
  <c r="M472"/>
  <c r="L472"/>
  <c r="K472"/>
  <c r="J472"/>
  <c r="R472" s="1"/>
  <c r="I472"/>
  <c r="H472"/>
  <c r="G472"/>
  <c r="F472"/>
  <c r="Q471"/>
  <c r="P471"/>
  <c r="O471"/>
  <c r="N471"/>
  <c r="M471"/>
  <c r="L471"/>
  <c r="K471"/>
  <c r="J471"/>
  <c r="I471"/>
  <c r="H471"/>
  <c r="G471"/>
  <c r="F471"/>
  <c r="R471" s="1"/>
  <c r="Q470"/>
  <c r="P470"/>
  <c r="O470"/>
  <c r="N470"/>
  <c r="M470"/>
  <c r="L470"/>
  <c r="K470"/>
  <c r="J470"/>
  <c r="I470"/>
  <c r="H470"/>
  <c r="G470"/>
  <c r="F470"/>
  <c r="R470" s="1"/>
  <c r="Q469"/>
  <c r="P469"/>
  <c r="O469"/>
  <c r="N469"/>
  <c r="M469"/>
  <c r="L469"/>
  <c r="K469"/>
  <c r="R469" s="1"/>
  <c r="J469"/>
  <c r="I469"/>
  <c r="H469"/>
  <c r="G469"/>
  <c r="F469"/>
  <c r="Q468"/>
  <c r="P468"/>
  <c r="O468"/>
  <c r="N468"/>
  <c r="M468"/>
  <c r="L468"/>
  <c r="K468"/>
  <c r="J468"/>
  <c r="I468"/>
  <c r="H468"/>
  <c r="G468"/>
  <c r="F468"/>
  <c r="R468" s="1"/>
  <c r="Q467"/>
  <c r="P467"/>
  <c r="O467"/>
  <c r="N467"/>
  <c r="M467"/>
  <c r="L467"/>
  <c r="K467"/>
  <c r="R467" s="1"/>
  <c r="J467"/>
  <c r="I467"/>
  <c r="H467"/>
  <c r="G467"/>
  <c r="F467"/>
  <c r="Q466"/>
  <c r="P466"/>
  <c r="O466"/>
  <c r="N466"/>
  <c r="M466"/>
  <c r="L466"/>
  <c r="K466"/>
  <c r="J466"/>
  <c r="R466" s="1"/>
  <c r="I466"/>
  <c r="H466"/>
  <c r="G466"/>
  <c r="F466"/>
  <c r="Q465"/>
  <c r="P465"/>
  <c r="O465"/>
  <c r="N465"/>
  <c r="M465"/>
  <c r="L465"/>
  <c r="K465"/>
  <c r="J465"/>
  <c r="I465"/>
  <c r="H465"/>
  <c r="G465"/>
  <c r="F465"/>
  <c r="R465" s="1"/>
  <c r="Q464"/>
  <c r="P464"/>
  <c r="O464"/>
  <c r="N464"/>
  <c r="M464"/>
  <c r="L464"/>
  <c r="K464"/>
  <c r="J464"/>
  <c r="R464" s="1"/>
  <c r="I464"/>
  <c r="H464"/>
  <c r="G464"/>
  <c r="F464"/>
  <c r="Q463"/>
  <c r="P463"/>
  <c r="O463"/>
  <c r="N463"/>
  <c r="M463"/>
  <c r="L463"/>
  <c r="K463"/>
  <c r="J463"/>
  <c r="I463"/>
  <c r="H463"/>
  <c r="G463"/>
  <c r="F463"/>
  <c r="R463" s="1"/>
  <c r="Q462"/>
  <c r="P462"/>
  <c r="O462"/>
  <c r="N462"/>
  <c r="M462"/>
  <c r="L462"/>
  <c r="K462"/>
  <c r="J462"/>
  <c r="I462"/>
  <c r="H462"/>
  <c r="G462"/>
  <c r="F462"/>
  <c r="R462" s="1"/>
  <c r="Q461"/>
  <c r="P461"/>
  <c r="O461"/>
  <c r="N461"/>
  <c r="M461"/>
  <c r="L461"/>
  <c r="K461"/>
  <c r="J461"/>
  <c r="R461" s="1"/>
  <c r="I461"/>
  <c r="H461"/>
  <c r="G461"/>
  <c r="F461"/>
  <c r="Q460"/>
  <c r="P460"/>
  <c r="O460"/>
  <c r="N460"/>
  <c r="M460"/>
  <c r="L460"/>
  <c r="K460"/>
  <c r="J460"/>
  <c r="I460"/>
  <c r="H460"/>
  <c r="G460"/>
  <c r="F460"/>
  <c r="R460" s="1"/>
  <c r="Q459"/>
  <c r="P459"/>
  <c r="O459"/>
  <c r="N459"/>
  <c r="M459"/>
  <c r="L459"/>
  <c r="K459"/>
  <c r="J459"/>
  <c r="R459" s="1"/>
  <c r="I459"/>
  <c r="H459"/>
  <c r="G459"/>
  <c r="F459"/>
  <c r="Q458"/>
  <c r="P458"/>
  <c r="O458"/>
  <c r="N458"/>
  <c r="M458"/>
  <c r="L458"/>
  <c r="K458"/>
  <c r="J458"/>
  <c r="R458" s="1"/>
  <c r="I458"/>
  <c r="H458"/>
  <c r="G458"/>
  <c r="F458"/>
  <c r="Q457"/>
  <c r="P457"/>
  <c r="O457"/>
  <c r="N457"/>
  <c r="M457"/>
  <c r="L457"/>
  <c r="K457"/>
  <c r="J457"/>
  <c r="I457"/>
  <c r="H457"/>
  <c r="G457"/>
  <c r="F457"/>
  <c r="R457" s="1"/>
  <c r="Q456"/>
  <c r="P456"/>
  <c r="O456"/>
  <c r="N456"/>
  <c r="M456"/>
  <c r="L456"/>
  <c r="K456"/>
  <c r="J456"/>
  <c r="R456" s="1"/>
  <c r="I456"/>
  <c r="H456"/>
  <c r="G456"/>
  <c r="F456"/>
  <c r="Q455"/>
  <c r="P455"/>
  <c r="O455"/>
  <c r="N455"/>
  <c r="M455"/>
  <c r="L455"/>
  <c r="K455"/>
  <c r="J455"/>
  <c r="I455"/>
  <c r="H455"/>
  <c r="G455"/>
  <c r="F455"/>
  <c r="R455" s="1"/>
  <c r="Q454"/>
  <c r="P454"/>
  <c r="O454"/>
  <c r="N454"/>
  <c r="M454"/>
  <c r="L454"/>
  <c r="K454"/>
  <c r="J454"/>
  <c r="I454"/>
  <c r="H454"/>
  <c r="G454"/>
  <c r="F454"/>
  <c r="R454" s="1"/>
  <c r="Q453"/>
  <c r="P453"/>
  <c r="O453"/>
  <c r="N453"/>
  <c r="M453"/>
  <c r="L453"/>
  <c r="K453"/>
  <c r="J453"/>
  <c r="R453" s="1"/>
  <c r="I453"/>
  <c r="H453"/>
  <c r="G453"/>
  <c r="F453"/>
  <c r="Q452"/>
  <c r="P452"/>
  <c r="O452"/>
  <c r="N452"/>
  <c r="M452"/>
  <c r="L452"/>
  <c r="K452"/>
  <c r="J452"/>
  <c r="I452"/>
  <c r="H452"/>
  <c r="G452"/>
  <c r="F452"/>
  <c r="R452" s="1"/>
  <c r="Q451"/>
  <c r="P451"/>
  <c r="O451"/>
  <c r="N451"/>
  <c r="M451"/>
  <c r="L451"/>
  <c r="K451"/>
  <c r="R451" s="1"/>
  <c r="J451"/>
  <c r="I451"/>
  <c r="H451"/>
  <c r="G451"/>
  <c r="F451"/>
  <c r="Q450"/>
  <c r="P450"/>
  <c r="O450"/>
  <c r="N450"/>
  <c r="M450"/>
  <c r="L450"/>
  <c r="K450"/>
  <c r="J450"/>
  <c r="R450" s="1"/>
  <c r="I450"/>
  <c r="H450"/>
  <c r="G450"/>
  <c r="F450"/>
  <c r="Q449"/>
  <c r="P449"/>
  <c r="O449"/>
  <c r="N449"/>
  <c r="M449"/>
  <c r="L449"/>
  <c r="K449"/>
  <c r="J449"/>
  <c r="I449"/>
  <c r="H449"/>
  <c r="G449"/>
  <c r="F449"/>
  <c r="R449" s="1"/>
  <c r="Q448"/>
  <c r="P448"/>
  <c r="O448"/>
  <c r="N448"/>
  <c r="M448"/>
  <c r="L448"/>
  <c r="K448"/>
  <c r="J448"/>
  <c r="R448" s="1"/>
  <c r="I448"/>
  <c r="H448"/>
  <c r="G448"/>
  <c r="F448"/>
  <c r="Q447"/>
  <c r="P447"/>
  <c r="O447"/>
  <c r="N447"/>
  <c r="M447"/>
  <c r="L447"/>
  <c r="K447"/>
  <c r="J447"/>
  <c r="I447"/>
  <c r="H447"/>
  <c r="G447"/>
  <c r="F447"/>
  <c r="R447" s="1"/>
  <c r="Q446"/>
  <c r="P446"/>
  <c r="O446"/>
  <c r="N446"/>
  <c r="M446"/>
  <c r="L446"/>
  <c r="K446"/>
  <c r="J446"/>
  <c r="I446"/>
  <c r="H446"/>
  <c r="G446"/>
  <c r="F446"/>
  <c r="R446" s="1"/>
  <c r="Q445"/>
  <c r="P445"/>
  <c r="O445"/>
  <c r="N445"/>
  <c r="M445"/>
  <c r="L445"/>
  <c r="K445"/>
  <c r="J445"/>
  <c r="R445" s="1"/>
  <c r="I445"/>
  <c r="H445"/>
  <c r="G445"/>
  <c r="F445"/>
  <c r="Q444"/>
  <c r="P444"/>
  <c r="O444"/>
  <c r="N444"/>
  <c r="M444"/>
  <c r="L444"/>
  <c r="K444"/>
  <c r="J444"/>
  <c r="I444"/>
  <c r="H444"/>
  <c r="G444"/>
  <c r="F444"/>
  <c r="R444" s="1"/>
  <c r="Q443"/>
  <c r="P443"/>
  <c r="O443"/>
  <c r="N443"/>
  <c r="M443"/>
  <c r="L443"/>
  <c r="K443"/>
  <c r="J443"/>
  <c r="R443" s="1"/>
  <c r="I443"/>
  <c r="H443"/>
  <c r="G443"/>
  <c r="F443"/>
  <c r="Q442"/>
  <c r="P442"/>
  <c r="O442"/>
  <c r="N442"/>
  <c r="M442"/>
  <c r="L442"/>
  <c r="K442"/>
  <c r="J442"/>
  <c r="R442" s="1"/>
  <c r="I442"/>
  <c r="H442"/>
  <c r="G442"/>
  <c r="F442"/>
  <c r="Q441"/>
  <c r="P441"/>
  <c r="O441"/>
  <c r="N441"/>
  <c r="M441"/>
  <c r="L441"/>
  <c r="K441"/>
  <c r="J441"/>
  <c r="I441"/>
  <c r="H441"/>
  <c r="G441"/>
  <c r="F441"/>
  <c r="R441" s="1"/>
  <c r="Q440"/>
  <c r="P440"/>
  <c r="O440"/>
  <c r="N440"/>
  <c r="M440"/>
  <c r="L440"/>
  <c r="K440"/>
  <c r="J440"/>
  <c r="R440" s="1"/>
  <c r="I440"/>
  <c r="H440"/>
  <c r="G440"/>
  <c r="F440"/>
  <c r="Q439"/>
  <c r="P439"/>
  <c r="O439"/>
  <c r="N439"/>
  <c r="M439"/>
  <c r="L439"/>
  <c r="K439"/>
  <c r="J439"/>
  <c r="I439"/>
  <c r="H439"/>
  <c r="G439"/>
  <c r="F439"/>
  <c r="R439" s="1"/>
  <c r="Q438"/>
  <c r="P438"/>
  <c r="O438"/>
  <c r="N438"/>
  <c r="M438"/>
  <c r="L438"/>
  <c r="K438"/>
  <c r="J438"/>
  <c r="I438"/>
  <c r="H438"/>
  <c r="G438"/>
  <c r="F438"/>
  <c r="R438" s="1"/>
  <c r="Q437"/>
  <c r="P437"/>
  <c r="O437"/>
  <c r="N437"/>
  <c r="M437"/>
  <c r="L437"/>
  <c r="K437"/>
  <c r="J437"/>
  <c r="R437" s="1"/>
  <c r="I437"/>
  <c r="H437"/>
  <c r="G437"/>
  <c r="F437"/>
  <c r="Q436"/>
  <c r="P436"/>
  <c r="O436"/>
  <c r="N436"/>
  <c r="M436"/>
  <c r="L436"/>
  <c r="K436"/>
  <c r="J436"/>
  <c r="I436"/>
  <c r="H436"/>
  <c r="G436"/>
  <c r="F436"/>
  <c r="R436" s="1"/>
  <c r="Q435"/>
  <c r="P435"/>
  <c r="O435"/>
  <c r="N435"/>
  <c r="M435"/>
  <c r="L435"/>
  <c r="K435"/>
  <c r="R435" s="1"/>
  <c r="J435"/>
  <c r="I435"/>
  <c r="H435"/>
  <c r="G435"/>
  <c r="F435"/>
  <c r="Q434"/>
  <c r="P434"/>
  <c r="O434"/>
  <c r="N434"/>
  <c r="M434"/>
  <c r="L434"/>
  <c r="K434"/>
  <c r="J434"/>
  <c r="R434" s="1"/>
  <c r="I434"/>
  <c r="H434"/>
  <c r="G434"/>
  <c r="F434"/>
  <c r="Q433"/>
  <c r="P433"/>
  <c r="O433"/>
  <c r="N433"/>
  <c r="M433"/>
  <c r="L433"/>
  <c r="K433"/>
  <c r="J433"/>
  <c r="I433"/>
  <c r="H433"/>
  <c r="G433"/>
  <c r="F433"/>
  <c r="R433" s="1"/>
  <c r="Q432"/>
  <c r="P432"/>
  <c r="O432"/>
  <c r="N432"/>
  <c r="M432"/>
  <c r="L432"/>
  <c r="K432"/>
  <c r="J432"/>
  <c r="R432" s="1"/>
  <c r="I432"/>
  <c r="H432"/>
  <c r="G432"/>
  <c r="F432"/>
  <c r="Q431"/>
  <c r="P431"/>
  <c r="O431"/>
  <c r="N431"/>
  <c r="M431"/>
  <c r="L431"/>
  <c r="K431"/>
  <c r="J431"/>
  <c r="I431"/>
  <c r="H431"/>
  <c r="G431"/>
  <c r="F431"/>
  <c r="R431" s="1"/>
  <c r="Q430"/>
  <c r="P430"/>
  <c r="O430"/>
  <c r="N430"/>
  <c r="M430"/>
  <c r="L430"/>
  <c r="K430"/>
  <c r="J430"/>
  <c r="I430"/>
  <c r="H430"/>
  <c r="G430"/>
  <c r="F430"/>
  <c r="R430" s="1"/>
  <c r="Q429"/>
  <c r="P429"/>
  <c r="O429"/>
  <c r="N429"/>
  <c r="M429"/>
  <c r="L429"/>
  <c r="K429"/>
  <c r="R429" s="1"/>
  <c r="J429"/>
  <c r="I429"/>
  <c r="H429"/>
  <c r="G429"/>
  <c r="F429"/>
  <c r="Q428"/>
  <c r="P428"/>
  <c r="O428"/>
  <c r="N428"/>
  <c r="M428"/>
  <c r="L428"/>
  <c r="K428"/>
  <c r="J428"/>
  <c r="I428"/>
  <c r="H428"/>
  <c r="G428"/>
  <c r="F428"/>
  <c r="R428" s="1"/>
  <c r="Q427"/>
  <c r="P427"/>
  <c r="O427"/>
  <c r="N427"/>
  <c r="M427"/>
  <c r="L427"/>
  <c r="K427"/>
  <c r="R427" s="1"/>
  <c r="J427"/>
  <c r="I427"/>
  <c r="H427"/>
  <c r="G427"/>
  <c r="F427"/>
  <c r="Q426"/>
  <c r="P426"/>
  <c r="O426"/>
  <c r="N426"/>
  <c r="M426"/>
  <c r="L426"/>
  <c r="K426"/>
  <c r="J426"/>
  <c r="R426" s="1"/>
  <c r="I426"/>
  <c r="H426"/>
  <c r="G426"/>
  <c r="F426"/>
  <c r="Q425"/>
  <c r="P425"/>
  <c r="O425"/>
  <c r="N425"/>
  <c r="M425"/>
  <c r="L425"/>
  <c r="K425"/>
  <c r="J425"/>
  <c r="I425"/>
  <c r="H425"/>
  <c r="G425"/>
  <c r="F425"/>
  <c r="R425" s="1"/>
  <c r="Q424"/>
  <c r="P424"/>
  <c r="O424"/>
  <c r="N424"/>
  <c r="M424"/>
  <c r="L424"/>
  <c r="K424"/>
  <c r="J424"/>
  <c r="R424" s="1"/>
  <c r="I424"/>
  <c r="H424"/>
  <c r="G424"/>
  <c r="F424"/>
  <c r="Q423"/>
  <c r="P423"/>
  <c r="O423"/>
  <c r="N423"/>
  <c r="M423"/>
  <c r="L423"/>
  <c r="K423"/>
  <c r="J423"/>
  <c r="I423"/>
  <c r="H423"/>
  <c r="G423"/>
  <c r="F423"/>
  <c r="R423" s="1"/>
  <c r="Q422"/>
  <c r="P422"/>
  <c r="O422"/>
  <c r="N422"/>
  <c r="M422"/>
  <c r="L422"/>
  <c r="K422"/>
  <c r="J422"/>
  <c r="I422"/>
  <c r="H422"/>
  <c r="G422"/>
  <c r="F422"/>
  <c r="R422" s="1"/>
  <c r="Q421"/>
  <c r="P421"/>
  <c r="O421"/>
  <c r="N421"/>
  <c r="M421"/>
  <c r="L421"/>
  <c r="K421"/>
  <c r="J421"/>
  <c r="R421" s="1"/>
  <c r="I421"/>
  <c r="H421"/>
  <c r="G421"/>
  <c r="F421"/>
  <c r="Q420"/>
  <c r="P420"/>
  <c r="O420"/>
  <c r="N420"/>
  <c r="M420"/>
  <c r="L420"/>
  <c r="K420"/>
  <c r="J420"/>
  <c r="I420"/>
  <c r="H420"/>
  <c r="G420"/>
  <c r="F420"/>
  <c r="R420" s="1"/>
  <c r="Q419"/>
  <c r="P419"/>
  <c r="O419"/>
  <c r="N419"/>
  <c r="M419"/>
  <c r="L419"/>
  <c r="K419"/>
  <c r="J419"/>
  <c r="R419" s="1"/>
  <c r="I419"/>
  <c r="H419"/>
  <c r="G419"/>
  <c r="F419"/>
  <c r="Q418"/>
  <c r="P418"/>
  <c r="O418"/>
  <c r="N418"/>
  <c r="M418"/>
  <c r="L418"/>
  <c r="K418"/>
  <c r="J418"/>
  <c r="J546" s="1"/>
  <c r="I418"/>
  <c r="H418"/>
  <c r="G418"/>
  <c r="F418"/>
  <c r="Q417"/>
  <c r="P417"/>
  <c r="O417"/>
  <c r="N417"/>
  <c r="M417"/>
  <c r="L417"/>
  <c r="K417"/>
  <c r="J417"/>
  <c r="I417"/>
  <c r="H417"/>
  <c r="G417"/>
  <c r="F417"/>
  <c r="R417" s="1"/>
  <c r="Q416"/>
  <c r="P416"/>
  <c r="O416"/>
  <c r="N416"/>
  <c r="M416"/>
  <c r="L416"/>
  <c r="K416"/>
  <c r="J416"/>
  <c r="R416" s="1"/>
  <c r="I416"/>
  <c r="H416"/>
  <c r="G416"/>
  <c r="F416"/>
  <c r="Q415"/>
  <c r="Q546" s="1"/>
  <c r="P415"/>
  <c r="P546" s="1"/>
  <c r="O415"/>
  <c r="O546" s="1"/>
  <c r="N415"/>
  <c r="M415"/>
  <c r="L415"/>
  <c r="K415"/>
  <c r="J415"/>
  <c r="I415"/>
  <c r="I546" s="1"/>
  <c r="H415"/>
  <c r="H546" s="1"/>
  <c r="G415"/>
  <c r="G546" s="1"/>
  <c r="F415"/>
  <c r="R415" s="1"/>
  <c r="Q414"/>
  <c r="P414"/>
  <c r="O414"/>
  <c r="N414"/>
  <c r="N546" s="1"/>
  <c r="M414"/>
  <c r="M546" s="1"/>
  <c r="L414"/>
  <c r="L546" s="1"/>
  <c r="K414"/>
  <c r="K546" s="1"/>
  <c r="J414"/>
  <c r="I414"/>
  <c r="H414"/>
  <c r="G414"/>
  <c r="F414"/>
  <c r="F546" s="1"/>
  <c r="Q410"/>
  <c r="P410"/>
  <c r="O410"/>
  <c r="N410"/>
  <c r="M410"/>
  <c r="L410"/>
  <c r="K410"/>
  <c r="J410"/>
  <c r="I410"/>
  <c r="H410"/>
  <c r="G410"/>
  <c r="F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410" s="1"/>
  <c r="Q274"/>
  <c r="P274"/>
  <c r="O274"/>
  <c r="N274"/>
  <c r="M274"/>
  <c r="L274"/>
  <c r="K274"/>
  <c r="J274"/>
  <c r="I274"/>
  <c r="H274"/>
  <c r="G274"/>
  <c r="F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274" s="1"/>
  <c r="Q138"/>
  <c r="P138"/>
  <c r="O138"/>
  <c r="N138"/>
  <c r="M138"/>
  <c r="L138"/>
  <c r="K138"/>
  <c r="J138"/>
  <c r="I138"/>
  <c r="H138"/>
  <c r="G138"/>
  <c r="F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138" s="1"/>
  <c r="G464" i="21"/>
  <c r="F464"/>
  <c r="I464" s="1"/>
  <c r="D464"/>
  <c r="C464"/>
  <c r="G462"/>
  <c r="H461" s="1"/>
  <c r="H462" s="1"/>
  <c r="F462"/>
  <c r="I461"/>
  <c r="J461" s="1"/>
  <c r="K461" s="1"/>
  <c r="K462" s="1"/>
  <c r="L461" s="1"/>
  <c r="H459"/>
  <c r="G459"/>
  <c r="H458" s="1"/>
  <c r="F459"/>
  <c r="I458"/>
  <c r="J458" s="1"/>
  <c r="K458" s="1"/>
  <c r="K459" s="1"/>
  <c r="L458" s="1"/>
  <c r="G456"/>
  <c r="F456"/>
  <c r="J455"/>
  <c r="K455" s="1"/>
  <c r="K456" s="1"/>
  <c r="L455" s="1"/>
  <c r="I455"/>
  <c r="H455"/>
  <c r="H456" s="1"/>
  <c r="F452"/>
  <c r="D452"/>
  <c r="C452"/>
  <c r="F451"/>
  <c r="E451" s="1"/>
  <c r="D451"/>
  <c r="C451"/>
  <c r="F450"/>
  <c r="E450" s="1"/>
  <c r="D450"/>
  <c r="C450"/>
  <c r="F449"/>
  <c r="E449"/>
  <c r="D449"/>
  <c r="C449"/>
  <c r="F448"/>
  <c r="F453" s="1"/>
  <c r="E448"/>
  <c r="D448"/>
  <c r="C448"/>
  <c r="G446"/>
  <c r="F446"/>
  <c r="J445"/>
  <c r="K445" s="1"/>
  <c r="I445"/>
  <c r="H445"/>
  <c r="I444"/>
  <c r="J444" s="1"/>
  <c r="K444" s="1"/>
  <c r="H444"/>
  <c r="J443"/>
  <c r="K443" s="1"/>
  <c r="I443"/>
  <c r="H443"/>
  <c r="I442"/>
  <c r="J442" s="1"/>
  <c r="K442" s="1"/>
  <c r="H442"/>
  <c r="K441"/>
  <c r="J441"/>
  <c r="I441"/>
  <c r="H441"/>
  <c r="H446" s="1"/>
  <c r="G439"/>
  <c r="H437" s="1"/>
  <c r="F439"/>
  <c r="K438"/>
  <c r="J438"/>
  <c r="I438"/>
  <c r="H438"/>
  <c r="I437"/>
  <c r="J437" s="1"/>
  <c r="K437" s="1"/>
  <c r="K436"/>
  <c r="J436"/>
  <c r="I436"/>
  <c r="H436"/>
  <c r="I435"/>
  <c r="J435" s="1"/>
  <c r="K435" s="1"/>
  <c r="K434"/>
  <c r="J434"/>
  <c r="I434"/>
  <c r="F432"/>
  <c r="J431"/>
  <c r="I431"/>
  <c r="G431" s="1"/>
  <c r="I430"/>
  <c r="I429"/>
  <c r="G429" s="1"/>
  <c r="K428"/>
  <c r="J428"/>
  <c r="I428"/>
  <c r="G428" s="1"/>
  <c r="I427"/>
  <c r="F425"/>
  <c r="J424"/>
  <c r="I424"/>
  <c r="G424"/>
  <c r="F424"/>
  <c r="E424" s="1"/>
  <c r="D424"/>
  <c r="C424"/>
  <c r="K423"/>
  <c r="J423"/>
  <c r="I423"/>
  <c r="G423"/>
  <c r="F423"/>
  <c r="E423"/>
  <c r="D423"/>
  <c r="C423"/>
  <c r="G422"/>
  <c r="G425" s="1"/>
  <c r="F422"/>
  <c r="I422" s="1"/>
  <c r="J422" s="1"/>
  <c r="K422" s="1"/>
  <c r="E422"/>
  <c r="D422"/>
  <c r="C422"/>
  <c r="G420"/>
  <c r="F420"/>
  <c r="J419"/>
  <c r="K419" s="1"/>
  <c r="I419"/>
  <c r="H419"/>
  <c r="I418"/>
  <c r="J418" s="1"/>
  <c r="K418" s="1"/>
  <c r="H418"/>
  <c r="K417"/>
  <c r="J417"/>
  <c r="I417"/>
  <c r="H417"/>
  <c r="H420" s="1"/>
  <c r="G415"/>
  <c r="H413" s="1"/>
  <c r="F415"/>
  <c r="K414"/>
  <c r="J414"/>
  <c r="I414"/>
  <c r="H414"/>
  <c r="I413"/>
  <c r="J413" s="1"/>
  <c r="K413" s="1"/>
  <c r="K412"/>
  <c r="K415" s="1"/>
  <c r="L412" s="1"/>
  <c r="J412"/>
  <c r="I412"/>
  <c r="G410"/>
  <c r="F410"/>
  <c r="K409"/>
  <c r="J409"/>
  <c r="I409"/>
  <c r="H409"/>
  <c r="J408"/>
  <c r="K408" s="1"/>
  <c r="I408"/>
  <c r="H408"/>
  <c r="H410" s="1"/>
  <c r="K407"/>
  <c r="J407"/>
  <c r="I407"/>
  <c r="H407"/>
  <c r="F404"/>
  <c r="E404"/>
  <c r="D404"/>
  <c r="C404"/>
  <c r="F403"/>
  <c r="D403"/>
  <c r="C403"/>
  <c r="G402"/>
  <c r="F402"/>
  <c r="D402"/>
  <c r="C402"/>
  <c r="F401"/>
  <c r="D401"/>
  <c r="C401"/>
  <c r="F400"/>
  <c r="E400" s="1"/>
  <c r="D400"/>
  <c r="C400"/>
  <c r="F399"/>
  <c r="E399"/>
  <c r="D399"/>
  <c r="C399"/>
  <c r="F398"/>
  <c r="E398" s="1"/>
  <c r="D398"/>
  <c r="C398"/>
  <c r="G396"/>
  <c r="F396"/>
  <c r="I395"/>
  <c r="J395" s="1"/>
  <c r="K395" s="1"/>
  <c r="H395"/>
  <c r="K394"/>
  <c r="J394"/>
  <c r="I394"/>
  <c r="H394"/>
  <c r="I393"/>
  <c r="J393" s="1"/>
  <c r="K393" s="1"/>
  <c r="H393"/>
  <c r="K392"/>
  <c r="J392"/>
  <c r="I392"/>
  <c r="H392"/>
  <c r="I391"/>
  <c r="J391" s="1"/>
  <c r="K391" s="1"/>
  <c r="H391"/>
  <c r="K390"/>
  <c r="J390"/>
  <c r="I390"/>
  <c r="H390"/>
  <c r="J389"/>
  <c r="K389" s="1"/>
  <c r="K396" s="1"/>
  <c r="L389" s="1"/>
  <c r="I389"/>
  <c r="H389"/>
  <c r="H396" s="1"/>
  <c r="G387"/>
  <c r="F387"/>
  <c r="J386"/>
  <c r="K386" s="1"/>
  <c r="I386"/>
  <c r="H386"/>
  <c r="I385"/>
  <c r="J385" s="1"/>
  <c r="K385" s="1"/>
  <c r="H385"/>
  <c r="J384"/>
  <c r="K384" s="1"/>
  <c r="I384"/>
  <c r="H384"/>
  <c r="I383"/>
  <c r="J383" s="1"/>
  <c r="K383" s="1"/>
  <c r="H383"/>
  <c r="J382"/>
  <c r="K382" s="1"/>
  <c r="I382"/>
  <c r="H382"/>
  <c r="I381"/>
  <c r="J381" s="1"/>
  <c r="K381" s="1"/>
  <c r="H381"/>
  <c r="K380"/>
  <c r="J380"/>
  <c r="I380"/>
  <c r="H380"/>
  <c r="H387" s="1"/>
  <c r="F378"/>
  <c r="K377"/>
  <c r="J377"/>
  <c r="I377"/>
  <c r="G377" s="1"/>
  <c r="J376"/>
  <c r="I376"/>
  <c r="G376"/>
  <c r="G403" s="1"/>
  <c r="K375"/>
  <c r="J375"/>
  <c r="I375"/>
  <c r="G375"/>
  <c r="J374"/>
  <c r="I374"/>
  <c r="G374" s="1"/>
  <c r="I373"/>
  <c r="J373" s="1"/>
  <c r="G373"/>
  <c r="J372"/>
  <c r="I372"/>
  <c r="G372" s="1"/>
  <c r="J371"/>
  <c r="I371"/>
  <c r="G371" s="1"/>
  <c r="F368"/>
  <c r="E368"/>
  <c r="D368"/>
  <c r="C368"/>
  <c r="F367"/>
  <c r="E367" s="1"/>
  <c r="D367"/>
  <c r="C367"/>
  <c r="F366"/>
  <c r="E366"/>
  <c r="D366"/>
  <c r="C366"/>
  <c r="F365"/>
  <c r="D365"/>
  <c r="C365"/>
  <c r="F364"/>
  <c r="D364"/>
  <c r="C364"/>
  <c r="G362"/>
  <c r="F362"/>
  <c r="K361"/>
  <c r="J361"/>
  <c r="I361"/>
  <c r="I360"/>
  <c r="J360" s="1"/>
  <c r="K360" s="1"/>
  <c r="K359"/>
  <c r="J359"/>
  <c r="I359"/>
  <c r="I358"/>
  <c r="J358" s="1"/>
  <c r="K358" s="1"/>
  <c r="I357"/>
  <c r="J357" s="1"/>
  <c r="K357" s="1"/>
  <c r="G355"/>
  <c r="F355"/>
  <c r="K354"/>
  <c r="J354"/>
  <c r="I354"/>
  <c r="J353"/>
  <c r="K353" s="1"/>
  <c r="I353"/>
  <c r="K352"/>
  <c r="J352"/>
  <c r="I352"/>
  <c r="J351"/>
  <c r="K351" s="1"/>
  <c r="I351"/>
  <c r="I350"/>
  <c r="J350" s="1"/>
  <c r="K350" s="1"/>
  <c r="K355" s="1"/>
  <c r="L350" s="1"/>
  <c r="F348"/>
  <c r="I347"/>
  <c r="J347" s="1"/>
  <c r="G347"/>
  <c r="J346"/>
  <c r="I346"/>
  <c r="G346" s="1"/>
  <c r="K346" s="1"/>
  <c r="I345"/>
  <c r="I344"/>
  <c r="G344" s="1"/>
  <c r="K343"/>
  <c r="J343"/>
  <c r="I343"/>
  <c r="G343" s="1"/>
  <c r="G340"/>
  <c r="F340"/>
  <c r="I340" s="1"/>
  <c r="E340"/>
  <c r="D340"/>
  <c r="C340"/>
  <c r="G339"/>
  <c r="F339"/>
  <c r="I339" s="1"/>
  <c r="D339"/>
  <c r="C339"/>
  <c r="G338"/>
  <c r="F338"/>
  <c r="D338"/>
  <c r="C338"/>
  <c r="G337"/>
  <c r="F337"/>
  <c r="D337"/>
  <c r="C337"/>
  <c r="I336"/>
  <c r="G336"/>
  <c r="F336"/>
  <c r="E336" s="1"/>
  <c r="J336" s="1"/>
  <c r="D336"/>
  <c r="C336"/>
  <c r="J335"/>
  <c r="I335"/>
  <c r="G335"/>
  <c r="F335"/>
  <c r="E335"/>
  <c r="D335"/>
  <c r="C335"/>
  <c r="F334"/>
  <c r="E334" s="1"/>
  <c r="D334"/>
  <c r="C334"/>
  <c r="G332"/>
  <c r="F332"/>
  <c r="I331"/>
  <c r="J331" s="1"/>
  <c r="K331" s="1"/>
  <c r="H331"/>
  <c r="K330"/>
  <c r="J330"/>
  <c r="I330"/>
  <c r="H330"/>
  <c r="I329"/>
  <c r="J329" s="1"/>
  <c r="K329" s="1"/>
  <c r="H329"/>
  <c r="K328"/>
  <c r="J328"/>
  <c r="I328"/>
  <c r="H328"/>
  <c r="I327"/>
  <c r="J327" s="1"/>
  <c r="K327" s="1"/>
  <c r="H327"/>
  <c r="K326"/>
  <c r="J326"/>
  <c r="I326"/>
  <c r="H326"/>
  <c r="J325"/>
  <c r="K325" s="1"/>
  <c r="I325"/>
  <c r="H325"/>
  <c r="G323"/>
  <c r="F323"/>
  <c r="J322"/>
  <c r="K322" s="1"/>
  <c r="I322"/>
  <c r="H322"/>
  <c r="I321"/>
  <c r="J321" s="1"/>
  <c r="K321" s="1"/>
  <c r="H321"/>
  <c r="I320"/>
  <c r="J320" s="1"/>
  <c r="K320" s="1"/>
  <c r="H320"/>
  <c r="I319"/>
  <c r="J319" s="1"/>
  <c r="K319" s="1"/>
  <c r="H319"/>
  <c r="J318"/>
  <c r="K318" s="1"/>
  <c r="I318"/>
  <c r="H318"/>
  <c r="I317"/>
  <c r="J317" s="1"/>
  <c r="K317" s="1"/>
  <c r="H317"/>
  <c r="J316"/>
  <c r="K316" s="1"/>
  <c r="K323" s="1"/>
  <c r="L316" s="1"/>
  <c r="I316"/>
  <c r="H316"/>
  <c r="H323" s="1"/>
  <c r="F314"/>
  <c r="K313"/>
  <c r="J313"/>
  <c r="I313"/>
  <c r="I312"/>
  <c r="J312" s="1"/>
  <c r="K312" s="1"/>
  <c r="K311"/>
  <c r="J311"/>
  <c r="I311"/>
  <c r="I310"/>
  <c r="J310" s="1"/>
  <c r="K310" s="1"/>
  <c r="K309"/>
  <c r="J309"/>
  <c r="I309"/>
  <c r="I308"/>
  <c r="J308" s="1"/>
  <c r="K308" s="1"/>
  <c r="K307"/>
  <c r="J307"/>
  <c r="I307"/>
  <c r="G307" s="1"/>
  <c r="G304"/>
  <c r="F304"/>
  <c r="I304" s="1"/>
  <c r="E304"/>
  <c r="J304" s="1"/>
  <c r="K304" s="1"/>
  <c r="D304"/>
  <c r="C304"/>
  <c r="F303"/>
  <c r="E303" s="1"/>
  <c r="D303"/>
  <c r="C303"/>
  <c r="F302"/>
  <c r="F305" s="1"/>
  <c r="D302"/>
  <c r="C302"/>
  <c r="F301"/>
  <c r="D301"/>
  <c r="C301"/>
  <c r="I300"/>
  <c r="G300"/>
  <c r="F300"/>
  <c r="E300" s="1"/>
  <c r="D300"/>
  <c r="C300"/>
  <c r="F299"/>
  <c r="E299"/>
  <c r="D299"/>
  <c r="C299"/>
  <c r="G297"/>
  <c r="H291" s="1"/>
  <c r="F297"/>
  <c r="J296"/>
  <c r="K296" s="1"/>
  <c r="I296"/>
  <c r="H296"/>
  <c r="K295"/>
  <c r="J295"/>
  <c r="I295"/>
  <c r="J294"/>
  <c r="K294" s="1"/>
  <c r="I294"/>
  <c r="H294"/>
  <c r="K293"/>
  <c r="J293"/>
  <c r="I293"/>
  <c r="J292"/>
  <c r="K292" s="1"/>
  <c r="K297" s="1"/>
  <c r="L291" s="1"/>
  <c r="I292"/>
  <c r="H292"/>
  <c r="K291"/>
  <c r="J291"/>
  <c r="I291"/>
  <c r="G289"/>
  <c r="F289"/>
  <c r="K288"/>
  <c r="J288"/>
  <c r="I288"/>
  <c r="I287"/>
  <c r="J287" s="1"/>
  <c r="K287" s="1"/>
  <c r="H287"/>
  <c r="K286"/>
  <c r="J286"/>
  <c r="I286"/>
  <c r="I285"/>
  <c r="J285" s="1"/>
  <c r="K285" s="1"/>
  <c r="K284"/>
  <c r="J284"/>
  <c r="I284"/>
  <c r="J283"/>
  <c r="K283" s="1"/>
  <c r="K289" s="1"/>
  <c r="L283" s="1"/>
  <c r="I283"/>
  <c r="F281"/>
  <c r="J280"/>
  <c r="K280" s="1"/>
  <c r="I280"/>
  <c r="I279"/>
  <c r="G279" s="1"/>
  <c r="J278"/>
  <c r="I278"/>
  <c r="G278" s="1"/>
  <c r="J277"/>
  <c r="I277"/>
  <c r="G277"/>
  <c r="K277" s="1"/>
  <c r="K276"/>
  <c r="J276"/>
  <c r="I276"/>
  <c r="G276"/>
  <c r="K275"/>
  <c r="J275"/>
  <c r="I275"/>
  <c r="G275" s="1"/>
  <c r="F272"/>
  <c r="E272" s="1"/>
  <c r="D272"/>
  <c r="C272"/>
  <c r="F271"/>
  <c r="E271"/>
  <c r="D271"/>
  <c r="C271"/>
  <c r="F270"/>
  <c r="F273" s="1"/>
  <c r="D270"/>
  <c r="C270"/>
  <c r="F269"/>
  <c r="D269"/>
  <c r="C269"/>
  <c r="G267"/>
  <c r="F267"/>
  <c r="K266"/>
  <c r="J266"/>
  <c r="I266"/>
  <c r="I265"/>
  <c r="J265" s="1"/>
  <c r="K265" s="1"/>
  <c r="H265"/>
  <c r="K264"/>
  <c r="J264"/>
  <c r="I264"/>
  <c r="J263"/>
  <c r="K263" s="1"/>
  <c r="K267" s="1"/>
  <c r="L263" s="1"/>
  <c r="I263"/>
  <c r="G261"/>
  <c r="F261"/>
  <c r="I260"/>
  <c r="J260" s="1"/>
  <c r="K260" s="1"/>
  <c r="H260"/>
  <c r="I259"/>
  <c r="J259" s="1"/>
  <c r="K259" s="1"/>
  <c r="H259"/>
  <c r="J258"/>
  <c r="K258" s="1"/>
  <c r="I258"/>
  <c r="H258"/>
  <c r="I257"/>
  <c r="J257" s="1"/>
  <c r="K257" s="1"/>
  <c r="H257"/>
  <c r="H261" s="1"/>
  <c r="F255"/>
  <c r="I254"/>
  <c r="J254" s="1"/>
  <c r="G254"/>
  <c r="J253"/>
  <c r="I253"/>
  <c r="G253" s="1"/>
  <c r="K253" s="1"/>
  <c r="I252"/>
  <c r="I251"/>
  <c r="J251" s="1"/>
  <c r="G251"/>
  <c r="G248"/>
  <c r="F248"/>
  <c r="I248" s="1"/>
  <c r="D248"/>
  <c r="C248"/>
  <c r="F247"/>
  <c r="E247" s="1"/>
  <c r="D247"/>
  <c r="C247"/>
  <c r="F246"/>
  <c r="E246" s="1"/>
  <c r="D246"/>
  <c r="C246"/>
  <c r="K245"/>
  <c r="J245"/>
  <c r="I245"/>
  <c r="G245"/>
  <c r="F245"/>
  <c r="E245"/>
  <c r="D245"/>
  <c r="C245"/>
  <c r="F244"/>
  <c r="E244" s="1"/>
  <c r="D244"/>
  <c r="C244"/>
  <c r="F243"/>
  <c r="E243"/>
  <c r="D243"/>
  <c r="C243"/>
  <c r="G241"/>
  <c r="H239" s="1"/>
  <c r="F241"/>
  <c r="J240"/>
  <c r="K240" s="1"/>
  <c r="I240"/>
  <c r="H240"/>
  <c r="I239"/>
  <c r="J239" s="1"/>
  <c r="K239" s="1"/>
  <c r="K238"/>
  <c r="J238"/>
  <c r="I238"/>
  <c r="H238"/>
  <c r="I237"/>
  <c r="J237" s="1"/>
  <c r="K237" s="1"/>
  <c r="J236"/>
  <c r="K236" s="1"/>
  <c r="I236"/>
  <c r="H236"/>
  <c r="J235"/>
  <c r="K235" s="1"/>
  <c r="I235"/>
  <c r="H235"/>
  <c r="G233"/>
  <c r="H227" s="1"/>
  <c r="F233"/>
  <c r="J232"/>
  <c r="K232" s="1"/>
  <c r="I232"/>
  <c r="H232"/>
  <c r="K231"/>
  <c r="J231"/>
  <c r="I231"/>
  <c r="J230"/>
  <c r="K230" s="1"/>
  <c r="I230"/>
  <c r="H230"/>
  <c r="K229"/>
  <c r="K233" s="1"/>
  <c r="L227" s="1"/>
  <c r="J229"/>
  <c r="I229"/>
  <c r="J228"/>
  <c r="K228" s="1"/>
  <c r="I228"/>
  <c r="H228"/>
  <c r="K227"/>
  <c r="J227"/>
  <c r="I227"/>
  <c r="F225"/>
  <c r="K224"/>
  <c r="J224"/>
  <c r="I224"/>
  <c r="G224"/>
  <c r="J223"/>
  <c r="I223"/>
  <c r="G223" s="1"/>
  <c r="I222"/>
  <c r="J222" s="1"/>
  <c r="G222"/>
  <c r="K221"/>
  <c r="J221"/>
  <c r="I221"/>
  <c r="J220"/>
  <c r="I220"/>
  <c r="G220"/>
  <c r="I219"/>
  <c r="G219" s="1"/>
  <c r="G216"/>
  <c r="F216"/>
  <c r="D216"/>
  <c r="C216"/>
  <c r="G214"/>
  <c r="H213" s="1"/>
  <c r="H214" s="1"/>
  <c r="F214"/>
  <c r="K213"/>
  <c r="K214" s="1"/>
  <c r="J213"/>
  <c r="I213"/>
  <c r="H211"/>
  <c r="G211"/>
  <c r="H210" s="1"/>
  <c r="F211"/>
  <c r="I210"/>
  <c r="J210" s="1"/>
  <c r="K210" s="1"/>
  <c r="K211" s="1"/>
  <c r="G208"/>
  <c r="F208"/>
  <c r="J207"/>
  <c r="K207" s="1"/>
  <c r="K208" s="1"/>
  <c r="L207" s="1"/>
  <c r="I207"/>
  <c r="H207"/>
  <c r="H208" s="1"/>
  <c r="G204"/>
  <c r="F204"/>
  <c r="I204" s="1"/>
  <c r="D204"/>
  <c r="C204"/>
  <c r="I203"/>
  <c r="G203"/>
  <c r="F203"/>
  <c r="E203" s="1"/>
  <c r="D203"/>
  <c r="C203"/>
  <c r="J202"/>
  <c r="I202"/>
  <c r="G202"/>
  <c r="F202"/>
  <c r="E202" s="1"/>
  <c r="D202"/>
  <c r="C202"/>
  <c r="K201"/>
  <c r="I201"/>
  <c r="G201"/>
  <c r="F201"/>
  <c r="E201" s="1"/>
  <c r="J201" s="1"/>
  <c r="D201"/>
  <c r="C201"/>
  <c r="G199"/>
  <c r="F199"/>
  <c r="I198"/>
  <c r="J198" s="1"/>
  <c r="K198" s="1"/>
  <c r="H198"/>
  <c r="K197"/>
  <c r="J197"/>
  <c r="I197"/>
  <c r="H197"/>
  <c r="I196"/>
  <c r="J196" s="1"/>
  <c r="K196" s="1"/>
  <c r="H196"/>
  <c r="K195"/>
  <c r="J195"/>
  <c r="I195"/>
  <c r="H195"/>
  <c r="G193"/>
  <c r="F193"/>
  <c r="K192"/>
  <c r="J192"/>
  <c r="I192"/>
  <c r="J191"/>
  <c r="K191" s="1"/>
  <c r="I191"/>
  <c r="K190"/>
  <c r="J190"/>
  <c r="I190"/>
  <c r="J189"/>
  <c r="K189" s="1"/>
  <c r="K193" s="1"/>
  <c r="L189" s="1"/>
  <c r="I189"/>
  <c r="G187"/>
  <c r="H185" s="1"/>
  <c r="F187"/>
  <c r="K186"/>
  <c r="J186"/>
  <c r="I186"/>
  <c r="H186"/>
  <c r="I185"/>
  <c r="J185" s="1"/>
  <c r="K185" s="1"/>
  <c r="K184"/>
  <c r="J184"/>
  <c r="I184"/>
  <c r="H184"/>
  <c r="J183"/>
  <c r="K183" s="1"/>
  <c r="I183"/>
  <c r="H183"/>
  <c r="G180"/>
  <c r="F180"/>
  <c r="D180"/>
  <c r="C180"/>
  <c r="F179"/>
  <c r="E179" s="1"/>
  <c r="D179"/>
  <c r="C179"/>
  <c r="F178"/>
  <c r="E178"/>
  <c r="D178"/>
  <c r="C178"/>
  <c r="F177"/>
  <c r="E177"/>
  <c r="D177"/>
  <c r="C177"/>
  <c r="I176"/>
  <c r="G176"/>
  <c r="F176"/>
  <c r="E176" s="1"/>
  <c r="J176" s="1"/>
  <c r="K176" s="1"/>
  <c r="D176"/>
  <c r="C176"/>
  <c r="F175"/>
  <c r="E175"/>
  <c r="D175"/>
  <c r="C175"/>
  <c r="G173"/>
  <c r="H171" s="1"/>
  <c r="F173"/>
  <c r="K172"/>
  <c r="J172"/>
  <c r="I172"/>
  <c r="H172"/>
  <c r="I171"/>
  <c r="J171" s="1"/>
  <c r="K171" s="1"/>
  <c r="K170"/>
  <c r="J170"/>
  <c r="I170"/>
  <c r="H170"/>
  <c r="I169"/>
  <c r="J169" s="1"/>
  <c r="K169" s="1"/>
  <c r="J168"/>
  <c r="K168" s="1"/>
  <c r="I168"/>
  <c r="H168"/>
  <c r="J167"/>
  <c r="K167" s="1"/>
  <c r="I167"/>
  <c r="H167"/>
  <c r="G165"/>
  <c r="H159" s="1"/>
  <c r="F165"/>
  <c r="J164"/>
  <c r="K164" s="1"/>
  <c r="I164"/>
  <c r="H164"/>
  <c r="K163"/>
  <c r="J163"/>
  <c r="I163"/>
  <c r="J162"/>
  <c r="K162" s="1"/>
  <c r="I162"/>
  <c r="H162"/>
  <c r="K161"/>
  <c r="J161"/>
  <c r="I161"/>
  <c r="J160"/>
  <c r="K160" s="1"/>
  <c r="K165" s="1"/>
  <c r="L159" s="1"/>
  <c r="I160"/>
  <c r="H160"/>
  <c r="K159"/>
  <c r="J159"/>
  <c r="I159"/>
  <c r="F157"/>
  <c r="K156"/>
  <c r="J156"/>
  <c r="I156"/>
  <c r="G156"/>
  <c r="J155"/>
  <c r="I155"/>
  <c r="G155" s="1"/>
  <c r="I154"/>
  <c r="J154" s="1"/>
  <c r="G154"/>
  <c r="J153"/>
  <c r="I153"/>
  <c r="G153" s="1"/>
  <c r="K153" s="1"/>
  <c r="I152"/>
  <c r="J152" s="1"/>
  <c r="K152" s="1"/>
  <c r="I151"/>
  <c r="G151" s="1"/>
  <c r="F148"/>
  <c r="D148"/>
  <c r="C148"/>
  <c r="F147"/>
  <c r="D147"/>
  <c r="C147"/>
  <c r="I146"/>
  <c r="G146"/>
  <c r="F146"/>
  <c r="F149" s="1"/>
  <c r="D146"/>
  <c r="C146"/>
  <c r="F145"/>
  <c r="E145" s="1"/>
  <c r="D145"/>
  <c r="C145"/>
  <c r="F144"/>
  <c r="E144" s="1"/>
  <c r="D144"/>
  <c r="C144"/>
  <c r="G142"/>
  <c r="F142"/>
  <c r="I141"/>
  <c r="J141" s="1"/>
  <c r="K141" s="1"/>
  <c r="H141"/>
  <c r="K140"/>
  <c r="J140"/>
  <c r="I140"/>
  <c r="H140"/>
  <c r="I139"/>
  <c r="J139" s="1"/>
  <c r="K139" s="1"/>
  <c r="H139"/>
  <c r="K138"/>
  <c r="J138"/>
  <c r="I138"/>
  <c r="H138"/>
  <c r="J137"/>
  <c r="K137" s="1"/>
  <c r="K142" s="1"/>
  <c r="L137" s="1"/>
  <c r="I137"/>
  <c r="H137"/>
  <c r="G135"/>
  <c r="F135"/>
  <c r="J134"/>
  <c r="K134" s="1"/>
  <c r="I134"/>
  <c r="H134"/>
  <c r="K133"/>
  <c r="J133"/>
  <c r="I133"/>
  <c r="H133"/>
  <c r="I132"/>
  <c r="J132" s="1"/>
  <c r="K132" s="1"/>
  <c r="H132"/>
  <c r="K131"/>
  <c r="J131"/>
  <c r="I131"/>
  <c r="H131"/>
  <c r="K130"/>
  <c r="J130"/>
  <c r="I130"/>
  <c r="H130"/>
  <c r="H135" s="1"/>
  <c r="F128"/>
  <c r="K127"/>
  <c r="J127"/>
  <c r="I127"/>
  <c r="G127" s="1"/>
  <c r="G148" s="1"/>
  <c r="J126"/>
  <c r="I126"/>
  <c r="G126"/>
  <c r="K126" s="1"/>
  <c r="K125"/>
  <c r="J125"/>
  <c r="I125"/>
  <c r="G125"/>
  <c r="J124"/>
  <c r="I124"/>
  <c r="G124" s="1"/>
  <c r="J123"/>
  <c r="I123"/>
  <c r="G123"/>
  <c r="I120"/>
  <c r="G120"/>
  <c r="F120"/>
  <c r="E120" s="1"/>
  <c r="D120"/>
  <c r="C120"/>
  <c r="J119"/>
  <c r="I119"/>
  <c r="G119"/>
  <c r="F119"/>
  <c r="E119"/>
  <c r="D119"/>
  <c r="C119"/>
  <c r="F118"/>
  <c r="E118"/>
  <c r="D118"/>
  <c r="C118"/>
  <c r="F117"/>
  <c r="E117" s="1"/>
  <c r="D117"/>
  <c r="C117"/>
  <c r="G116"/>
  <c r="F116"/>
  <c r="I116" s="1"/>
  <c r="E116"/>
  <c r="J116" s="1"/>
  <c r="K116" s="1"/>
  <c r="D116"/>
  <c r="C116"/>
  <c r="F115"/>
  <c r="D115"/>
  <c r="C115"/>
  <c r="G114"/>
  <c r="F114"/>
  <c r="D114"/>
  <c r="C114"/>
  <c r="G113"/>
  <c r="F113"/>
  <c r="D113"/>
  <c r="C113"/>
  <c r="F112"/>
  <c r="E112" s="1"/>
  <c r="D112"/>
  <c r="C112"/>
  <c r="F111"/>
  <c r="E111" s="1"/>
  <c r="D111"/>
  <c r="C111"/>
  <c r="F110"/>
  <c r="E110" s="1"/>
  <c r="D110"/>
  <c r="C110"/>
  <c r="G108"/>
  <c r="F108"/>
  <c r="I107"/>
  <c r="J107" s="1"/>
  <c r="K107" s="1"/>
  <c r="H107"/>
  <c r="K106"/>
  <c r="J106"/>
  <c r="I106"/>
  <c r="H106"/>
  <c r="I105"/>
  <c r="J105" s="1"/>
  <c r="K105" s="1"/>
  <c r="H105"/>
  <c r="K104"/>
  <c r="J104"/>
  <c r="I104"/>
  <c r="H104"/>
  <c r="I103"/>
  <c r="J103" s="1"/>
  <c r="K103" s="1"/>
  <c r="H103"/>
  <c r="K102"/>
  <c r="J102"/>
  <c r="I102"/>
  <c r="H102"/>
  <c r="I101"/>
  <c r="J101" s="1"/>
  <c r="K101" s="1"/>
  <c r="H101"/>
  <c r="K100"/>
  <c r="J100"/>
  <c r="I100"/>
  <c r="H100"/>
  <c r="I99"/>
  <c r="J99" s="1"/>
  <c r="K99" s="1"/>
  <c r="H99"/>
  <c r="K98"/>
  <c r="J98"/>
  <c r="I98"/>
  <c r="H98"/>
  <c r="J97"/>
  <c r="K97" s="1"/>
  <c r="I97"/>
  <c r="H97"/>
  <c r="G95"/>
  <c r="F95"/>
  <c r="J94"/>
  <c r="K94" s="1"/>
  <c r="I94"/>
  <c r="H94"/>
  <c r="I93"/>
  <c r="J93" s="1"/>
  <c r="K93" s="1"/>
  <c r="H93"/>
  <c r="J92"/>
  <c r="K92" s="1"/>
  <c r="I92"/>
  <c r="H92"/>
  <c r="I91"/>
  <c r="J91" s="1"/>
  <c r="K91" s="1"/>
  <c r="H91"/>
  <c r="J90"/>
  <c r="K90" s="1"/>
  <c r="I90"/>
  <c r="H90"/>
  <c r="I89"/>
  <c r="J89" s="1"/>
  <c r="K89" s="1"/>
  <c r="H89"/>
  <c r="J88"/>
  <c r="K88" s="1"/>
  <c r="I88"/>
  <c r="H88"/>
  <c r="I87"/>
  <c r="J87" s="1"/>
  <c r="K87" s="1"/>
  <c r="H87"/>
  <c r="I86"/>
  <c r="J86" s="1"/>
  <c r="K86" s="1"/>
  <c r="H86"/>
  <c r="I85"/>
  <c r="J85" s="1"/>
  <c r="K85" s="1"/>
  <c r="H85"/>
  <c r="K84"/>
  <c r="J84"/>
  <c r="I84"/>
  <c r="H84"/>
  <c r="H95" s="1"/>
  <c r="F82"/>
  <c r="J81"/>
  <c r="K81" s="1"/>
  <c r="I81"/>
  <c r="I80"/>
  <c r="J80" s="1"/>
  <c r="K80" s="1"/>
  <c r="K79"/>
  <c r="J79"/>
  <c r="I79"/>
  <c r="G79" s="1"/>
  <c r="J78"/>
  <c r="I78"/>
  <c r="G78"/>
  <c r="K77"/>
  <c r="J77"/>
  <c r="I77"/>
  <c r="I76"/>
  <c r="I75"/>
  <c r="J75" s="1"/>
  <c r="K75" s="1"/>
  <c r="G75"/>
  <c r="K74"/>
  <c r="J74"/>
  <c r="I74"/>
  <c r="I73"/>
  <c r="J73" s="1"/>
  <c r="G73"/>
  <c r="J72"/>
  <c r="I72"/>
  <c r="G72" s="1"/>
  <c r="J71"/>
  <c r="I71"/>
  <c r="G71" s="1"/>
  <c r="F68"/>
  <c r="E68"/>
  <c r="D68"/>
  <c r="C68"/>
  <c r="F67"/>
  <c r="E67" s="1"/>
  <c r="D67"/>
  <c r="C67"/>
  <c r="F66"/>
  <c r="E66"/>
  <c r="D66"/>
  <c r="C66"/>
  <c r="F65"/>
  <c r="D65"/>
  <c r="C65"/>
  <c r="F64"/>
  <c r="D64"/>
  <c r="C64"/>
  <c r="G63"/>
  <c r="F63"/>
  <c r="D63"/>
  <c r="C63"/>
  <c r="F62"/>
  <c r="F69" s="1"/>
  <c r="D62"/>
  <c r="C62"/>
  <c r="G60"/>
  <c r="H59" s="1"/>
  <c r="F60"/>
  <c r="I59"/>
  <c r="J59" s="1"/>
  <c r="K59" s="1"/>
  <c r="K58"/>
  <c r="J58"/>
  <c r="I58"/>
  <c r="I57"/>
  <c r="J57" s="1"/>
  <c r="K57" s="1"/>
  <c r="J56"/>
  <c r="K56" s="1"/>
  <c r="I56"/>
  <c r="I55"/>
  <c r="J55" s="1"/>
  <c r="K55" s="1"/>
  <c r="K54"/>
  <c r="J54"/>
  <c r="I54"/>
  <c r="I53"/>
  <c r="J53" s="1"/>
  <c r="K53" s="1"/>
  <c r="H53"/>
  <c r="G51"/>
  <c r="H49" s="1"/>
  <c r="F51"/>
  <c r="I50"/>
  <c r="J50" s="1"/>
  <c r="K50" s="1"/>
  <c r="H50"/>
  <c r="K49"/>
  <c r="J49"/>
  <c r="I49"/>
  <c r="I48"/>
  <c r="J48" s="1"/>
  <c r="K48" s="1"/>
  <c r="H48"/>
  <c r="K47"/>
  <c r="J47"/>
  <c r="I47"/>
  <c r="I46"/>
  <c r="J46" s="1"/>
  <c r="K46" s="1"/>
  <c r="H46"/>
  <c r="K45"/>
  <c r="K51" s="1"/>
  <c r="L44" s="1"/>
  <c r="J45"/>
  <c r="I45"/>
  <c r="I44"/>
  <c r="J44" s="1"/>
  <c r="K44" s="1"/>
  <c r="H44"/>
  <c r="F42"/>
  <c r="I41"/>
  <c r="I40"/>
  <c r="G40" s="1"/>
  <c r="J39"/>
  <c r="K39" s="1"/>
  <c r="I39"/>
  <c r="G39" s="1"/>
  <c r="I38"/>
  <c r="J38" s="1"/>
  <c r="G38"/>
  <c r="J37"/>
  <c r="I37"/>
  <c r="G37" s="1"/>
  <c r="I36"/>
  <c r="G36" s="1"/>
  <c r="I35"/>
  <c r="J35" s="1"/>
  <c r="G35"/>
  <c r="F32"/>
  <c r="F33" s="1"/>
  <c r="D32"/>
  <c r="C32"/>
  <c r="H30"/>
  <c r="G30"/>
  <c r="F30"/>
  <c r="J29"/>
  <c r="K29" s="1"/>
  <c r="K30" s="1"/>
  <c r="L29" s="1"/>
  <c r="I29"/>
  <c r="H29"/>
  <c r="G27"/>
  <c r="F27"/>
  <c r="I26"/>
  <c r="J26" s="1"/>
  <c r="K26" s="1"/>
  <c r="K27" s="1"/>
  <c r="L26" s="1"/>
  <c r="H26"/>
  <c r="H27" s="1"/>
  <c r="F24"/>
  <c r="I23"/>
  <c r="G23" s="1"/>
  <c r="K20"/>
  <c r="J20"/>
  <c r="I20"/>
  <c r="G20"/>
  <c r="F20"/>
  <c r="E20"/>
  <c r="D20"/>
  <c r="C20"/>
  <c r="G19"/>
  <c r="G21" s="1"/>
  <c r="H20" s="1"/>
  <c r="F19"/>
  <c r="F21" s="1"/>
  <c r="E19"/>
  <c r="D19"/>
  <c r="C19"/>
  <c r="G17"/>
  <c r="F17"/>
  <c r="J16"/>
  <c r="K16" s="1"/>
  <c r="I16"/>
  <c r="H16"/>
  <c r="I15"/>
  <c r="J15" s="1"/>
  <c r="K15" s="1"/>
  <c r="K17" s="1"/>
  <c r="L15" s="1"/>
  <c r="H15"/>
  <c r="H17" s="1"/>
  <c r="G13"/>
  <c r="H12" s="1"/>
  <c r="F13"/>
  <c r="I12"/>
  <c r="J12" s="1"/>
  <c r="K12" s="1"/>
  <c r="K11"/>
  <c r="K13" s="1"/>
  <c r="L11" s="1"/>
  <c r="J11"/>
  <c r="I11"/>
  <c r="G9"/>
  <c r="F9"/>
  <c r="K8"/>
  <c r="J8"/>
  <c r="I8"/>
  <c r="H8"/>
  <c r="I7"/>
  <c r="J7" s="1"/>
  <c r="K7" s="1"/>
  <c r="K9" s="1"/>
  <c r="L7" s="1"/>
  <c r="H7"/>
  <c r="H9" s="1"/>
  <c r="Q73" i="19"/>
  <c r="P73"/>
  <c r="O73"/>
  <c r="N73"/>
  <c r="M73"/>
  <c r="L73"/>
  <c r="K73"/>
  <c r="J73"/>
  <c r="I73"/>
  <c r="H73"/>
  <c r="G73"/>
  <c r="F73"/>
  <c r="R73" s="1"/>
  <c r="Q72"/>
  <c r="P72"/>
  <c r="O72"/>
  <c r="N72"/>
  <c r="M72"/>
  <c r="L72"/>
  <c r="K72"/>
  <c r="J72"/>
  <c r="R72" s="1"/>
  <c r="I72"/>
  <c r="H72"/>
  <c r="G72"/>
  <c r="F72"/>
  <c r="Q71"/>
  <c r="P71"/>
  <c r="O71"/>
  <c r="N71"/>
  <c r="M71"/>
  <c r="L71"/>
  <c r="K71"/>
  <c r="J71"/>
  <c r="I71"/>
  <c r="H71"/>
  <c r="G71"/>
  <c r="F71"/>
  <c r="R71" s="1"/>
  <c r="Q70"/>
  <c r="P70"/>
  <c r="O70"/>
  <c r="N70"/>
  <c r="M70"/>
  <c r="L70"/>
  <c r="K70"/>
  <c r="J70"/>
  <c r="I70"/>
  <c r="H70"/>
  <c r="G70"/>
  <c r="F70"/>
  <c r="R70" s="1"/>
  <c r="Q69"/>
  <c r="P69"/>
  <c r="O69"/>
  <c r="N69"/>
  <c r="M69"/>
  <c r="L69"/>
  <c r="K69"/>
  <c r="J69"/>
  <c r="R69" s="1"/>
  <c r="I69"/>
  <c r="H69"/>
  <c r="G69"/>
  <c r="F69"/>
  <c r="Q68"/>
  <c r="P68"/>
  <c r="O68"/>
  <c r="N68"/>
  <c r="M68"/>
  <c r="L68"/>
  <c r="K68"/>
  <c r="J68"/>
  <c r="I68"/>
  <c r="H68"/>
  <c r="G68"/>
  <c r="F68"/>
  <c r="R68" s="1"/>
  <c r="Q67"/>
  <c r="P67"/>
  <c r="O67"/>
  <c r="N67"/>
  <c r="M67"/>
  <c r="L67"/>
  <c r="K67"/>
  <c r="J67"/>
  <c r="R67" s="1"/>
  <c r="I67"/>
  <c r="H67"/>
  <c r="G67"/>
  <c r="F67"/>
  <c r="Q66"/>
  <c r="P66"/>
  <c r="O66"/>
  <c r="N66"/>
  <c r="M66"/>
  <c r="L66"/>
  <c r="K66"/>
  <c r="J66"/>
  <c r="R66" s="1"/>
  <c r="I66"/>
  <c r="H66"/>
  <c r="G66"/>
  <c r="F66"/>
  <c r="Q65"/>
  <c r="P65"/>
  <c r="O65"/>
  <c r="N65"/>
  <c r="M65"/>
  <c r="L65"/>
  <c r="K65"/>
  <c r="J65"/>
  <c r="I65"/>
  <c r="H65"/>
  <c r="G65"/>
  <c r="F65"/>
  <c r="R65" s="1"/>
  <c r="Q64"/>
  <c r="P64"/>
  <c r="O64"/>
  <c r="N64"/>
  <c r="M64"/>
  <c r="L64"/>
  <c r="K64"/>
  <c r="J64"/>
  <c r="R64" s="1"/>
  <c r="I64"/>
  <c r="H64"/>
  <c r="G64"/>
  <c r="F64"/>
  <c r="Q63"/>
  <c r="Q74" s="1"/>
  <c r="P63"/>
  <c r="O63"/>
  <c r="N63"/>
  <c r="M63"/>
  <c r="L63"/>
  <c r="K63"/>
  <c r="J63"/>
  <c r="I63"/>
  <c r="I74" s="1"/>
  <c r="H63"/>
  <c r="G63"/>
  <c r="F63"/>
  <c r="R63" s="1"/>
  <c r="Q62"/>
  <c r="P62"/>
  <c r="O62"/>
  <c r="N62"/>
  <c r="M62"/>
  <c r="L62"/>
  <c r="L74" s="1"/>
  <c r="K62"/>
  <c r="J62"/>
  <c r="I62"/>
  <c r="H62"/>
  <c r="G62"/>
  <c r="F62"/>
  <c r="R62" s="1"/>
  <c r="Q61"/>
  <c r="P61"/>
  <c r="O61"/>
  <c r="N61"/>
  <c r="M61"/>
  <c r="L61"/>
  <c r="K61"/>
  <c r="J61"/>
  <c r="R61" s="1"/>
  <c r="I61"/>
  <c r="H61"/>
  <c r="G61"/>
  <c r="F61"/>
  <c r="Q60"/>
  <c r="P60"/>
  <c r="P74" s="1"/>
  <c r="O60"/>
  <c r="O74" s="1"/>
  <c r="N60"/>
  <c r="N74" s="1"/>
  <c r="M60"/>
  <c r="M74" s="1"/>
  <c r="L60"/>
  <c r="K60"/>
  <c r="K74" s="1"/>
  <c r="J60"/>
  <c r="I60"/>
  <c r="H60"/>
  <c r="H74" s="1"/>
  <c r="G60"/>
  <c r="G74" s="1"/>
  <c r="F60"/>
  <c r="R60" s="1"/>
  <c r="Q56"/>
  <c r="P56"/>
  <c r="O56"/>
  <c r="N56"/>
  <c r="M56"/>
  <c r="L56"/>
  <c r="K56"/>
  <c r="J56"/>
  <c r="I56"/>
  <c r="H56"/>
  <c r="G56"/>
  <c r="F56"/>
  <c r="R55"/>
  <c r="R54"/>
  <c r="R53"/>
  <c r="R52"/>
  <c r="R51"/>
  <c r="R50"/>
  <c r="R49"/>
  <c r="R48"/>
  <c r="R47"/>
  <c r="R46"/>
  <c r="R45"/>
  <c r="R44"/>
  <c r="R56" s="1"/>
  <c r="R43"/>
  <c r="R42"/>
  <c r="Q38"/>
  <c r="P38"/>
  <c r="O38"/>
  <c r="N38"/>
  <c r="M38"/>
  <c r="L38"/>
  <c r="K38"/>
  <c r="J38"/>
  <c r="I38"/>
  <c r="H38"/>
  <c r="G38"/>
  <c r="F38"/>
  <c r="R37"/>
  <c r="R36"/>
  <c r="R35"/>
  <c r="R34"/>
  <c r="R33"/>
  <c r="R32"/>
  <c r="R31"/>
  <c r="R30"/>
  <c r="R29"/>
  <c r="R28"/>
  <c r="R27"/>
  <c r="R26"/>
  <c r="R25"/>
  <c r="R24"/>
  <c r="R38" s="1"/>
  <c r="Q20"/>
  <c r="P20"/>
  <c r="O20"/>
  <c r="N20"/>
  <c r="M20"/>
  <c r="L20"/>
  <c r="K20"/>
  <c r="J20"/>
  <c r="I20"/>
  <c r="H20"/>
  <c r="G20"/>
  <c r="F20"/>
  <c r="R19"/>
  <c r="R18"/>
  <c r="R17"/>
  <c r="R16"/>
  <c r="R15"/>
  <c r="R14"/>
  <c r="R13"/>
  <c r="R12"/>
  <c r="R11"/>
  <c r="R10"/>
  <c r="R9"/>
  <c r="R8"/>
  <c r="R20" s="1"/>
  <c r="R7"/>
  <c r="R6"/>
  <c r="G122" i="18"/>
  <c r="F122"/>
  <c r="D122"/>
  <c r="C122"/>
  <c r="G120"/>
  <c r="F120"/>
  <c r="G117"/>
  <c r="G123" s="1"/>
  <c r="F117"/>
  <c r="F123" s="1"/>
  <c r="G114"/>
  <c r="F114"/>
  <c r="G110"/>
  <c r="F110"/>
  <c r="D110"/>
  <c r="C110"/>
  <c r="G108"/>
  <c r="G111" s="1"/>
  <c r="F108"/>
  <c r="G105"/>
  <c r="F105"/>
  <c r="F111" s="1"/>
  <c r="G102"/>
  <c r="F102"/>
  <c r="F99"/>
  <c r="G98"/>
  <c r="F98"/>
  <c r="D98"/>
  <c r="C98"/>
  <c r="G96"/>
  <c r="F96"/>
  <c r="G93"/>
  <c r="G99" s="1"/>
  <c r="F93"/>
  <c r="G90"/>
  <c r="F90"/>
  <c r="G86"/>
  <c r="F86"/>
  <c r="D86"/>
  <c r="C86"/>
  <c r="G84"/>
  <c r="F84"/>
  <c r="G81"/>
  <c r="G87" s="1"/>
  <c r="F81"/>
  <c r="F87" s="1"/>
  <c r="G78"/>
  <c r="F78"/>
  <c r="G74"/>
  <c r="F74"/>
  <c r="D74"/>
  <c r="C74"/>
  <c r="G72"/>
  <c r="F72"/>
  <c r="G69"/>
  <c r="G75" s="1"/>
  <c r="F69"/>
  <c r="F75" s="1"/>
  <c r="G66"/>
  <c r="F66"/>
  <c r="G62"/>
  <c r="F62"/>
  <c r="D62"/>
  <c r="C62"/>
  <c r="G61"/>
  <c r="F61"/>
  <c r="D61"/>
  <c r="C61"/>
  <c r="G59"/>
  <c r="F59"/>
  <c r="G55"/>
  <c r="F55"/>
  <c r="G51"/>
  <c r="G63" s="1"/>
  <c r="F51"/>
  <c r="F63" s="1"/>
  <c r="G46"/>
  <c r="F46"/>
  <c r="D46"/>
  <c r="C46"/>
  <c r="G45"/>
  <c r="F45"/>
  <c r="D45"/>
  <c r="C45"/>
  <c r="G44"/>
  <c r="F44"/>
  <c r="D44"/>
  <c r="C44"/>
  <c r="G42"/>
  <c r="F42"/>
  <c r="G37"/>
  <c r="G47" s="1"/>
  <c r="F37"/>
  <c r="F47" s="1"/>
  <c r="G32"/>
  <c r="F32"/>
  <c r="G26"/>
  <c r="F26"/>
  <c r="D26"/>
  <c r="C26"/>
  <c r="G24"/>
  <c r="F24"/>
  <c r="G21"/>
  <c r="G27" s="1"/>
  <c r="F21"/>
  <c r="F27" s="1"/>
  <c r="G18"/>
  <c r="F18"/>
  <c r="G14"/>
  <c r="F14"/>
  <c r="D14"/>
  <c r="C14"/>
  <c r="G12"/>
  <c r="G15" s="1"/>
  <c r="F12"/>
  <c r="G9"/>
  <c r="F9"/>
  <c r="F15" s="1"/>
  <c r="G6"/>
  <c r="F6"/>
  <c r="Q93" i="16"/>
  <c r="P93"/>
  <c r="O93"/>
  <c r="N93"/>
  <c r="M93"/>
  <c r="L93"/>
  <c r="K93"/>
  <c r="J93"/>
  <c r="I93"/>
  <c r="H93"/>
  <c r="G93"/>
  <c r="F93"/>
  <c r="R93" s="1"/>
  <c r="Q92"/>
  <c r="P92"/>
  <c r="O92"/>
  <c r="N92"/>
  <c r="M92"/>
  <c r="L92"/>
  <c r="K92"/>
  <c r="J92"/>
  <c r="R92" s="1"/>
  <c r="I92"/>
  <c r="H92"/>
  <c r="G92"/>
  <c r="F92"/>
  <c r="Q91"/>
  <c r="P91"/>
  <c r="O91"/>
  <c r="N91"/>
  <c r="M91"/>
  <c r="L91"/>
  <c r="K91"/>
  <c r="J91"/>
  <c r="I91"/>
  <c r="H91"/>
  <c r="G91"/>
  <c r="F91"/>
  <c r="R91" s="1"/>
  <c r="Q90"/>
  <c r="P90"/>
  <c r="O90"/>
  <c r="N90"/>
  <c r="M90"/>
  <c r="L90"/>
  <c r="K90"/>
  <c r="J90"/>
  <c r="I90"/>
  <c r="H90"/>
  <c r="G90"/>
  <c r="F90"/>
  <c r="R90" s="1"/>
  <c r="Q89"/>
  <c r="P89"/>
  <c r="O89"/>
  <c r="N89"/>
  <c r="M89"/>
  <c r="L89"/>
  <c r="K89"/>
  <c r="R89" s="1"/>
  <c r="J89"/>
  <c r="I89"/>
  <c r="H89"/>
  <c r="G89"/>
  <c r="F89"/>
  <c r="Q88"/>
  <c r="P88"/>
  <c r="O88"/>
  <c r="N88"/>
  <c r="M88"/>
  <c r="L88"/>
  <c r="K88"/>
  <c r="J88"/>
  <c r="I88"/>
  <c r="H88"/>
  <c r="G88"/>
  <c r="F88"/>
  <c r="R88" s="1"/>
  <c r="Q87"/>
  <c r="P87"/>
  <c r="O87"/>
  <c r="N87"/>
  <c r="M87"/>
  <c r="L87"/>
  <c r="K87"/>
  <c r="R87" s="1"/>
  <c r="J87"/>
  <c r="I87"/>
  <c r="H87"/>
  <c r="G87"/>
  <c r="F87"/>
  <c r="Q86"/>
  <c r="P86"/>
  <c r="O86"/>
  <c r="N86"/>
  <c r="M86"/>
  <c r="L86"/>
  <c r="K86"/>
  <c r="J86"/>
  <c r="R86" s="1"/>
  <c r="I86"/>
  <c r="H86"/>
  <c r="G86"/>
  <c r="F86"/>
  <c r="Q85"/>
  <c r="P85"/>
  <c r="O85"/>
  <c r="N85"/>
  <c r="M85"/>
  <c r="L85"/>
  <c r="K85"/>
  <c r="J85"/>
  <c r="I85"/>
  <c r="H85"/>
  <c r="G85"/>
  <c r="F85"/>
  <c r="R85" s="1"/>
  <c r="Q84"/>
  <c r="P84"/>
  <c r="O84"/>
  <c r="N84"/>
  <c r="M84"/>
  <c r="L84"/>
  <c r="K84"/>
  <c r="R84" s="1"/>
  <c r="J84"/>
  <c r="I84"/>
  <c r="H84"/>
  <c r="G84"/>
  <c r="F84"/>
  <c r="Q83"/>
  <c r="P83"/>
  <c r="O83"/>
  <c r="N83"/>
  <c r="M83"/>
  <c r="L83"/>
  <c r="K83"/>
  <c r="J83"/>
  <c r="I83"/>
  <c r="H83"/>
  <c r="G83"/>
  <c r="F83"/>
  <c r="R83" s="1"/>
  <c r="Q82"/>
  <c r="P82"/>
  <c r="O82"/>
  <c r="N82"/>
  <c r="M82"/>
  <c r="L82"/>
  <c r="K82"/>
  <c r="J82"/>
  <c r="I82"/>
  <c r="H82"/>
  <c r="G82"/>
  <c r="F82"/>
  <c r="R82" s="1"/>
  <c r="Q81"/>
  <c r="P81"/>
  <c r="O81"/>
  <c r="N81"/>
  <c r="M81"/>
  <c r="L81"/>
  <c r="K81"/>
  <c r="J81"/>
  <c r="R81" s="1"/>
  <c r="I81"/>
  <c r="H81"/>
  <c r="G81"/>
  <c r="F81"/>
  <c r="Q80"/>
  <c r="P80"/>
  <c r="O80"/>
  <c r="N80"/>
  <c r="M80"/>
  <c r="L80"/>
  <c r="K80"/>
  <c r="J80"/>
  <c r="I80"/>
  <c r="H80"/>
  <c r="G80"/>
  <c r="F80"/>
  <c r="R80" s="1"/>
  <c r="Q79"/>
  <c r="P79"/>
  <c r="O79"/>
  <c r="N79"/>
  <c r="M79"/>
  <c r="L79"/>
  <c r="K79"/>
  <c r="R79" s="1"/>
  <c r="J79"/>
  <c r="I79"/>
  <c r="H79"/>
  <c r="G79"/>
  <c r="F79"/>
  <c r="Q78"/>
  <c r="P78"/>
  <c r="O78"/>
  <c r="N78"/>
  <c r="M78"/>
  <c r="L78"/>
  <c r="K78"/>
  <c r="J78"/>
  <c r="R78" s="1"/>
  <c r="I78"/>
  <c r="H78"/>
  <c r="G78"/>
  <c r="F78"/>
  <c r="Q77"/>
  <c r="P77"/>
  <c r="O77"/>
  <c r="N77"/>
  <c r="M77"/>
  <c r="M94" s="1"/>
  <c r="L77"/>
  <c r="K77"/>
  <c r="J77"/>
  <c r="I77"/>
  <c r="H77"/>
  <c r="G77"/>
  <c r="F77"/>
  <c r="R77" s="1"/>
  <c r="Q76"/>
  <c r="P76"/>
  <c r="O76"/>
  <c r="N76"/>
  <c r="M76"/>
  <c r="L76"/>
  <c r="K76"/>
  <c r="R76" s="1"/>
  <c r="J76"/>
  <c r="I76"/>
  <c r="H76"/>
  <c r="G76"/>
  <c r="F76"/>
  <c r="Q75"/>
  <c r="Q94" s="1"/>
  <c r="P75"/>
  <c r="P94" s="1"/>
  <c r="O75"/>
  <c r="O94" s="1"/>
  <c r="N75"/>
  <c r="N94" s="1"/>
  <c r="M75"/>
  <c r="L75"/>
  <c r="L94" s="1"/>
  <c r="K75"/>
  <c r="K94" s="1"/>
  <c r="J75"/>
  <c r="I75"/>
  <c r="I94" s="1"/>
  <c r="H75"/>
  <c r="H94" s="1"/>
  <c r="G75"/>
  <c r="G94" s="1"/>
  <c r="F75"/>
  <c r="R75" s="1"/>
  <c r="Q71"/>
  <c r="P71"/>
  <c r="O71"/>
  <c r="N71"/>
  <c r="M71"/>
  <c r="L71"/>
  <c r="K71"/>
  <c r="J71"/>
  <c r="I71"/>
  <c r="H71"/>
  <c r="G71"/>
  <c r="F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71" s="1"/>
  <c r="Q48"/>
  <c r="P48"/>
  <c r="O48"/>
  <c r="N48"/>
  <c r="M48"/>
  <c r="L48"/>
  <c r="K48"/>
  <c r="J48"/>
  <c r="I48"/>
  <c r="H48"/>
  <c r="G48"/>
  <c r="F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48" s="1"/>
  <c r="Q25"/>
  <c r="P25"/>
  <c r="O25"/>
  <c r="N25"/>
  <c r="M25"/>
  <c r="L25"/>
  <c r="K25"/>
  <c r="J25"/>
  <c r="I25"/>
  <c r="H25"/>
  <c r="G25"/>
  <c r="F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25" s="1"/>
  <c r="G100" i="15"/>
  <c r="F100"/>
  <c r="I100" s="1"/>
  <c r="D100"/>
  <c r="C100"/>
  <c r="I99"/>
  <c r="G99"/>
  <c r="K99" s="1"/>
  <c r="F99"/>
  <c r="F101" s="1"/>
  <c r="E99"/>
  <c r="J99" s="1"/>
  <c r="D99"/>
  <c r="C99"/>
  <c r="G97"/>
  <c r="H96" s="1"/>
  <c r="F97"/>
  <c r="J96"/>
  <c r="K96" s="1"/>
  <c r="I96"/>
  <c r="K95"/>
  <c r="K97" s="1"/>
  <c r="L95" s="1"/>
  <c r="J95"/>
  <c r="I95"/>
  <c r="G93"/>
  <c r="H92" s="1"/>
  <c r="F93"/>
  <c r="K92"/>
  <c r="K93" s="1"/>
  <c r="L91" s="1"/>
  <c r="J92"/>
  <c r="I92"/>
  <c r="K91"/>
  <c r="J91"/>
  <c r="I91"/>
  <c r="H91"/>
  <c r="H93" s="1"/>
  <c r="G89"/>
  <c r="F89"/>
  <c r="K88"/>
  <c r="J88"/>
  <c r="I88"/>
  <c r="H88"/>
  <c r="H89" s="1"/>
  <c r="I87"/>
  <c r="J87" s="1"/>
  <c r="K87" s="1"/>
  <c r="K89" s="1"/>
  <c r="L87" s="1"/>
  <c r="H87"/>
  <c r="F84"/>
  <c r="E84"/>
  <c r="D84"/>
  <c r="C84"/>
  <c r="G83"/>
  <c r="F83"/>
  <c r="I83" s="1"/>
  <c r="D83"/>
  <c r="C83"/>
  <c r="G81"/>
  <c r="F81"/>
  <c r="K80"/>
  <c r="J80"/>
  <c r="I80"/>
  <c r="H80"/>
  <c r="I79"/>
  <c r="J79" s="1"/>
  <c r="K79" s="1"/>
  <c r="K81" s="1"/>
  <c r="L79" s="1"/>
  <c r="H79"/>
  <c r="H81" s="1"/>
  <c r="G77"/>
  <c r="H75" s="1"/>
  <c r="H77" s="1"/>
  <c r="F77"/>
  <c r="I76"/>
  <c r="J76" s="1"/>
  <c r="K76" s="1"/>
  <c r="H76"/>
  <c r="J75"/>
  <c r="K75" s="1"/>
  <c r="K77" s="1"/>
  <c r="L75" s="1"/>
  <c r="I75"/>
  <c r="F73"/>
  <c r="J72"/>
  <c r="I72"/>
  <c r="G72" s="1"/>
  <c r="K71"/>
  <c r="J71"/>
  <c r="I71"/>
  <c r="F68"/>
  <c r="E68" s="1"/>
  <c r="D68"/>
  <c r="C68"/>
  <c r="F67"/>
  <c r="E67" s="1"/>
  <c r="D67"/>
  <c r="C67"/>
  <c r="G65"/>
  <c r="H64" s="1"/>
  <c r="F65"/>
  <c r="K64"/>
  <c r="K65" s="1"/>
  <c r="L63" s="1"/>
  <c r="J64"/>
  <c r="I64"/>
  <c r="K63"/>
  <c r="J63"/>
  <c r="I63"/>
  <c r="H63"/>
  <c r="H65" s="1"/>
  <c r="G61"/>
  <c r="F61"/>
  <c r="K60"/>
  <c r="J60"/>
  <c r="I60"/>
  <c r="H60"/>
  <c r="H61" s="1"/>
  <c r="I59"/>
  <c r="J59" s="1"/>
  <c r="K59" s="1"/>
  <c r="K61" s="1"/>
  <c r="L59" s="1"/>
  <c r="H59"/>
  <c r="F57"/>
  <c r="I56"/>
  <c r="G56" s="1"/>
  <c r="J55"/>
  <c r="I55"/>
  <c r="G55" s="1"/>
  <c r="F53"/>
  <c r="F52"/>
  <c r="E52" s="1"/>
  <c r="D52"/>
  <c r="C52"/>
  <c r="F51"/>
  <c r="D51"/>
  <c r="C51"/>
  <c r="G49"/>
  <c r="H48" s="1"/>
  <c r="F49"/>
  <c r="K48"/>
  <c r="K49" s="1"/>
  <c r="L47" s="1"/>
  <c r="J48"/>
  <c r="I48"/>
  <c r="K47"/>
  <c r="J47"/>
  <c r="I47"/>
  <c r="H47"/>
  <c r="H49" s="1"/>
  <c r="G45"/>
  <c r="F45"/>
  <c r="K44"/>
  <c r="J44"/>
  <c r="I44"/>
  <c r="H44"/>
  <c r="H45" s="1"/>
  <c r="I43"/>
  <c r="J43" s="1"/>
  <c r="K43" s="1"/>
  <c r="K45" s="1"/>
  <c r="L43" s="1"/>
  <c r="H43"/>
  <c r="F41"/>
  <c r="I40"/>
  <c r="G40" s="1"/>
  <c r="J39"/>
  <c r="I39"/>
  <c r="G39" s="1"/>
  <c r="G36"/>
  <c r="F36"/>
  <c r="E36" s="1"/>
  <c r="D36"/>
  <c r="C36"/>
  <c r="F35"/>
  <c r="E35"/>
  <c r="D35"/>
  <c r="C35"/>
  <c r="G34"/>
  <c r="F34"/>
  <c r="E34" s="1"/>
  <c r="D34"/>
  <c r="C34"/>
  <c r="F33"/>
  <c r="D33"/>
  <c r="C33"/>
  <c r="F32"/>
  <c r="D32"/>
  <c r="C32"/>
  <c r="F31"/>
  <c r="E31" s="1"/>
  <c r="D31"/>
  <c r="C31"/>
  <c r="G29"/>
  <c r="H28" s="1"/>
  <c r="F29"/>
  <c r="K28"/>
  <c r="J28"/>
  <c r="I28"/>
  <c r="K27"/>
  <c r="J27"/>
  <c r="I27"/>
  <c r="K26"/>
  <c r="J26"/>
  <c r="I26"/>
  <c r="K25"/>
  <c r="K29" s="1"/>
  <c r="L23" s="1"/>
  <c r="J25"/>
  <c r="I25"/>
  <c r="K24"/>
  <c r="J24"/>
  <c r="I24"/>
  <c r="K23"/>
  <c r="J23"/>
  <c r="I23"/>
  <c r="G21"/>
  <c r="F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I15"/>
  <c r="J15" s="1"/>
  <c r="K15" s="1"/>
  <c r="K21" s="1"/>
  <c r="L15" s="1"/>
  <c r="H15"/>
  <c r="H21" s="1"/>
  <c r="F13"/>
  <c r="I12"/>
  <c r="J12" s="1"/>
  <c r="K12" s="1"/>
  <c r="I11"/>
  <c r="G11" s="1"/>
  <c r="J10"/>
  <c r="K10" s="1"/>
  <c r="I10"/>
  <c r="J9"/>
  <c r="I9"/>
  <c r="G9" s="1"/>
  <c r="J8"/>
  <c r="I8"/>
  <c r="G8" s="1"/>
  <c r="I7"/>
  <c r="J7" s="1"/>
  <c r="Q49" i="12"/>
  <c r="P49"/>
  <c r="O49"/>
  <c r="N49"/>
  <c r="M49"/>
  <c r="L49"/>
  <c r="K49"/>
  <c r="J49"/>
  <c r="I49"/>
  <c r="H49"/>
  <c r="G49"/>
  <c r="F49"/>
  <c r="R49" s="1"/>
  <c r="Q48"/>
  <c r="P48"/>
  <c r="O48"/>
  <c r="N48"/>
  <c r="M48"/>
  <c r="L48"/>
  <c r="K48"/>
  <c r="J48"/>
  <c r="R48" s="1"/>
  <c r="I48"/>
  <c r="H48"/>
  <c r="G48"/>
  <c r="F48"/>
  <c r="Q47"/>
  <c r="P47"/>
  <c r="O47"/>
  <c r="N47"/>
  <c r="M47"/>
  <c r="L47"/>
  <c r="K47"/>
  <c r="J47"/>
  <c r="I47"/>
  <c r="H47"/>
  <c r="G47"/>
  <c r="F47"/>
  <c r="R47" s="1"/>
  <c r="Q46"/>
  <c r="P46"/>
  <c r="O46"/>
  <c r="N46"/>
  <c r="M46"/>
  <c r="L46"/>
  <c r="K46"/>
  <c r="J46"/>
  <c r="I46"/>
  <c r="H46"/>
  <c r="G46"/>
  <c r="F46"/>
  <c r="R46" s="1"/>
  <c r="Q45"/>
  <c r="P45"/>
  <c r="O45"/>
  <c r="N45"/>
  <c r="M45"/>
  <c r="L45"/>
  <c r="K45"/>
  <c r="J45"/>
  <c r="R45" s="1"/>
  <c r="I45"/>
  <c r="H45"/>
  <c r="G45"/>
  <c r="F45"/>
  <c r="Q44"/>
  <c r="P44"/>
  <c r="O44"/>
  <c r="N44"/>
  <c r="M44"/>
  <c r="L44"/>
  <c r="K44"/>
  <c r="J44"/>
  <c r="I44"/>
  <c r="H44"/>
  <c r="G44"/>
  <c r="F44"/>
  <c r="R44" s="1"/>
  <c r="Q43"/>
  <c r="P43"/>
  <c r="O43"/>
  <c r="N43"/>
  <c r="M43"/>
  <c r="L43"/>
  <c r="K43"/>
  <c r="J43"/>
  <c r="R43" s="1"/>
  <c r="I43"/>
  <c r="H43"/>
  <c r="G43"/>
  <c r="F43"/>
  <c r="Q42"/>
  <c r="Q50" s="1"/>
  <c r="P42"/>
  <c r="P50" s="1"/>
  <c r="O42"/>
  <c r="O50" s="1"/>
  <c r="N42"/>
  <c r="N50" s="1"/>
  <c r="M42"/>
  <c r="M50" s="1"/>
  <c r="L42"/>
  <c r="L50" s="1"/>
  <c r="K42"/>
  <c r="K50" s="1"/>
  <c r="J42"/>
  <c r="R42" s="1"/>
  <c r="I42"/>
  <c r="I50" s="1"/>
  <c r="H42"/>
  <c r="H50" s="1"/>
  <c r="G42"/>
  <c r="G50" s="1"/>
  <c r="F42"/>
  <c r="F50" s="1"/>
  <c r="Q38"/>
  <c r="P38"/>
  <c r="O38"/>
  <c r="N38"/>
  <c r="M38"/>
  <c r="L38"/>
  <c r="K38"/>
  <c r="J38"/>
  <c r="I38"/>
  <c r="H38"/>
  <c r="G38"/>
  <c r="F38"/>
  <c r="R37"/>
  <c r="R36"/>
  <c r="R35"/>
  <c r="R34"/>
  <c r="R33"/>
  <c r="R32"/>
  <c r="R31"/>
  <c r="R30"/>
  <c r="R38" s="1"/>
  <c r="Q26"/>
  <c r="P26"/>
  <c r="O26"/>
  <c r="N26"/>
  <c r="M26"/>
  <c r="L26"/>
  <c r="K26"/>
  <c r="J26"/>
  <c r="I26"/>
  <c r="H26"/>
  <c r="G26"/>
  <c r="F26"/>
  <c r="R25"/>
  <c r="R24"/>
  <c r="R23"/>
  <c r="R22"/>
  <c r="R26" s="1"/>
  <c r="R21"/>
  <c r="R20"/>
  <c r="R19"/>
  <c r="R18"/>
  <c r="Q14"/>
  <c r="P14"/>
  <c r="O14"/>
  <c r="N14"/>
  <c r="M14"/>
  <c r="L14"/>
  <c r="K14"/>
  <c r="J14"/>
  <c r="I14"/>
  <c r="H14"/>
  <c r="G14"/>
  <c r="F14"/>
  <c r="R13"/>
  <c r="R12"/>
  <c r="R11"/>
  <c r="R10"/>
  <c r="R9"/>
  <c r="R8"/>
  <c r="R7"/>
  <c r="R6"/>
  <c r="R14" s="1"/>
  <c r="F51" i="11"/>
  <c r="G50"/>
  <c r="F50"/>
  <c r="E50"/>
  <c r="D50"/>
  <c r="C50"/>
  <c r="G48"/>
  <c r="F48"/>
  <c r="G45"/>
  <c r="F45"/>
  <c r="G42"/>
  <c r="G51" s="1"/>
  <c r="F42"/>
  <c r="G38"/>
  <c r="F38"/>
  <c r="D38"/>
  <c r="C38"/>
  <c r="G36"/>
  <c r="F36"/>
  <c r="G33"/>
  <c r="G39" s="1"/>
  <c r="F33"/>
  <c r="F39" s="1"/>
  <c r="G30"/>
  <c r="F30"/>
  <c r="G26"/>
  <c r="F26"/>
  <c r="D26"/>
  <c r="C26"/>
  <c r="G24"/>
  <c r="F24"/>
  <c r="G21"/>
  <c r="F21"/>
  <c r="G18"/>
  <c r="G27" s="1"/>
  <c r="F18"/>
  <c r="F27" s="1"/>
  <c r="G14"/>
  <c r="F14"/>
  <c r="D14"/>
  <c r="C14"/>
  <c r="G12"/>
  <c r="F12"/>
  <c r="G9"/>
  <c r="G15" s="1"/>
  <c r="F9"/>
  <c r="F15" s="1"/>
  <c r="G6"/>
  <c r="F6"/>
  <c r="Q93" i="6"/>
  <c r="P93"/>
  <c r="O93"/>
  <c r="N93"/>
  <c r="M93"/>
  <c r="L93"/>
  <c r="K93"/>
  <c r="J93"/>
  <c r="I93"/>
  <c r="H93"/>
  <c r="G93"/>
  <c r="F93"/>
  <c r="R93" s="1"/>
  <c r="Q92"/>
  <c r="P92"/>
  <c r="O92"/>
  <c r="N92"/>
  <c r="M92"/>
  <c r="L92"/>
  <c r="K92"/>
  <c r="R92" s="1"/>
  <c r="J92"/>
  <c r="I92"/>
  <c r="H92"/>
  <c r="G92"/>
  <c r="F92"/>
  <c r="Q91"/>
  <c r="P91"/>
  <c r="O91"/>
  <c r="N91"/>
  <c r="M91"/>
  <c r="L91"/>
  <c r="K91"/>
  <c r="J91"/>
  <c r="I91"/>
  <c r="H91"/>
  <c r="G91"/>
  <c r="F91"/>
  <c r="R91" s="1"/>
  <c r="Q90"/>
  <c r="P90"/>
  <c r="O90"/>
  <c r="N90"/>
  <c r="M90"/>
  <c r="L90"/>
  <c r="K90"/>
  <c r="J90"/>
  <c r="I90"/>
  <c r="H90"/>
  <c r="G90"/>
  <c r="F90"/>
  <c r="R90" s="1"/>
  <c r="Q89"/>
  <c r="P89"/>
  <c r="O89"/>
  <c r="N89"/>
  <c r="M89"/>
  <c r="L89"/>
  <c r="K89"/>
  <c r="J89"/>
  <c r="R89" s="1"/>
  <c r="I89"/>
  <c r="H89"/>
  <c r="G89"/>
  <c r="F89"/>
  <c r="Q88"/>
  <c r="P88"/>
  <c r="O88"/>
  <c r="N88"/>
  <c r="M88"/>
  <c r="L88"/>
  <c r="K88"/>
  <c r="J88"/>
  <c r="I88"/>
  <c r="H88"/>
  <c r="G88"/>
  <c r="F88"/>
  <c r="R88" s="1"/>
  <c r="Q87"/>
  <c r="P87"/>
  <c r="O87"/>
  <c r="N87"/>
  <c r="M87"/>
  <c r="L87"/>
  <c r="K87"/>
  <c r="J87"/>
  <c r="R87" s="1"/>
  <c r="I87"/>
  <c r="H87"/>
  <c r="G87"/>
  <c r="F87"/>
  <c r="Q86"/>
  <c r="P86"/>
  <c r="O86"/>
  <c r="N86"/>
  <c r="M86"/>
  <c r="L86"/>
  <c r="K86"/>
  <c r="J86"/>
  <c r="R86" s="1"/>
  <c r="I86"/>
  <c r="H86"/>
  <c r="G86"/>
  <c r="F86"/>
  <c r="Q85"/>
  <c r="P85"/>
  <c r="O85"/>
  <c r="N85"/>
  <c r="M85"/>
  <c r="L85"/>
  <c r="K85"/>
  <c r="J85"/>
  <c r="I85"/>
  <c r="H85"/>
  <c r="G85"/>
  <c r="F85"/>
  <c r="R85" s="1"/>
  <c r="Q84"/>
  <c r="P84"/>
  <c r="O84"/>
  <c r="N84"/>
  <c r="M84"/>
  <c r="L84"/>
  <c r="K84"/>
  <c r="J84"/>
  <c r="R84" s="1"/>
  <c r="I84"/>
  <c r="H84"/>
  <c r="G84"/>
  <c r="F84"/>
  <c r="Q83"/>
  <c r="P83"/>
  <c r="O83"/>
  <c r="N83"/>
  <c r="M83"/>
  <c r="L83"/>
  <c r="K83"/>
  <c r="J83"/>
  <c r="I83"/>
  <c r="H83"/>
  <c r="G83"/>
  <c r="F83"/>
  <c r="R83" s="1"/>
  <c r="Q82"/>
  <c r="P82"/>
  <c r="O82"/>
  <c r="N82"/>
  <c r="M82"/>
  <c r="L82"/>
  <c r="K82"/>
  <c r="J82"/>
  <c r="I82"/>
  <c r="H82"/>
  <c r="G82"/>
  <c r="F82"/>
  <c r="R82" s="1"/>
  <c r="Q81"/>
  <c r="P81"/>
  <c r="O81"/>
  <c r="N81"/>
  <c r="M81"/>
  <c r="L81"/>
  <c r="K81"/>
  <c r="J81"/>
  <c r="R81" s="1"/>
  <c r="I81"/>
  <c r="H81"/>
  <c r="G81"/>
  <c r="F81"/>
  <c r="Q80"/>
  <c r="P80"/>
  <c r="O80"/>
  <c r="N80"/>
  <c r="M80"/>
  <c r="L80"/>
  <c r="K80"/>
  <c r="J80"/>
  <c r="I80"/>
  <c r="H80"/>
  <c r="G80"/>
  <c r="F80"/>
  <c r="R80" s="1"/>
  <c r="Q79"/>
  <c r="P79"/>
  <c r="O79"/>
  <c r="N79"/>
  <c r="M79"/>
  <c r="L79"/>
  <c r="K79"/>
  <c r="J79"/>
  <c r="R79" s="1"/>
  <c r="I79"/>
  <c r="H79"/>
  <c r="G79"/>
  <c r="F79"/>
  <c r="Q78"/>
  <c r="P78"/>
  <c r="O78"/>
  <c r="N78"/>
  <c r="M78"/>
  <c r="L78"/>
  <c r="K78"/>
  <c r="J78"/>
  <c r="J94" s="1"/>
  <c r="I78"/>
  <c r="H78"/>
  <c r="G78"/>
  <c r="F78"/>
  <c r="Q77"/>
  <c r="P77"/>
  <c r="O77"/>
  <c r="N77"/>
  <c r="M77"/>
  <c r="L77"/>
  <c r="K77"/>
  <c r="J77"/>
  <c r="I77"/>
  <c r="H77"/>
  <c r="G77"/>
  <c r="F77"/>
  <c r="R77" s="1"/>
  <c r="Q76"/>
  <c r="P76"/>
  <c r="O76"/>
  <c r="N76"/>
  <c r="M76"/>
  <c r="M94" s="1"/>
  <c r="L76"/>
  <c r="K76"/>
  <c r="J76"/>
  <c r="R76" s="1"/>
  <c r="I76"/>
  <c r="H76"/>
  <c r="G76"/>
  <c r="F76"/>
  <c r="Q75"/>
  <c r="Q94" s="1"/>
  <c r="P75"/>
  <c r="P94" s="1"/>
  <c r="O75"/>
  <c r="O94" s="1"/>
  <c r="N75"/>
  <c r="N94" s="1"/>
  <c r="M75"/>
  <c r="L75"/>
  <c r="L94" s="1"/>
  <c r="K75"/>
  <c r="K94" s="1"/>
  <c r="J75"/>
  <c r="I75"/>
  <c r="I94" s="1"/>
  <c r="H75"/>
  <c r="H94" s="1"/>
  <c r="G75"/>
  <c r="G94" s="1"/>
  <c r="F75"/>
  <c r="R75" s="1"/>
  <c r="Q71"/>
  <c r="P71"/>
  <c r="O71"/>
  <c r="N71"/>
  <c r="M71"/>
  <c r="L71"/>
  <c r="K71"/>
  <c r="J71"/>
  <c r="I71"/>
  <c r="H71"/>
  <c r="G71"/>
  <c r="F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71" s="1"/>
  <c r="Q48"/>
  <c r="P48"/>
  <c r="O48"/>
  <c r="N48"/>
  <c r="M48"/>
  <c r="L48"/>
  <c r="K48"/>
  <c r="J48"/>
  <c r="I48"/>
  <c r="H48"/>
  <c r="G48"/>
  <c r="F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48" s="1"/>
  <c r="Q25"/>
  <c r="P25"/>
  <c r="O25"/>
  <c r="N25"/>
  <c r="M25"/>
  <c r="L25"/>
  <c r="K25"/>
  <c r="J25"/>
  <c r="I25"/>
  <c r="H25"/>
  <c r="G25"/>
  <c r="F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25" s="1"/>
  <c r="G100" i="4"/>
  <c r="F100"/>
  <c r="I100" s="1"/>
  <c r="D100"/>
  <c r="C100"/>
  <c r="G99"/>
  <c r="F99"/>
  <c r="I99" s="1"/>
  <c r="D99"/>
  <c r="C99"/>
  <c r="I98"/>
  <c r="G98"/>
  <c r="F98"/>
  <c r="E98"/>
  <c r="J98" s="1"/>
  <c r="K98" s="1"/>
  <c r="D98"/>
  <c r="C98"/>
  <c r="G97"/>
  <c r="F97"/>
  <c r="E97" s="1"/>
  <c r="D97"/>
  <c r="C97"/>
  <c r="G95"/>
  <c r="F95"/>
  <c r="K94"/>
  <c r="J94"/>
  <c r="I94"/>
  <c r="H94"/>
  <c r="K93"/>
  <c r="J93"/>
  <c r="I93"/>
  <c r="H93"/>
  <c r="K92"/>
  <c r="J92"/>
  <c r="I92"/>
  <c r="H92"/>
  <c r="I91"/>
  <c r="J91" s="1"/>
  <c r="K91" s="1"/>
  <c r="K95" s="1"/>
  <c r="L91" s="1"/>
  <c r="H91"/>
  <c r="H95" s="1"/>
  <c r="G89"/>
  <c r="H88" s="1"/>
  <c r="F89"/>
  <c r="I88"/>
  <c r="J88" s="1"/>
  <c r="K88" s="1"/>
  <c r="I87"/>
  <c r="J87" s="1"/>
  <c r="K87" s="1"/>
  <c r="I86"/>
  <c r="J86" s="1"/>
  <c r="K86" s="1"/>
  <c r="J85"/>
  <c r="K85" s="1"/>
  <c r="I85"/>
  <c r="G83"/>
  <c r="H79" s="1"/>
  <c r="F83"/>
  <c r="J82"/>
  <c r="K82" s="1"/>
  <c r="I82"/>
  <c r="J81"/>
  <c r="K81" s="1"/>
  <c r="I81"/>
  <c r="J80"/>
  <c r="K80" s="1"/>
  <c r="I80"/>
  <c r="K79"/>
  <c r="J79"/>
  <c r="I79"/>
  <c r="F76"/>
  <c r="D76"/>
  <c r="C76"/>
  <c r="G75"/>
  <c r="F75"/>
  <c r="I75" s="1"/>
  <c r="D75"/>
  <c r="C75"/>
  <c r="F74"/>
  <c r="E74"/>
  <c r="D74"/>
  <c r="C74"/>
  <c r="F73"/>
  <c r="E73" s="1"/>
  <c r="D73"/>
  <c r="C73"/>
  <c r="G71"/>
  <c r="F71"/>
  <c r="K70"/>
  <c r="J70"/>
  <c r="I70"/>
  <c r="H70"/>
  <c r="K69"/>
  <c r="J69"/>
  <c r="I69"/>
  <c r="H69"/>
  <c r="K68"/>
  <c r="J68"/>
  <c r="I68"/>
  <c r="H68"/>
  <c r="I67"/>
  <c r="J67" s="1"/>
  <c r="K67" s="1"/>
  <c r="K71" s="1"/>
  <c r="L67" s="1"/>
  <c r="H67"/>
  <c r="H71" s="1"/>
  <c r="G65"/>
  <c r="H64" s="1"/>
  <c r="F65"/>
  <c r="I64"/>
  <c r="J64" s="1"/>
  <c r="K64" s="1"/>
  <c r="I63"/>
  <c r="J63" s="1"/>
  <c r="K63" s="1"/>
  <c r="I62"/>
  <c r="J62" s="1"/>
  <c r="K62" s="1"/>
  <c r="J61"/>
  <c r="K61" s="1"/>
  <c r="I61"/>
  <c r="F59"/>
  <c r="J58"/>
  <c r="I58"/>
  <c r="G58" s="1"/>
  <c r="K57"/>
  <c r="J57"/>
  <c r="I57"/>
  <c r="K56"/>
  <c r="J56"/>
  <c r="I56"/>
  <c r="G56"/>
  <c r="I55"/>
  <c r="J55" s="1"/>
  <c r="F52"/>
  <c r="E52" s="1"/>
  <c r="D52"/>
  <c r="C52"/>
  <c r="F51"/>
  <c r="E51" s="1"/>
  <c r="D51"/>
  <c r="C51"/>
  <c r="G49"/>
  <c r="H47" s="1"/>
  <c r="F49"/>
  <c r="I48"/>
  <c r="J48" s="1"/>
  <c r="K48" s="1"/>
  <c r="J47"/>
  <c r="K47" s="1"/>
  <c r="I47"/>
  <c r="G45"/>
  <c r="H44" s="1"/>
  <c r="F45"/>
  <c r="J44"/>
  <c r="K44" s="1"/>
  <c r="I44"/>
  <c r="K43"/>
  <c r="J43"/>
  <c r="I43"/>
  <c r="F41"/>
  <c r="K40"/>
  <c r="J40"/>
  <c r="I40"/>
  <c r="G40"/>
  <c r="G52" s="1"/>
  <c r="I39"/>
  <c r="J39" s="1"/>
  <c r="F36"/>
  <c r="E36" s="1"/>
  <c r="D36"/>
  <c r="C36"/>
  <c r="F35"/>
  <c r="E35" s="1"/>
  <c r="D35"/>
  <c r="C35"/>
  <c r="G33"/>
  <c r="H31" s="1"/>
  <c r="F33"/>
  <c r="I32"/>
  <c r="J32" s="1"/>
  <c r="K32" s="1"/>
  <c r="J31"/>
  <c r="K31" s="1"/>
  <c r="I31"/>
  <c r="G29"/>
  <c r="H28" s="1"/>
  <c r="F29"/>
  <c r="J28"/>
  <c r="K28" s="1"/>
  <c r="I28"/>
  <c r="K27"/>
  <c r="J27"/>
  <c r="I27"/>
  <c r="F25"/>
  <c r="K24"/>
  <c r="J24"/>
  <c r="I24"/>
  <c r="G24"/>
  <c r="G36" s="1"/>
  <c r="I23"/>
  <c r="J23" s="1"/>
  <c r="F20"/>
  <c r="E20" s="1"/>
  <c r="D20"/>
  <c r="C20"/>
  <c r="F19"/>
  <c r="E19" s="1"/>
  <c r="D19"/>
  <c r="C19"/>
  <c r="G17"/>
  <c r="H15" s="1"/>
  <c r="F17"/>
  <c r="I16"/>
  <c r="J16" s="1"/>
  <c r="K16" s="1"/>
  <c r="J15"/>
  <c r="K15" s="1"/>
  <c r="I15"/>
  <c r="G13"/>
  <c r="H12" s="1"/>
  <c r="F13"/>
  <c r="J12"/>
  <c r="K12" s="1"/>
  <c r="I12"/>
  <c r="K11"/>
  <c r="J11"/>
  <c r="I11"/>
  <c r="F9"/>
  <c r="K8"/>
  <c r="J8"/>
  <c r="I8"/>
  <c r="G8"/>
  <c r="G20" s="1"/>
  <c r="I7"/>
  <c r="J7" s="1"/>
  <c r="Q65" i="2"/>
  <c r="P65"/>
  <c r="O65"/>
  <c r="N65"/>
  <c r="M65"/>
  <c r="L65"/>
  <c r="K65"/>
  <c r="J65"/>
  <c r="I65"/>
  <c r="H65"/>
  <c r="G65"/>
  <c r="R65" s="1"/>
  <c r="F65"/>
  <c r="Q64"/>
  <c r="P64"/>
  <c r="O64"/>
  <c r="N64"/>
  <c r="M64"/>
  <c r="L64"/>
  <c r="K64"/>
  <c r="J64"/>
  <c r="I64"/>
  <c r="H64"/>
  <c r="G64"/>
  <c r="F64"/>
  <c r="R64" s="1"/>
  <c r="Q63"/>
  <c r="P63"/>
  <c r="O63"/>
  <c r="N63"/>
  <c r="M63"/>
  <c r="L63"/>
  <c r="K63"/>
  <c r="J63"/>
  <c r="I63"/>
  <c r="H63"/>
  <c r="R63" s="1"/>
  <c r="G63"/>
  <c r="F63"/>
  <c r="Q62"/>
  <c r="P62"/>
  <c r="O62"/>
  <c r="N62"/>
  <c r="M62"/>
  <c r="L62"/>
  <c r="K62"/>
  <c r="J62"/>
  <c r="I62"/>
  <c r="H62"/>
  <c r="G62"/>
  <c r="F62"/>
  <c r="R62" s="1"/>
  <c r="Q61"/>
  <c r="P61"/>
  <c r="O61"/>
  <c r="N61"/>
  <c r="M61"/>
  <c r="L61"/>
  <c r="K61"/>
  <c r="J61"/>
  <c r="I61"/>
  <c r="H61"/>
  <c r="G61"/>
  <c r="F61"/>
  <c r="R61" s="1"/>
  <c r="Q60"/>
  <c r="P60"/>
  <c r="O60"/>
  <c r="N60"/>
  <c r="M60"/>
  <c r="L60"/>
  <c r="K60"/>
  <c r="J60"/>
  <c r="I60"/>
  <c r="H60"/>
  <c r="G60"/>
  <c r="R60" s="1"/>
  <c r="F60"/>
  <c r="Q59"/>
  <c r="P59"/>
  <c r="O59"/>
  <c r="N59"/>
  <c r="M59"/>
  <c r="L59"/>
  <c r="K59"/>
  <c r="J59"/>
  <c r="I59"/>
  <c r="H59"/>
  <c r="G59"/>
  <c r="F59"/>
  <c r="R59" s="1"/>
  <c r="Q58"/>
  <c r="P58"/>
  <c r="O58"/>
  <c r="N58"/>
  <c r="M58"/>
  <c r="L58"/>
  <c r="K58"/>
  <c r="J58"/>
  <c r="J66" s="1"/>
  <c r="I58"/>
  <c r="H58"/>
  <c r="G58"/>
  <c r="F58"/>
  <c r="Q57"/>
  <c r="P57"/>
  <c r="O57"/>
  <c r="N57"/>
  <c r="M57"/>
  <c r="L57"/>
  <c r="K57"/>
  <c r="J57"/>
  <c r="I57"/>
  <c r="H57"/>
  <c r="G57"/>
  <c r="R57" s="1"/>
  <c r="F57"/>
  <c r="Q56"/>
  <c r="P56"/>
  <c r="O56"/>
  <c r="N56"/>
  <c r="M56"/>
  <c r="L56"/>
  <c r="K56"/>
  <c r="J56"/>
  <c r="I56"/>
  <c r="H56"/>
  <c r="G56"/>
  <c r="F56"/>
  <c r="R56" s="1"/>
  <c r="Q55"/>
  <c r="P55"/>
  <c r="O55"/>
  <c r="N55"/>
  <c r="M55"/>
  <c r="L55"/>
  <c r="L66" s="1"/>
  <c r="K55"/>
  <c r="K66" s="1"/>
  <c r="J55"/>
  <c r="I55"/>
  <c r="H55"/>
  <c r="R55" s="1"/>
  <c r="G55"/>
  <c r="F55"/>
  <c r="Q54"/>
  <c r="Q66" s="1"/>
  <c r="P54"/>
  <c r="P66" s="1"/>
  <c r="O54"/>
  <c r="O66" s="1"/>
  <c r="N54"/>
  <c r="N66" s="1"/>
  <c r="M54"/>
  <c r="M66" s="1"/>
  <c r="L54"/>
  <c r="K54"/>
  <c r="J54"/>
  <c r="I54"/>
  <c r="I66" s="1"/>
  <c r="H54"/>
  <c r="H66" s="1"/>
  <c r="G54"/>
  <c r="G66" s="1"/>
  <c r="F54"/>
  <c r="F66" s="1"/>
  <c r="Q50"/>
  <c r="P50"/>
  <c r="O50"/>
  <c r="N50"/>
  <c r="M50"/>
  <c r="L50"/>
  <c r="K50"/>
  <c r="J50"/>
  <c r="I50"/>
  <c r="H50"/>
  <c r="G50"/>
  <c r="F50"/>
  <c r="R49"/>
  <c r="R48"/>
  <c r="R47"/>
  <c r="R46"/>
  <c r="R45"/>
  <c r="R44"/>
  <c r="R43"/>
  <c r="R42"/>
  <c r="R41"/>
  <c r="R40"/>
  <c r="R39"/>
  <c r="R38"/>
  <c r="R50" s="1"/>
  <c r="Q34"/>
  <c r="P34"/>
  <c r="O34"/>
  <c r="N34"/>
  <c r="M34"/>
  <c r="L34"/>
  <c r="K34"/>
  <c r="J34"/>
  <c r="I34"/>
  <c r="H34"/>
  <c r="G34"/>
  <c r="F34"/>
  <c r="R33"/>
  <c r="R32"/>
  <c r="R31"/>
  <c r="R30"/>
  <c r="R29"/>
  <c r="R28"/>
  <c r="R27"/>
  <c r="R26"/>
  <c r="R25"/>
  <c r="R24"/>
  <c r="R23"/>
  <c r="R22"/>
  <c r="R34" s="1"/>
  <c r="Q18"/>
  <c r="P18"/>
  <c r="O18"/>
  <c r="N18"/>
  <c r="M18"/>
  <c r="L18"/>
  <c r="K18"/>
  <c r="J18"/>
  <c r="I18"/>
  <c r="H18"/>
  <c r="G18"/>
  <c r="F18"/>
  <c r="R17"/>
  <c r="R16"/>
  <c r="R15"/>
  <c r="R14"/>
  <c r="R13"/>
  <c r="R12"/>
  <c r="R11"/>
  <c r="R10"/>
  <c r="R9"/>
  <c r="R8"/>
  <c r="R7"/>
  <c r="R6"/>
  <c r="R18" s="1"/>
  <c r="G87" i="1"/>
  <c r="G86"/>
  <c r="F86"/>
  <c r="D86"/>
  <c r="C86"/>
  <c r="G85"/>
  <c r="F85"/>
  <c r="D85"/>
  <c r="C85"/>
  <c r="G83"/>
  <c r="F83"/>
  <c r="G79"/>
  <c r="F79"/>
  <c r="F87" s="1"/>
  <c r="G75"/>
  <c r="F75"/>
  <c r="G71"/>
  <c r="G70"/>
  <c r="F70"/>
  <c r="D70"/>
  <c r="C70"/>
  <c r="G69"/>
  <c r="F69"/>
  <c r="D69"/>
  <c r="C69"/>
  <c r="G67"/>
  <c r="F67"/>
  <c r="G63"/>
  <c r="F63"/>
  <c r="F71" s="1"/>
  <c r="G59"/>
  <c r="F59"/>
  <c r="G55"/>
  <c r="G54"/>
  <c r="F54"/>
  <c r="E54"/>
  <c r="D54"/>
  <c r="C54"/>
  <c r="G52"/>
  <c r="F52"/>
  <c r="F55" s="1"/>
  <c r="G49"/>
  <c r="F49"/>
  <c r="G46"/>
  <c r="F46"/>
  <c r="G43"/>
  <c r="G42"/>
  <c r="F42"/>
  <c r="D42"/>
  <c r="C42"/>
  <c r="G40"/>
  <c r="F40"/>
  <c r="G37"/>
  <c r="F37"/>
  <c r="G34"/>
  <c r="F34"/>
  <c r="F43" s="1"/>
  <c r="G30"/>
  <c r="F30"/>
  <c r="D30"/>
  <c r="C30"/>
  <c r="G29"/>
  <c r="F29"/>
  <c r="D29"/>
  <c r="C29"/>
  <c r="G27"/>
  <c r="F27"/>
  <c r="G23"/>
  <c r="G31" s="1"/>
  <c r="F23"/>
  <c r="G19"/>
  <c r="F19"/>
  <c r="F31" s="1"/>
  <c r="G14"/>
  <c r="F14"/>
  <c r="D14"/>
  <c r="C14"/>
  <c r="G12"/>
  <c r="F12"/>
  <c r="G9"/>
  <c r="G15" s="1"/>
  <c r="F9"/>
  <c r="F15" s="1"/>
  <c r="G6"/>
  <c r="F6"/>
  <c r="R414" i="22" l="1"/>
  <c r="R546" s="1"/>
  <c r="R418"/>
  <c r="K60" i="21"/>
  <c r="L53" s="1"/>
  <c r="K155"/>
  <c r="G179"/>
  <c r="H155"/>
  <c r="J345"/>
  <c r="G345"/>
  <c r="J41"/>
  <c r="G41"/>
  <c r="K71"/>
  <c r="G110"/>
  <c r="K251"/>
  <c r="H283"/>
  <c r="H288"/>
  <c r="H286"/>
  <c r="H284"/>
  <c r="K223"/>
  <c r="H223"/>
  <c r="G247"/>
  <c r="G272"/>
  <c r="K254"/>
  <c r="G314"/>
  <c r="G334"/>
  <c r="H307"/>
  <c r="G365"/>
  <c r="J430"/>
  <c r="G430"/>
  <c r="K37"/>
  <c r="H37"/>
  <c r="K40"/>
  <c r="H40"/>
  <c r="G67"/>
  <c r="G244"/>
  <c r="K220"/>
  <c r="G281"/>
  <c r="H276" s="1"/>
  <c r="G299"/>
  <c r="H350"/>
  <c r="H353"/>
  <c r="H354"/>
  <c r="H352"/>
  <c r="H351"/>
  <c r="K371"/>
  <c r="G378"/>
  <c r="H376" s="1"/>
  <c r="G398"/>
  <c r="G404"/>
  <c r="K429"/>
  <c r="G450"/>
  <c r="I402"/>
  <c r="K95"/>
  <c r="L84" s="1"/>
  <c r="I147"/>
  <c r="I180"/>
  <c r="K202"/>
  <c r="K205" s="1"/>
  <c r="L201" s="1"/>
  <c r="K241"/>
  <c r="L235" s="1"/>
  <c r="K332"/>
  <c r="L325" s="1"/>
  <c r="J23"/>
  <c r="K108"/>
  <c r="L97" s="1"/>
  <c r="K119"/>
  <c r="G225"/>
  <c r="I269"/>
  <c r="G301"/>
  <c r="J340"/>
  <c r="K340" s="1"/>
  <c r="K410"/>
  <c r="L407" s="1"/>
  <c r="K420"/>
  <c r="L417" s="1"/>
  <c r="K424"/>
  <c r="K446"/>
  <c r="L441" s="1"/>
  <c r="I452"/>
  <c r="G111"/>
  <c r="H360"/>
  <c r="H357"/>
  <c r="H358"/>
  <c r="H361"/>
  <c r="H359"/>
  <c r="H423"/>
  <c r="H424"/>
  <c r="K35"/>
  <c r="G42"/>
  <c r="G62"/>
  <c r="G117"/>
  <c r="K78"/>
  <c r="G217"/>
  <c r="H216" s="1"/>
  <c r="H217" s="1"/>
  <c r="E365"/>
  <c r="K372"/>
  <c r="H372"/>
  <c r="G399"/>
  <c r="G128"/>
  <c r="G144"/>
  <c r="K123"/>
  <c r="G178"/>
  <c r="K154"/>
  <c r="K23"/>
  <c r="K24" s="1"/>
  <c r="L23" s="1"/>
  <c r="H23"/>
  <c r="H24" s="1"/>
  <c r="G32"/>
  <c r="G24"/>
  <c r="G112"/>
  <c r="K73"/>
  <c r="J76"/>
  <c r="G76"/>
  <c r="G118"/>
  <c r="I114"/>
  <c r="E114"/>
  <c r="E148"/>
  <c r="I148"/>
  <c r="F181"/>
  <c r="H192"/>
  <c r="H190"/>
  <c r="H189"/>
  <c r="H191"/>
  <c r="G243"/>
  <c r="H219"/>
  <c r="H222"/>
  <c r="G246"/>
  <c r="K222"/>
  <c r="E338"/>
  <c r="J338" s="1"/>
  <c r="K338" s="1"/>
  <c r="I338"/>
  <c r="G368"/>
  <c r="K347"/>
  <c r="I403"/>
  <c r="E403"/>
  <c r="G147"/>
  <c r="F341"/>
  <c r="K425"/>
  <c r="L422" s="1"/>
  <c r="E65"/>
  <c r="I216"/>
  <c r="K300"/>
  <c r="K362"/>
  <c r="L357" s="1"/>
  <c r="I63"/>
  <c r="J300"/>
  <c r="J36"/>
  <c r="K36" s="1"/>
  <c r="G64"/>
  <c r="I66"/>
  <c r="J66" s="1"/>
  <c r="H125"/>
  <c r="H127"/>
  <c r="H142"/>
  <c r="K187"/>
  <c r="L183" s="1"/>
  <c r="L210"/>
  <c r="H241"/>
  <c r="K248"/>
  <c r="K261"/>
  <c r="L257" s="1"/>
  <c r="H285"/>
  <c r="H332"/>
  <c r="K335"/>
  <c r="F369"/>
  <c r="K387"/>
  <c r="L380" s="1"/>
  <c r="K439"/>
  <c r="L434" s="1"/>
  <c r="I302"/>
  <c r="E302"/>
  <c r="H373"/>
  <c r="K373"/>
  <c r="G400"/>
  <c r="J427"/>
  <c r="G427"/>
  <c r="H36"/>
  <c r="I64"/>
  <c r="E64"/>
  <c r="J64" s="1"/>
  <c r="G177"/>
  <c r="H153"/>
  <c r="G271"/>
  <c r="G303"/>
  <c r="K374"/>
  <c r="G401"/>
  <c r="H374"/>
  <c r="K173"/>
  <c r="L167" s="1"/>
  <c r="H224"/>
  <c r="G269"/>
  <c r="K72"/>
  <c r="H108"/>
  <c r="K135"/>
  <c r="L130" s="1"/>
  <c r="K199"/>
  <c r="L195" s="1"/>
  <c r="J203"/>
  <c r="K203" s="1"/>
  <c r="G367"/>
  <c r="G175"/>
  <c r="K151"/>
  <c r="K157" s="1"/>
  <c r="L151" s="1"/>
  <c r="G65"/>
  <c r="K38"/>
  <c r="K431"/>
  <c r="G452"/>
  <c r="G66"/>
  <c r="H39"/>
  <c r="K124"/>
  <c r="G145"/>
  <c r="H124"/>
  <c r="I243"/>
  <c r="F249"/>
  <c r="J252"/>
  <c r="G252"/>
  <c r="G255" s="1"/>
  <c r="H266"/>
  <c r="H264"/>
  <c r="H263"/>
  <c r="G348"/>
  <c r="H347" s="1"/>
  <c r="G364"/>
  <c r="G449"/>
  <c r="J243"/>
  <c r="E115"/>
  <c r="K314"/>
  <c r="L307" s="1"/>
  <c r="E339"/>
  <c r="J339" s="1"/>
  <c r="K339" s="1"/>
  <c r="I113"/>
  <c r="G157"/>
  <c r="H152" s="1"/>
  <c r="I337"/>
  <c r="J120"/>
  <c r="K120" s="1"/>
  <c r="K146"/>
  <c r="H156"/>
  <c r="H187"/>
  <c r="H199"/>
  <c r="L213"/>
  <c r="H233"/>
  <c r="E270"/>
  <c r="K278"/>
  <c r="K281" s="1"/>
  <c r="L275" s="1"/>
  <c r="G302"/>
  <c r="K336"/>
  <c r="E402"/>
  <c r="G465"/>
  <c r="H464" s="1"/>
  <c r="H465" s="1"/>
  <c r="H56"/>
  <c r="H60" s="1"/>
  <c r="H58"/>
  <c r="E180"/>
  <c r="J180" s="1"/>
  <c r="K180" s="1"/>
  <c r="F217"/>
  <c r="E364"/>
  <c r="E401"/>
  <c r="E452"/>
  <c r="F465"/>
  <c r="H11"/>
  <c r="H13" s="1"/>
  <c r="I19"/>
  <c r="J19" s="1"/>
  <c r="K19" s="1"/>
  <c r="K21" s="1"/>
  <c r="L19" s="1"/>
  <c r="J40"/>
  <c r="H45"/>
  <c r="H51" s="1"/>
  <c r="H47"/>
  <c r="E146"/>
  <c r="J146" s="1"/>
  <c r="J151"/>
  <c r="H161"/>
  <c r="H163"/>
  <c r="H165" s="1"/>
  <c r="F205"/>
  <c r="J219"/>
  <c r="K219" s="1"/>
  <c r="K225" s="1"/>
  <c r="L219" s="1"/>
  <c r="H229"/>
  <c r="H231"/>
  <c r="J279"/>
  <c r="K279" s="1"/>
  <c r="H293"/>
  <c r="H297" s="1"/>
  <c r="H295"/>
  <c r="J344"/>
  <c r="K344" s="1"/>
  <c r="H412"/>
  <c r="H415" s="1"/>
  <c r="J429"/>
  <c r="H434"/>
  <c r="H439" s="1"/>
  <c r="F405"/>
  <c r="E113"/>
  <c r="G205"/>
  <c r="H201" s="1"/>
  <c r="E248"/>
  <c r="J248" s="1"/>
  <c r="E464"/>
  <c r="J464" s="1"/>
  <c r="K464" s="1"/>
  <c r="K465" s="1"/>
  <c r="L464" s="1"/>
  <c r="H19"/>
  <c r="H21" s="1"/>
  <c r="E32"/>
  <c r="E62"/>
  <c r="F121"/>
  <c r="K376"/>
  <c r="H422"/>
  <c r="H425" s="1"/>
  <c r="H54"/>
  <c r="E63"/>
  <c r="J63" s="1"/>
  <c r="K63" s="1"/>
  <c r="E147"/>
  <c r="J147" s="1"/>
  <c r="E204"/>
  <c r="J204" s="1"/>
  <c r="K204" s="1"/>
  <c r="E216"/>
  <c r="J216" s="1"/>
  <c r="K216" s="1"/>
  <c r="K217" s="1"/>
  <c r="L216" s="1"/>
  <c r="E269"/>
  <c r="E301"/>
  <c r="E337"/>
  <c r="J337" s="1"/>
  <c r="K337" s="1"/>
  <c r="H55"/>
  <c r="H57"/>
  <c r="H169"/>
  <c r="H173" s="1"/>
  <c r="H237"/>
  <c r="I364"/>
  <c r="H435"/>
  <c r="R74" i="19"/>
  <c r="F74"/>
  <c r="J74"/>
  <c r="R94" i="16"/>
  <c r="J94"/>
  <c r="F94"/>
  <c r="G35" i="15"/>
  <c r="G67"/>
  <c r="G57"/>
  <c r="H55"/>
  <c r="H57" s="1"/>
  <c r="K55"/>
  <c r="G52"/>
  <c r="H40"/>
  <c r="K40"/>
  <c r="G84"/>
  <c r="H72"/>
  <c r="G73"/>
  <c r="H71" s="1"/>
  <c r="K72"/>
  <c r="G33"/>
  <c r="K9"/>
  <c r="G51"/>
  <c r="I51" s="1"/>
  <c r="G41"/>
  <c r="H39" s="1"/>
  <c r="H41" s="1"/>
  <c r="K39"/>
  <c r="I33"/>
  <c r="K73"/>
  <c r="L71" s="1"/>
  <c r="K34"/>
  <c r="K8"/>
  <c r="G32"/>
  <c r="I32" s="1"/>
  <c r="G68"/>
  <c r="H56"/>
  <c r="J34"/>
  <c r="J68"/>
  <c r="F69"/>
  <c r="E51"/>
  <c r="G7"/>
  <c r="E33"/>
  <c r="J33" s="1"/>
  <c r="E83"/>
  <c r="J83" s="1"/>
  <c r="E100"/>
  <c r="J100" s="1"/>
  <c r="K100" s="1"/>
  <c r="K101" s="1"/>
  <c r="L99" s="1"/>
  <c r="G101"/>
  <c r="H99" s="1"/>
  <c r="J11"/>
  <c r="K11" s="1"/>
  <c r="H25"/>
  <c r="H27"/>
  <c r="E32"/>
  <c r="I36"/>
  <c r="J36" s="1"/>
  <c r="K36" s="1"/>
  <c r="J40"/>
  <c r="I52"/>
  <c r="J52" s="1"/>
  <c r="J56"/>
  <c r="K56" s="1"/>
  <c r="I68"/>
  <c r="H95"/>
  <c r="H97" s="1"/>
  <c r="F85"/>
  <c r="K83"/>
  <c r="I34"/>
  <c r="I67"/>
  <c r="J67" s="1"/>
  <c r="G85"/>
  <c r="H83" s="1"/>
  <c r="H23"/>
  <c r="H29" s="1"/>
  <c r="F37"/>
  <c r="H24"/>
  <c r="H26"/>
  <c r="R50" i="12"/>
  <c r="J50"/>
  <c r="R94" i="6"/>
  <c r="F94"/>
  <c r="R78"/>
  <c r="K58" i="4"/>
  <c r="G76"/>
  <c r="I76"/>
  <c r="H100"/>
  <c r="K83"/>
  <c r="L79" s="1"/>
  <c r="H49"/>
  <c r="K13"/>
  <c r="L11" s="1"/>
  <c r="K29"/>
  <c r="L27" s="1"/>
  <c r="K45"/>
  <c r="L43" s="1"/>
  <c r="K17"/>
  <c r="L15" s="1"/>
  <c r="K33"/>
  <c r="L31" s="1"/>
  <c r="K49"/>
  <c r="L47" s="1"/>
  <c r="H97"/>
  <c r="K65"/>
  <c r="L61" s="1"/>
  <c r="K89"/>
  <c r="L85" s="1"/>
  <c r="J97"/>
  <c r="K97" s="1"/>
  <c r="H16"/>
  <c r="H17" s="1"/>
  <c r="I20"/>
  <c r="J20" s="1"/>
  <c r="K20" s="1"/>
  <c r="H32"/>
  <c r="H33" s="1"/>
  <c r="I36"/>
  <c r="J36" s="1"/>
  <c r="K36" s="1"/>
  <c r="H48"/>
  <c r="I52"/>
  <c r="J52" s="1"/>
  <c r="K52" s="1"/>
  <c r="H63"/>
  <c r="H87"/>
  <c r="G7"/>
  <c r="G23"/>
  <c r="G39"/>
  <c r="G55"/>
  <c r="H61"/>
  <c r="G74"/>
  <c r="E76"/>
  <c r="J76" s="1"/>
  <c r="H80"/>
  <c r="H83" s="1"/>
  <c r="H82"/>
  <c r="H85"/>
  <c r="I97"/>
  <c r="E100"/>
  <c r="J100" s="1"/>
  <c r="K100" s="1"/>
  <c r="G101"/>
  <c r="H11"/>
  <c r="H13" s="1"/>
  <c r="H27"/>
  <c r="H29" s="1"/>
  <c r="H43"/>
  <c r="H45" s="1"/>
  <c r="E75"/>
  <c r="J75" s="1"/>
  <c r="K75" s="1"/>
  <c r="F77"/>
  <c r="E99"/>
  <c r="J99" s="1"/>
  <c r="K99" s="1"/>
  <c r="F101"/>
  <c r="H62"/>
  <c r="H86"/>
  <c r="F21"/>
  <c r="F37"/>
  <c r="F53"/>
  <c r="H81"/>
  <c r="R58" i="2"/>
  <c r="R54"/>
  <c r="R66" s="1"/>
  <c r="H251" i="21" l="1"/>
  <c r="H254"/>
  <c r="H253"/>
  <c r="I110"/>
  <c r="J110" s="1"/>
  <c r="K110"/>
  <c r="I117"/>
  <c r="J117" s="1"/>
  <c r="K117" s="1"/>
  <c r="H400"/>
  <c r="I400"/>
  <c r="J400" s="1"/>
  <c r="K400" s="1"/>
  <c r="I144"/>
  <c r="J144" s="1"/>
  <c r="K144" s="1"/>
  <c r="K149" s="1"/>
  <c r="L144" s="1"/>
  <c r="G149"/>
  <c r="I111"/>
  <c r="J111" s="1"/>
  <c r="K111" s="1"/>
  <c r="G366"/>
  <c r="K345"/>
  <c r="K348" s="1"/>
  <c r="L343" s="1"/>
  <c r="H345"/>
  <c r="K364"/>
  <c r="G432"/>
  <c r="G448"/>
  <c r="K427"/>
  <c r="I398"/>
  <c r="J398" s="1"/>
  <c r="K398" s="1"/>
  <c r="H398"/>
  <c r="G405"/>
  <c r="H267"/>
  <c r="J269"/>
  <c r="K269" s="1"/>
  <c r="J364"/>
  <c r="J114"/>
  <c r="K114" s="1"/>
  <c r="K128"/>
  <c r="L123" s="1"/>
  <c r="K255"/>
  <c r="L251" s="1"/>
  <c r="I334"/>
  <c r="J334" s="1"/>
  <c r="K334" s="1"/>
  <c r="K341" s="1"/>
  <c r="L334" s="1"/>
  <c r="H334"/>
  <c r="G341"/>
  <c r="I246"/>
  <c r="J246" s="1"/>
  <c r="K246" s="1"/>
  <c r="I118"/>
  <c r="J118" s="1"/>
  <c r="K118" s="1"/>
  <c r="K450"/>
  <c r="I450"/>
  <c r="J450" s="1"/>
  <c r="H299"/>
  <c r="I299"/>
  <c r="J299" s="1"/>
  <c r="K299" s="1"/>
  <c r="G305"/>
  <c r="H301" s="1"/>
  <c r="K147"/>
  <c r="H147"/>
  <c r="I67"/>
  <c r="J67" s="1"/>
  <c r="K67" s="1"/>
  <c r="H67"/>
  <c r="I247"/>
  <c r="J247" s="1"/>
  <c r="K247" s="1"/>
  <c r="H303"/>
  <c r="K303"/>
  <c r="H243"/>
  <c r="K243"/>
  <c r="G249"/>
  <c r="I112"/>
  <c r="J112" s="1"/>
  <c r="K112" s="1"/>
  <c r="I272"/>
  <c r="J272" s="1"/>
  <c r="K272" s="1"/>
  <c r="H272"/>
  <c r="K41"/>
  <c r="G68"/>
  <c r="H41"/>
  <c r="H275"/>
  <c r="J65"/>
  <c r="H278"/>
  <c r="H343"/>
  <c r="H348" s="1"/>
  <c r="H346"/>
  <c r="I401"/>
  <c r="H193"/>
  <c r="H344"/>
  <c r="J113"/>
  <c r="K113" s="1"/>
  <c r="J401"/>
  <c r="K401" s="1"/>
  <c r="I271"/>
  <c r="J271" s="1"/>
  <c r="K271" s="1"/>
  <c r="I301"/>
  <c r="J301" s="1"/>
  <c r="K301" s="1"/>
  <c r="I303"/>
  <c r="J303" s="1"/>
  <c r="J148"/>
  <c r="K148" s="1"/>
  <c r="H154"/>
  <c r="H375"/>
  <c r="H371"/>
  <c r="H378" s="1"/>
  <c r="H355"/>
  <c r="H289"/>
  <c r="K62"/>
  <c r="G69"/>
  <c r="H63" s="1"/>
  <c r="I62"/>
  <c r="H145"/>
  <c r="I145"/>
  <c r="J145" s="1"/>
  <c r="K145" s="1"/>
  <c r="I177"/>
  <c r="J177" s="1"/>
  <c r="K177" s="1"/>
  <c r="K367"/>
  <c r="I367"/>
  <c r="J367" s="1"/>
  <c r="K32"/>
  <c r="K33" s="1"/>
  <c r="L32" s="1"/>
  <c r="H32"/>
  <c r="H33" s="1"/>
  <c r="G33"/>
  <c r="I32"/>
  <c r="K66"/>
  <c r="J32"/>
  <c r="J452"/>
  <c r="K452" s="1"/>
  <c r="G115"/>
  <c r="K76"/>
  <c r="K82" s="1"/>
  <c r="L71" s="1"/>
  <c r="H280"/>
  <c r="H277"/>
  <c r="I179"/>
  <c r="J179" s="1"/>
  <c r="K179" s="1"/>
  <c r="H65"/>
  <c r="K65"/>
  <c r="K399"/>
  <c r="I399"/>
  <c r="J399" s="1"/>
  <c r="H126"/>
  <c r="H123"/>
  <c r="H128" s="1"/>
  <c r="H202"/>
  <c r="H205" s="1"/>
  <c r="H204"/>
  <c r="H203"/>
  <c r="I449"/>
  <c r="J449" s="1"/>
  <c r="K449" s="1"/>
  <c r="G270"/>
  <c r="K252"/>
  <c r="H252"/>
  <c r="H175"/>
  <c r="G181"/>
  <c r="G273"/>
  <c r="H271" s="1"/>
  <c r="I368"/>
  <c r="J368" s="1"/>
  <c r="K368" s="1"/>
  <c r="K178"/>
  <c r="I178"/>
  <c r="J178" s="1"/>
  <c r="I244"/>
  <c r="J244" s="1"/>
  <c r="H244"/>
  <c r="K244"/>
  <c r="G451"/>
  <c r="K430"/>
  <c r="K64"/>
  <c r="H38"/>
  <c r="H35"/>
  <c r="H42" s="1"/>
  <c r="H221"/>
  <c r="H220"/>
  <c r="H312"/>
  <c r="H310"/>
  <c r="H308"/>
  <c r="H311"/>
  <c r="H313"/>
  <c r="H309"/>
  <c r="H314" s="1"/>
  <c r="J403"/>
  <c r="K403" s="1"/>
  <c r="K378"/>
  <c r="L371" s="1"/>
  <c r="J62"/>
  <c r="J402"/>
  <c r="K402" s="1"/>
  <c r="H279"/>
  <c r="H225"/>
  <c r="I365"/>
  <c r="J365" s="1"/>
  <c r="K365" s="1"/>
  <c r="K42"/>
  <c r="L35" s="1"/>
  <c r="H362"/>
  <c r="I65"/>
  <c r="I404"/>
  <c r="J404" s="1"/>
  <c r="K404" s="1"/>
  <c r="H151"/>
  <c r="H157" s="1"/>
  <c r="J302"/>
  <c r="K302" s="1"/>
  <c r="I175"/>
  <c r="J175" s="1"/>
  <c r="K175" s="1"/>
  <c r="H377"/>
  <c r="G82"/>
  <c r="H85" i="15"/>
  <c r="I35"/>
  <c r="J35" s="1"/>
  <c r="K35" s="1"/>
  <c r="I84"/>
  <c r="J84" s="1"/>
  <c r="H84"/>
  <c r="K84"/>
  <c r="K85" s="1"/>
  <c r="L83" s="1"/>
  <c r="K68"/>
  <c r="G69"/>
  <c r="H68" s="1"/>
  <c r="K67"/>
  <c r="J51"/>
  <c r="K41"/>
  <c r="L39" s="1"/>
  <c r="H73"/>
  <c r="K7"/>
  <c r="K13" s="1"/>
  <c r="L7" s="1"/>
  <c r="G13"/>
  <c r="G31"/>
  <c r="J32"/>
  <c r="H100"/>
  <c r="H101" s="1"/>
  <c r="K32"/>
  <c r="K33"/>
  <c r="K57"/>
  <c r="L55" s="1"/>
  <c r="G53"/>
  <c r="H51"/>
  <c r="H53" s="1"/>
  <c r="K51"/>
  <c r="H52"/>
  <c r="K52"/>
  <c r="G9" i="4"/>
  <c r="H8" s="1"/>
  <c r="K7"/>
  <c r="K9" s="1"/>
  <c r="G19"/>
  <c r="G25"/>
  <c r="H24" s="1"/>
  <c r="K23"/>
  <c r="K25" s="1"/>
  <c r="G35"/>
  <c r="G41"/>
  <c r="H40" s="1"/>
  <c r="K39"/>
  <c r="K41" s="1"/>
  <c r="G51"/>
  <c r="K55"/>
  <c r="K59" s="1"/>
  <c r="L55" s="1"/>
  <c r="G59"/>
  <c r="G73"/>
  <c r="K76"/>
  <c r="H98"/>
  <c r="H99"/>
  <c r="K74"/>
  <c r="I74"/>
  <c r="J74" s="1"/>
  <c r="K101"/>
  <c r="L97" s="1"/>
  <c r="H101"/>
  <c r="H89"/>
  <c r="H65"/>
  <c r="K405" i="21" l="1"/>
  <c r="L398" s="1"/>
  <c r="K305"/>
  <c r="L299" s="1"/>
  <c r="K181"/>
  <c r="L175" s="1"/>
  <c r="K366"/>
  <c r="I366"/>
  <c r="J366" s="1"/>
  <c r="H180"/>
  <c r="H176"/>
  <c r="H181" s="1"/>
  <c r="H403"/>
  <c r="H402"/>
  <c r="H80"/>
  <c r="H75"/>
  <c r="H77"/>
  <c r="H81"/>
  <c r="H74"/>
  <c r="H78"/>
  <c r="H79"/>
  <c r="H72"/>
  <c r="H73"/>
  <c r="H71"/>
  <c r="H245"/>
  <c r="H248"/>
  <c r="H249"/>
  <c r="H401"/>
  <c r="H404"/>
  <c r="H66"/>
  <c r="H62"/>
  <c r="K432"/>
  <c r="L427" s="1"/>
  <c r="K115"/>
  <c r="K121" s="1"/>
  <c r="L110" s="1"/>
  <c r="I115"/>
  <c r="J115" s="1"/>
  <c r="K451"/>
  <c r="I451"/>
  <c r="J451" s="1"/>
  <c r="H300"/>
  <c r="H305" s="1"/>
  <c r="H304"/>
  <c r="H339"/>
  <c r="H335"/>
  <c r="H341" s="1"/>
  <c r="H337"/>
  <c r="H336"/>
  <c r="H338"/>
  <c r="H340"/>
  <c r="H429"/>
  <c r="H431"/>
  <c r="H428"/>
  <c r="H146"/>
  <c r="H148"/>
  <c r="I68"/>
  <c r="J68" s="1"/>
  <c r="K68" s="1"/>
  <c r="K69" s="1"/>
  <c r="L62" s="1"/>
  <c r="H68"/>
  <c r="G453"/>
  <c r="H451" s="1"/>
  <c r="I448"/>
  <c r="J448" s="1"/>
  <c r="K448" s="1"/>
  <c r="K453" s="1"/>
  <c r="L448" s="1"/>
  <c r="H270"/>
  <c r="K270"/>
  <c r="K273" s="1"/>
  <c r="L269" s="1"/>
  <c r="I270"/>
  <c r="J270" s="1"/>
  <c r="H178"/>
  <c r="H76"/>
  <c r="H177"/>
  <c r="K249"/>
  <c r="L243" s="1"/>
  <c r="H255"/>
  <c r="H430"/>
  <c r="H399"/>
  <c r="H405" s="1"/>
  <c r="H302"/>
  <c r="H144"/>
  <c r="H64"/>
  <c r="H269"/>
  <c r="H273" s="1"/>
  <c r="H281"/>
  <c r="H247"/>
  <c r="H246"/>
  <c r="H427"/>
  <c r="H432" s="1"/>
  <c r="G369"/>
  <c r="H366" s="1"/>
  <c r="H179"/>
  <c r="K369"/>
  <c r="L364" s="1"/>
  <c r="G121"/>
  <c r="H10" i="15"/>
  <c r="H12"/>
  <c r="H9"/>
  <c r="H11"/>
  <c r="H8"/>
  <c r="G37"/>
  <c r="K31"/>
  <c r="K37" s="1"/>
  <c r="I31"/>
  <c r="J31" s="1"/>
  <c r="H31"/>
  <c r="H67"/>
  <c r="H69" s="1"/>
  <c r="K69"/>
  <c r="L67" s="1"/>
  <c r="K53"/>
  <c r="L51" s="1"/>
  <c r="H7"/>
  <c r="H57" i="4"/>
  <c r="H58"/>
  <c r="H56"/>
  <c r="G77"/>
  <c r="K73"/>
  <c r="K77" s="1"/>
  <c r="I73"/>
  <c r="J73" s="1"/>
  <c r="H35"/>
  <c r="H37" s="1"/>
  <c r="G37"/>
  <c r="H36" s="1"/>
  <c r="K35"/>
  <c r="K37" s="1"/>
  <c r="I35"/>
  <c r="J35" s="1"/>
  <c r="G53"/>
  <c r="H52" s="1"/>
  <c r="K51"/>
  <c r="K53" s="1"/>
  <c r="I51"/>
  <c r="J51" s="1"/>
  <c r="G21"/>
  <c r="H20" s="1"/>
  <c r="K19"/>
  <c r="K21" s="1"/>
  <c r="I19"/>
  <c r="J19" s="1"/>
  <c r="L23"/>
  <c r="H55"/>
  <c r="H59" s="1"/>
  <c r="H23"/>
  <c r="H25" s="1"/>
  <c r="L39"/>
  <c r="L7"/>
  <c r="H39"/>
  <c r="H41" s="1"/>
  <c r="H7"/>
  <c r="H9" s="1"/>
  <c r="H119" i="21" l="1"/>
  <c r="H120"/>
  <c r="H113"/>
  <c r="H116"/>
  <c r="H114"/>
  <c r="H111"/>
  <c r="H112"/>
  <c r="H110"/>
  <c r="H117"/>
  <c r="H118"/>
  <c r="H82"/>
  <c r="H450"/>
  <c r="H449"/>
  <c r="H452"/>
  <c r="H367"/>
  <c r="H368"/>
  <c r="H365"/>
  <c r="H364"/>
  <c r="H69"/>
  <c r="H448"/>
  <c r="H453" s="1"/>
  <c r="H149"/>
  <c r="H115"/>
  <c r="H13" i="15"/>
  <c r="H34"/>
  <c r="H36"/>
  <c r="H32"/>
  <c r="H35"/>
  <c r="H33"/>
  <c r="H37" s="1"/>
  <c r="L31"/>
  <c r="H75" i="4"/>
  <c r="H76"/>
  <c r="H74"/>
  <c r="L51"/>
  <c r="L73"/>
  <c r="H19"/>
  <c r="H21" s="1"/>
  <c r="L19"/>
  <c r="L35"/>
  <c r="H51"/>
  <c r="H53" s="1"/>
  <c r="H73"/>
  <c r="H369" i="21" l="1"/>
  <c r="H121"/>
  <c r="H77" i="4"/>
</calcChain>
</file>

<file path=xl/sharedStrings.xml><?xml version="1.0" encoding="utf-8"?>
<sst xmlns="http://schemas.openxmlformats.org/spreadsheetml/2006/main" count="8314" uniqueCount="733">
  <si>
    <t>Diabetes Non Insulin GLP-1 Receptor Agonists Utilization</t>
  </si>
  <si>
    <t>Source: PDTS 1 Mar 2014 - 28 Feb 2015</t>
  </si>
  <si>
    <t>Generic Name</t>
  </si>
  <si>
    <t>POS</t>
  </si>
  <si>
    <t>Strength</t>
  </si>
  <si>
    <t>Dosage Form</t>
  </si>
  <si>
    <t>Number of Unique Utilizers</t>
  </si>
  <si>
    <t>Number of Rxs</t>
  </si>
  <si>
    <t>Total Quantity Dispensed</t>
  </si>
  <si>
    <t>LIRAGLUTIDE</t>
  </si>
  <si>
    <t>MTF</t>
  </si>
  <si>
    <t xml:space="preserve">0.6MG/0.1 </t>
  </si>
  <si>
    <t>PEN INJCTR</t>
  </si>
  <si>
    <t>Total</t>
  </si>
  <si>
    <t>Retail</t>
  </si>
  <si>
    <t>Mail</t>
  </si>
  <si>
    <t>All  POS</t>
  </si>
  <si>
    <t>EXENATIDE</t>
  </si>
  <si>
    <t xml:space="preserve">5MCG/0.02 </t>
  </si>
  <si>
    <t>10MCG/0.04</t>
  </si>
  <si>
    <t>EXENATIDE MICROSPHERES</t>
  </si>
  <si>
    <t>2MG/0.65ML</t>
  </si>
  <si>
    <t xml:space="preserve">2 MG      </t>
  </si>
  <si>
    <t xml:space="preserve">VIAL      </t>
  </si>
  <si>
    <t>ALBIGLUTIDE</t>
  </si>
  <si>
    <t>30MG/0.5ML</t>
  </si>
  <si>
    <t>50MG/0.5ML</t>
  </si>
  <si>
    <t>DULAGLUTIDE</t>
  </si>
  <si>
    <t>0.75MG/0.5</t>
  </si>
  <si>
    <t>1.5 MG/0.5</t>
  </si>
  <si>
    <t>Diabetes Non Insulin GLP-1 Receptor Agonists Subclass Agents Monthly Usage</t>
  </si>
  <si>
    <t>Case Pack</t>
  </si>
  <si>
    <t>Package Size</t>
  </si>
  <si>
    <t>Mar 14 Total Qty Dispensed</t>
  </si>
  <si>
    <t>Apr 14 Total Qty Dispensed</t>
  </si>
  <si>
    <t>May 14 Total Qty Dispensed</t>
  </si>
  <si>
    <t>Jun 14 Total Qty Dispensed</t>
  </si>
  <si>
    <t>Jul 14 Total Qty Dispensed</t>
  </si>
  <si>
    <t>Aug 14 Total Qty Dispensed</t>
  </si>
  <si>
    <t>Sep 14 Total Qty Dispensed</t>
  </si>
  <si>
    <t>Oct 14 Total Qty Dispensed</t>
  </si>
  <si>
    <t>Nov 14 Total Qty Dispensed</t>
  </si>
  <si>
    <t>Dec 14 Total Qty Dispensed</t>
  </si>
  <si>
    <t>Jan 15 Total Qty Dispensed</t>
  </si>
  <si>
    <t>Feb 15 Total Qty Dispensed</t>
  </si>
  <si>
    <t>Sum:</t>
  </si>
  <si>
    <t>RETAIL</t>
  </si>
  <si>
    <t>MAIL ORDER</t>
  </si>
  <si>
    <t>ALL POS</t>
  </si>
  <si>
    <t>Diabetes Non Insulin GLP-1 Receptor Agonist Subclass Agents NDC/Manufacturer Listing</t>
  </si>
  <si>
    <t>Brand Name</t>
  </si>
  <si>
    <t>Unit of Measure</t>
  </si>
  <si>
    <t>NDC</t>
  </si>
  <si>
    <t>Manufacturer</t>
  </si>
  <si>
    <t>MONY Generic Indicator</t>
  </si>
  <si>
    <t>Repack</t>
  </si>
  <si>
    <t xml:space="preserve">VICTOZA 2-PAK              </t>
  </si>
  <si>
    <t xml:space="preserve">  </t>
  </si>
  <si>
    <t>00169406012</t>
  </si>
  <si>
    <t>NOVO NORDISK</t>
  </si>
  <si>
    <t>N</t>
  </si>
  <si>
    <t>0</t>
  </si>
  <si>
    <t>ML</t>
  </si>
  <si>
    <t xml:space="preserve">VICTOZA 3-PAK              </t>
  </si>
  <si>
    <t>00169406013</t>
  </si>
  <si>
    <t xml:space="preserve">BYETTA                     </t>
  </si>
  <si>
    <t>00310651201</t>
  </si>
  <si>
    <t>ASTRAZENECA</t>
  </si>
  <si>
    <t>66780021007</t>
  </si>
  <si>
    <t>00310652401</t>
  </si>
  <si>
    <t>66780021008</t>
  </si>
  <si>
    <t>AMYLIN PHARMACE</t>
  </si>
  <si>
    <t>66780021201</t>
  </si>
  <si>
    <t xml:space="preserve">BYDUREON                   </t>
  </si>
  <si>
    <t>00310652004</t>
  </si>
  <si>
    <t>66780021904</t>
  </si>
  <si>
    <t>66780022601</t>
  </si>
  <si>
    <t>EA</t>
  </si>
  <si>
    <t xml:space="preserve">BYDUREON PEN               </t>
  </si>
  <si>
    <t>00310653004</t>
  </si>
  <si>
    <t xml:space="preserve">TANZEUM                    </t>
  </si>
  <si>
    <t>00173086635</t>
  </si>
  <si>
    <t>GLAXOSMITHKLINE</t>
  </si>
  <si>
    <t>00173086735</t>
  </si>
  <si>
    <t xml:space="preserve">TRULICITY                  </t>
  </si>
  <si>
    <t>00002143301</t>
  </si>
  <si>
    <t>ELI LILLY &amp; CO.</t>
  </si>
  <si>
    <t>00002143380</t>
  </si>
  <si>
    <t>00002143480</t>
  </si>
  <si>
    <t>Diabetes Non Insulin SGL-2 Inhibitors Subclass Cost Determination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</si>
  <si>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</si>
  <si>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Evaluation Price
(per tab/cap/ml)</t>
  </si>
  <si>
    <t>Total Tablets Dispensed</t>
  </si>
  <si>
    <t>Total Days of TX</t>
  </si>
  <si>
    <t>% market share by days of TX (POS)</t>
  </si>
  <si>
    <t xml:space="preserve">Average Tabs/ Day of TX </t>
  </si>
  <si>
    <t>Cost/Day of TX</t>
  </si>
  <si>
    <t>Total Cost of TX</t>
  </si>
  <si>
    <t xml:space="preserve">Weighted Average Cost per Day of TX </t>
  </si>
  <si>
    <t>DAPAGLIFLOZIN PROPANEDIOL</t>
  </si>
  <si>
    <t xml:space="preserve">5 MG      </t>
  </si>
  <si>
    <t xml:space="preserve">TABLET    </t>
  </si>
  <si>
    <t xml:space="preserve">10 MG     </t>
  </si>
  <si>
    <t xml:space="preserve"> </t>
  </si>
  <si>
    <t>CANAGLIFLOZIN</t>
  </si>
  <si>
    <t xml:space="preserve">100 MG    </t>
  </si>
  <si>
    <t xml:space="preserve">300 MG    </t>
  </si>
  <si>
    <t>EMPAGLIFLOZIN</t>
  </si>
  <si>
    <t xml:space="preserve">25 MG     </t>
  </si>
  <si>
    <t>CANAGLIFLOZIN/METFORMIN HCL</t>
  </si>
  <si>
    <t>50MG-500MG</t>
  </si>
  <si>
    <t>50-1000 MG</t>
  </si>
  <si>
    <t>150-500 MG</t>
  </si>
  <si>
    <t>150-1000MG</t>
  </si>
  <si>
    <t>DAPAGLIFLOZIN/METFORMIN HCL</t>
  </si>
  <si>
    <t>5 MG-500MG</t>
  </si>
  <si>
    <t>TAB BP 24H</t>
  </si>
  <si>
    <t>5MG-1000MG</t>
  </si>
  <si>
    <t>10MG-500MG</t>
  </si>
  <si>
    <t>10-1000 MG</t>
  </si>
  <si>
    <t>Diabetes Non Insulin SGL-2 Inhibitors Subclass Monthly Usage</t>
  </si>
  <si>
    <t>Diabetes Non Insulin SGL-2 Inhibitors Subclass NDC/Manufacture Listing</t>
  </si>
  <si>
    <t xml:space="preserve">FARXIGA                    </t>
  </si>
  <si>
    <t>00003142711</t>
  </si>
  <si>
    <t>00310620530</t>
  </si>
  <si>
    <t>00003142811</t>
  </si>
  <si>
    <t>00310621030</t>
  </si>
  <si>
    <t xml:space="preserve">INVOKANA                   </t>
  </si>
  <si>
    <t>50458014030</t>
  </si>
  <si>
    <t>JANSSEN PHARM.</t>
  </si>
  <si>
    <t>50458014090</t>
  </si>
  <si>
    <t>50458014130</t>
  </si>
  <si>
    <t>50458014190</t>
  </si>
  <si>
    <t xml:space="preserve">JARDIANCE                  </t>
  </si>
  <si>
    <t>00597015230</t>
  </si>
  <si>
    <t>BOEHRINGER ING.</t>
  </si>
  <si>
    <t>00597015290</t>
  </si>
  <si>
    <t>00597015330</t>
  </si>
  <si>
    <t>00597015390</t>
  </si>
  <si>
    <t xml:space="preserve">INVOKAMET                  </t>
  </si>
  <si>
    <t>50458054060</t>
  </si>
  <si>
    <t>50458054160</t>
  </si>
  <si>
    <t>50458054260</t>
  </si>
  <si>
    <t>50458054360</t>
  </si>
  <si>
    <t xml:space="preserve">XIGDUO XR                  </t>
  </si>
  <si>
    <t>00310625030</t>
  </si>
  <si>
    <t>00310626030</t>
  </si>
  <si>
    <t>00310626060</t>
  </si>
  <si>
    <t>00310627030</t>
  </si>
  <si>
    <t>00310628030</t>
  </si>
  <si>
    <t xml:space="preserve">8 MG      </t>
  </si>
  <si>
    <t>MORPHINE SULFATE</t>
  </si>
  <si>
    <t xml:space="preserve">15 MG     </t>
  </si>
  <si>
    <t xml:space="preserve">30 MG     </t>
  </si>
  <si>
    <t xml:space="preserve">20 MG     </t>
  </si>
  <si>
    <t xml:space="preserve">SOLUTION  </t>
  </si>
  <si>
    <t xml:space="preserve">CPMP 24HR </t>
  </si>
  <si>
    <t xml:space="preserve">45 MG     </t>
  </si>
  <si>
    <t xml:space="preserve">60 MG     </t>
  </si>
  <si>
    <t xml:space="preserve">75 MG     </t>
  </si>
  <si>
    <t xml:space="preserve">90 MG     </t>
  </si>
  <si>
    <t xml:space="preserve">120 MG    </t>
  </si>
  <si>
    <t>ALL  POS</t>
  </si>
  <si>
    <t>CAP ER PEL</t>
  </si>
  <si>
    <t xml:space="preserve">40 MG     </t>
  </si>
  <si>
    <t xml:space="preserve">50 MG     </t>
  </si>
  <si>
    <t xml:space="preserve">70 MG     </t>
  </si>
  <si>
    <t xml:space="preserve">80 MG     </t>
  </si>
  <si>
    <t xml:space="preserve">130 MG    </t>
  </si>
  <si>
    <t xml:space="preserve">150 MG    </t>
  </si>
  <si>
    <t xml:space="preserve">200 MG    </t>
  </si>
  <si>
    <t xml:space="preserve">TABLET ER </t>
  </si>
  <si>
    <t>DISP SYRIN</t>
  </si>
  <si>
    <t xml:space="preserve">TABLET SA </t>
  </si>
  <si>
    <t xml:space="preserve">30MG      </t>
  </si>
  <si>
    <t xml:space="preserve">60MG      </t>
  </si>
  <si>
    <t xml:space="preserve">100MG     </t>
  </si>
  <si>
    <t xml:space="preserve">SYRINGE   </t>
  </si>
  <si>
    <t xml:space="preserve">8 MG/ML   </t>
  </si>
  <si>
    <t>HYDROMORPHONE HCL</t>
  </si>
  <si>
    <t>TAB ER 24H</t>
  </si>
  <si>
    <t xml:space="preserve">12 MG     </t>
  </si>
  <si>
    <t xml:space="preserve">16 MG     </t>
  </si>
  <si>
    <t xml:space="preserve">32 MG     </t>
  </si>
  <si>
    <t>OXYMORPHONE HCL</t>
  </si>
  <si>
    <t>TAB ER 12H</t>
  </si>
  <si>
    <t xml:space="preserve">7.5 MG    </t>
  </si>
  <si>
    <t>OXYCODONE HCL</t>
  </si>
  <si>
    <t xml:space="preserve">CAPSULE   </t>
  </si>
  <si>
    <t>TAB.SR 12H</t>
  </si>
  <si>
    <t>FENTANYL</t>
  </si>
  <si>
    <t xml:space="preserve">12 MCG/HR </t>
  </si>
  <si>
    <t>PATCH TD72</t>
  </si>
  <si>
    <t xml:space="preserve">25MCG/HR  </t>
  </si>
  <si>
    <t xml:space="preserve">50MCG/HR  </t>
  </si>
  <si>
    <t xml:space="preserve">75MCG/HR  </t>
  </si>
  <si>
    <t>100 MCG/HR</t>
  </si>
  <si>
    <t>HYDROCODONE BITARTRATE</t>
  </si>
  <si>
    <t>CAP ER 12H</t>
  </si>
  <si>
    <t>TAPENTADOL HCL</t>
  </si>
  <si>
    <t xml:space="preserve">250 MG    </t>
  </si>
  <si>
    <t>BUPRENORPHINE</t>
  </si>
  <si>
    <t xml:space="preserve">5 MCG/HR  </t>
  </si>
  <si>
    <t>PATCH TDWK</t>
  </si>
  <si>
    <t>7.5 MCG/HR</t>
  </si>
  <si>
    <t xml:space="preserve">10 MCG/HR </t>
  </si>
  <si>
    <t xml:space="preserve">15 MCG/HR </t>
  </si>
  <si>
    <t xml:space="preserve">20 MCG/HR </t>
  </si>
  <si>
    <t xml:space="preserve">400 MCG   </t>
  </si>
  <si>
    <t xml:space="preserve">MORPHINE SULFATE           </t>
  </si>
  <si>
    <t xml:space="preserve">KADIAN                     </t>
  </si>
  <si>
    <t>46987041011</t>
  </si>
  <si>
    <t>ACTAVIS U.S. BR</t>
  </si>
  <si>
    <t>O</t>
  </si>
  <si>
    <t>52544001160</t>
  </si>
  <si>
    <t>RANBAXY PHARMAC</t>
  </si>
  <si>
    <t xml:space="preserve">MS CONTIN                  </t>
  </si>
  <si>
    <t>59011026010</t>
  </si>
  <si>
    <t>PURDUE PHARMA L</t>
  </si>
  <si>
    <t>59011026005</t>
  </si>
  <si>
    <t>46987032211</t>
  </si>
  <si>
    <t>52544021160</t>
  </si>
  <si>
    <t xml:space="preserve">AVINZA                     </t>
  </si>
  <si>
    <t>60793060501</t>
  </si>
  <si>
    <t>PFIZER US PHARM</t>
  </si>
  <si>
    <t>64365050503</t>
  </si>
  <si>
    <t>LIGAND PHARM</t>
  </si>
  <si>
    <t>46987032511</t>
  </si>
  <si>
    <t>52544003260</t>
  </si>
  <si>
    <t>59011026105</t>
  </si>
  <si>
    <t>59011026125</t>
  </si>
  <si>
    <t>00034051525</t>
  </si>
  <si>
    <t>PURDUE FREDERIC</t>
  </si>
  <si>
    <t>00034051550</t>
  </si>
  <si>
    <t>46987032711</t>
  </si>
  <si>
    <t>52544003960</t>
  </si>
  <si>
    <t>60793060301</t>
  </si>
  <si>
    <t>46987032311</t>
  </si>
  <si>
    <t>52544005260</t>
  </si>
  <si>
    <t>60793060601</t>
  </si>
  <si>
    <t>64365050603</t>
  </si>
  <si>
    <t>46987032611</t>
  </si>
  <si>
    <t>52544006360</t>
  </si>
  <si>
    <t>59011026205</t>
  </si>
  <si>
    <t>59011026210</t>
  </si>
  <si>
    <t>46987032811</t>
  </si>
  <si>
    <t>60793060401</t>
  </si>
  <si>
    <t>46987041211</t>
  </si>
  <si>
    <t>52544089660</t>
  </si>
  <si>
    <t>60793060701</t>
  </si>
  <si>
    <t>64365050702</t>
  </si>
  <si>
    <t>46987032411</t>
  </si>
  <si>
    <t>52544016460</t>
  </si>
  <si>
    <t>59011026310</t>
  </si>
  <si>
    <t>00034051725</t>
  </si>
  <si>
    <t>XANODYNE PHARM</t>
  </si>
  <si>
    <t>60793060801</t>
  </si>
  <si>
    <t>64365050802</t>
  </si>
  <si>
    <t>46987032911</t>
  </si>
  <si>
    <t>46987037711</t>
  </si>
  <si>
    <t>52544022060</t>
  </si>
  <si>
    <t xml:space="preserve">EXALGO                     </t>
  </si>
  <si>
    <t>23635040801</t>
  </si>
  <si>
    <t>MALLINCKRODT BR</t>
  </si>
  <si>
    <t>23635041201</t>
  </si>
  <si>
    <t>23635041601</t>
  </si>
  <si>
    <t>23635043201</t>
  </si>
  <si>
    <t>SANDOZ</t>
  </si>
  <si>
    <t>BMS PRIMARYCARE</t>
  </si>
  <si>
    <t>MALLINCKRODT PH</t>
  </si>
  <si>
    <t>UCB PHARMA</t>
  </si>
  <si>
    <t>HAWTHORN PHARM</t>
  </si>
  <si>
    <t>ENDO PHARM INC.</t>
  </si>
  <si>
    <t xml:space="preserve">OPANA ER                   </t>
  </si>
  <si>
    <t>63481081220</t>
  </si>
  <si>
    <t>63481081260</t>
  </si>
  <si>
    <t>63481090770</t>
  </si>
  <si>
    <t>63481052270</t>
  </si>
  <si>
    <t>63481081301</t>
  </si>
  <si>
    <t>63481081360</t>
  </si>
  <si>
    <t>63481067470</t>
  </si>
  <si>
    <t>63481081420</t>
  </si>
  <si>
    <t>63481081460</t>
  </si>
  <si>
    <t>63481055370</t>
  </si>
  <si>
    <t>63481081520</t>
  </si>
  <si>
    <t>63481081560</t>
  </si>
  <si>
    <t>63481061770</t>
  </si>
  <si>
    <t>63481081601</t>
  </si>
  <si>
    <t>63481081620</t>
  </si>
  <si>
    <t>63481081660</t>
  </si>
  <si>
    <t>63481057170</t>
  </si>
  <si>
    <t>63481081720</t>
  </si>
  <si>
    <t>63481081760</t>
  </si>
  <si>
    <t>63481069370</t>
  </si>
  <si>
    <t>63481081820</t>
  </si>
  <si>
    <t>63481081860</t>
  </si>
  <si>
    <t>VALEANT</t>
  </si>
  <si>
    <t xml:space="preserve">OXYCONTIN                  </t>
  </si>
  <si>
    <t>59011041010</t>
  </si>
  <si>
    <t>59011041020</t>
  </si>
  <si>
    <t>59011010025</t>
  </si>
  <si>
    <t>59011041510</t>
  </si>
  <si>
    <t>59011041520</t>
  </si>
  <si>
    <t>59011042010</t>
  </si>
  <si>
    <t>59011042020</t>
  </si>
  <si>
    <t>59011010325</t>
  </si>
  <si>
    <t>59011043010</t>
  </si>
  <si>
    <t>59011043020</t>
  </si>
  <si>
    <t>59011044010</t>
  </si>
  <si>
    <t>59011044020</t>
  </si>
  <si>
    <t>59011010525</t>
  </si>
  <si>
    <t>59011046010</t>
  </si>
  <si>
    <t>59011046020</t>
  </si>
  <si>
    <t>59011048010</t>
  </si>
  <si>
    <t>59011048020</t>
  </si>
  <si>
    <t xml:space="preserve">DURAGESIC                  </t>
  </si>
  <si>
    <t>50458009005</t>
  </si>
  <si>
    <t>50458009105</t>
  </si>
  <si>
    <t>50458009205</t>
  </si>
  <si>
    <t>50458009305</t>
  </si>
  <si>
    <t>50458009405</t>
  </si>
  <si>
    <t>ACTAVIS PHARMA,</t>
  </si>
  <si>
    <t>HOSPIRA</t>
  </si>
  <si>
    <t xml:space="preserve">ZOHYDRO ER                 </t>
  </si>
  <si>
    <t>43376021010</t>
  </si>
  <si>
    <t>ZOGENIX, INC.</t>
  </si>
  <si>
    <t>43376021510</t>
  </si>
  <si>
    <t xml:space="preserve">HYSINGLA ER                </t>
  </si>
  <si>
    <t>59011027160</t>
  </si>
  <si>
    <t>43376022010</t>
  </si>
  <si>
    <t>59011027260</t>
  </si>
  <si>
    <t>43376023010</t>
  </si>
  <si>
    <t>59011027360</t>
  </si>
  <si>
    <t>43376024010</t>
  </si>
  <si>
    <t>43376025010</t>
  </si>
  <si>
    <t>59011027460</t>
  </si>
  <si>
    <t>59011027560</t>
  </si>
  <si>
    <t>59011027660</t>
  </si>
  <si>
    <t>59011027760</t>
  </si>
  <si>
    <t xml:space="preserve">NUCYNTA ER                 </t>
  </si>
  <si>
    <t>50458086001</t>
  </si>
  <si>
    <t>50458086101</t>
  </si>
  <si>
    <t>50458086201</t>
  </si>
  <si>
    <t>50458086301</t>
  </si>
  <si>
    <t>50458086401</t>
  </si>
  <si>
    <t xml:space="preserve">BUTRANS                    </t>
  </si>
  <si>
    <t>59011075004</t>
  </si>
  <si>
    <t>59011075704</t>
  </si>
  <si>
    <t>59011075104</t>
  </si>
  <si>
    <t>59011075804</t>
  </si>
  <si>
    <t>59011075204</t>
  </si>
  <si>
    <t>TEVA USA</t>
  </si>
  <si>
    <t>Pulmonary 2 Agents Long Acting Muscarinic Antagonists Subclass Utilization</t>
  </si>
  <si>
    <t>ACLIDINIUM BROMIDE</t>
  </si>
  <si>
    <t>AER POW BA</t>
  </si>
  <si>
    <t>TIOTROPIUM BROMIDE</t>
  </si>
  <si>
    <t xml:space="preserve">18 MCG    </t>
  </si>
  <si>
    <t xml:space="preserve">CAP W/DEV </t>
  </si>
  <si>
    <t xml:space="preserve">2.5 MCG   </t>
  </si>
  <si>
    <t>MIST INHAL</t>
  </si>
  <si>
    <t>UMECLIDINIUM BROMIDE</t>
  </si>
  <si>
    <t xml:space="preserve">62.5 MCG  </t>
  </si>
  <si>
    <t>BLST W/DEV</t>
  </si>
  <si>
    <t>Pulmonary 2 Agents Long Acting Muscarinic Antagonists Subclass Monthly Usage</t>
  </si>
  <si>
    <t xml:space="preserve">18MCG     </t>
  </si>
  <si>
    <t>Pulmonary 2 Agents Long Acting Muscarinic Antagonists Subclass NDC/Manufacturer Listing</t>
  </si>
  <si>
    <t xml:space="preserve">TUDORZA PRESSAIR           </t>
  </si>
  <si>
    <t>00456080031</t>
  </si>
  <si>
    <t>00456080060</t>
  </si>
  <si>
    <t xml:space="preserve">SPIRIVA RESPIMAT           </t>
  </si>
  <si>
    <t>00597010061</t>
  </si>
  <si>
    <t xml:space="preserve">SPIRIVA                    </t>
  </si>
  <si>
    <t>00597007541</t>
  </si>
  <si>
    <t>00597007547</t>
  </si>
  <si>
    <t>00597007575</t>
  </si>
  <si>
    <t>00597007506</t>
  </si>
  <si>
    <t xml:space="preserve">INCRUSE ELLIPTA            </t>
  </si>
  <si>
    <t>00173087306</t>
  </si>
  <si>
    <t>00173087310</t>
  </si>
  <si>
    <t>Oncological Agents CML Subclass Cost Determination</t>
  </si>
  <si>
    <t>DASATINIB</t>
  </si>
  <si>
    <t xml:space="preserve">140 MG    </t>
  </si>
  <si>
    <t>IMATINIB MESYLATE</t>
  </si>
  <si>
    <t xml:space="preserve">400 MG    </t>
  </si>
  <si>
    <t>NILOTINIB HCL</t>
  </si>
  <si>
    <t>BOSUTINIB</t>
  </si>
  <si>
    <t xml:space="preserve">500 MG    </t>
  </si>
  <si>
    <t>PONATINIB HCL</t>
  </si>
  <si>
    <t>Oncological Agents CML Subclass Monthly Usage</t>
  </si>
  <si>
    <t>Oncological Agents CML Subclass NDC/Manufacturer Listing</t>
  </si>
  <si>
    <t xml:space="preserve">SPRYCEL                    </t>
  </si>
  <si>
    <t>00003052711</t>
  </si>
  <si>
    <t>00003052811</t>
  </si>
  <si>
    <t>00003052411</t>
  </si>
  <si>
    <t>00003085522</t>
  </si>
  <si>
    <t>00003085222</t>
  </si>
  <si>
    <t>00003085722</t>
  </si>
  <si>
    <t xml:space="preserve">GLEEVEC                    </t>
  </si>
  <si>
    <t>00078040105</t>
  </si>
  <si>
    <t>NOVARTIS</t>
  </si>
  <si>
    <t>00078040134</t>
  </si>
  <si>
    <t>00078043815</t>
  </si>
  <si>
    <t>00078064930</t>
  </si>
  <si>
    <t xml:space="preserve">TASIGNA                    </t>
  </si>
  <si>
    <t>00078059251</t>
  </si>
  <si>
    <t>00078059287</t>
  </si>
  <si>
    <t>00078052651</t>
  </si>
  <si>
    <t>00078052687</t>
  </si>
  <si>
    <t xml:space="preserve">BOSULIF                    </t>
  </si>
  <si>
    <t>00069013501</t>
  </si>
  <si>
    <t>00069013601</t>
  </si>
  <si>
    <t xml:space="preserve">ICLUSIG                    </t>
  </si>
  <si>
    <t>76189053530</t>
  </si>
  <si>
    <t>ARIAD PHARMACEU</t>
  </si>
  <si>
    <t>76189053560</t>
  </si>
  <si>
    <t>76189053430</t>
  </si>
  <si>
    <t>TIB Agents Non Tumor Necrosis Factor Inhibitors Subclass Utilization</t>
  </si>
  <si>
    <t>ABATACEPT</t>
  </si>
  <si>
    <t xml:space="preserve">125 MG/ML </t>
  </si>
  <si>
    <t>TOCILIZUMAB</t>
  </si>
  <si>
    <t>162 MG/0.9</t>
  </si>
  <si>
    <t>80 MG/4 ML</t>
  </si>
  <si>
    <t>200MG/10ML</t>
  </si>
  <si>
    <t>400MG/20ML</t>
  </si>
  <si>
    <t>USTEKINUMAB</t>
  </si>
  <si>
    <t>45MG/0.5ML</t>
  </si>
  <si>
    <t xml:space="preserve">90 MG/ML  </t>
  </si>
  <si>
    <t>ANAKINRA</t>
  </si>
  <si>
    <t>100MG/0.67</t>
  </si>
  <si>
    <t>ABATACEPT/MALTOSE</t>
  </si>
  <si>
    <t>RILONACEPT</t>
  </si>
  <si>
    <t xml:space="preserve">220 MG    </t>
  </si>
  <si>
    <t>VEDOLIZUMAB</t>
  </si>
  <si>
    <t>TIB Agents Non Tumor Necrosis Factor Inhibitors Subclass Monthly Usage</t>
  </si>
  <si>
    <t>TIB Agents Non Tumor Necrosis Factor Inhibitors Subclass NDC/Manufacturer Listing</t>
  </si>
  <si>
    <t xml:space="preserve">ORENCIA                    </t>
  </si>
  <si>
    <t>00003218811</t>
  </si>
  <si>
    <t>00003218831</t>
  </si>
  <si>
    <t xml:space="preserve">ACTEMRA                    </t>
  </si>
  <si>
    <t>50242013501</t>
  </si>
  <si>
    <t>GENENTECH, INC.</t>
  </si>
  <si>
    <t>50242013801</t>
  </si>
  <si>
    <t>50242013601</t>
  </si>
  <si>
    <t>50242013701</t>
  </si>
  <si>
    <t xml:space="preserve">STELARA                    </t>
  </si>
  <si>
    <t>57894006003</t>
  </si>
  <si>
    <t>JANSSEN BIOTECH</t>
  </si>
  <si>
    <t>57894006103</t>
  </si>
  <si>
    <t xml:space="preserve">KINERET                    </t>
  </si>
  <si>
    <t>55513017728</t>
  </si>
  <si>
    <t>SOBI-SWEDISH OR</t>
  </si>
  <si>
    <t>66658023401</t>
  </si>
  <si>
    <t>66658023407</t>
  </si>
  <si>
    <t>66658023428</t>
  </si>
  <si>
    <t>55513017707</t>
  </si>
  <si>
    <t>AMGEN</t>
  </si>
  <si>
    <t>00003218710</t>
  </si>
  <si>
    <t xml:space="preserve">ARCALYST                   </t>
  </si>
  <si>
    <t>61755000101</t>
  </si>
  <si>
    <t>REGENERON PHARM</t>
  </si>
  <si>
    <t xml:space="preserve">ENTYVIO                    </t>
  </si>
  <si>
    <t>64764030020</t>
  </si>
  <si>
    <t>TAKEDA PHARMACE</t>
  </si>
  <si>
    <t>Narcotic High Potency ER-LA Opioids Cost Determination</t>
  </si>
  <si>
    <t>Source: PDTS 1 Apr 2014 - 31 Mar 2015</t>
  </si>
  <si>
    <t>HYDROCODONE/CHLORPHEN P-STIREX</t>
  </si>
  <si>
    <t xml:space="preserve">5MG-4MG   </t>
  </si>
  <si>
    <t xml:space="preserve">10MG-8MG  </t>
  </si>
  <si>
    <t>10-8MG/5ML</t>
  </si>
  <si>
    <t>SUS ER 12H</t>
  </si>
  <si>
    <t>37.5MCG/HR</t>
  </si>
  <si>
    <t>HYDROCODONE/CHLORPHENIRAMINE</t>
  </si>
  <si>
    <t xml:space="preserve">5MG-4MG/5 </t>
  </si>
  <si>
    <t>Narcotic High Potency ER-LA Opioids Monthly Usage</t>
  </si>
  <si>
    <t>Mar 15 Total Qty Dispensed</t>
  </si>
  <si>
    <t>Narcotic High Potency ER-LA Opioids NDC/Manufacturer Listing</t>
  </si>
  <si>
    <t xml:space="preserve">TUSSICAPS                  </t>
  </si>
  <si>
    <t>00095005401</t>
  </si>
  <si>
    <t>00095005420</t>
  </si>
  <si>
    <t>00187005401</t>
  </si>
  <si>
    <t>00187005420</t>
  </si>
  <si>
    <t>00095010801</t>
  </si>
  <si>
    <t>00095010820</t>
  </si>
  <si>
    <t>00187010801</t>
  </si>
  <si>
    <t>00187010820</t>
  </si>
  <si>
    <t xml:space="preserve">TUSSIONEX                  </t>
  </si>
  <si>
    <t>53014054801</t>
  </si>
  <si>
    <t>53014054867</t>
  </si>
  <si>
    <t xml:space="preserve">OXYMORPHONE HCL ER         </t>
  </si>
  <si>
    <t>00115123101</t>
  </si>
  <si>
    <t>GLOBAL PHARM</t>
  </si>
  <si>
    <t>Y</t>
  </si>
  <si>
    <t>00115123113</t>
  </si>
  <si>
    <t>00228322706</t>
  </si>
  <si>
    <t>00228322711</t>
  </si>
  <si>
    <t>00115131501</t>
  </si>
  <si>
    <t>00115131513</t>
  </si>
  <si>
    <t>00228326106</t>
  </si>
  <si>
    <t>00228326111</t>
  </si>
  <si>
    <t>00115123201</t>
  </si>
  <si>
    <t>00115123213</t>
  </si>
  <si>
    <t>00228322806</t>
  </si>
  <si>
    <t>00228322811</t>
  </si>
  <si>
    <t>00115131601</t>
  </si>
  <si>
    <t>00115131613</t>
  </si>
  <si>
    <t>00228326206</t>
  </si>
  <si>
    <t>00228326211</t>
  </si>
  <si>
    <t>35356038920</t>
  </si>
  <si>
    <t>QUALITY CARE</t>
  </si>
  <si>
    <t>1</t>
  </si>
  <si>
    <t>00115123301</t>
  </si>
  <si>
    <t>00115123313</t>
  </si>
  <si>
    <t>00228322906</t>
  </si>
  <si>
    <t>00228322911</t>
  </si>
  <si>
    <t>00115131701</t>
  </si>
  <si>
    <t>00115131713</t>
  </si>
  <si>
    <t>00228326306</t>
  </si>
  <si>
    <t>00228326311</t>
  </si>
  <si>
    <t>00115123401</t>
  </si>
  <si>
    <t>00115123413</t>
  </si>
  <si>
    <t>00228323006</t>
  </si>
  <si>
    <t>00228323011</t>
  </si>
  <si>
    <t>00409126069</t>
  </si>
  <si>
    <t xml:space="preserve">MORPHINE SULFATE ER        </t>
  </si>
  <si>
    <t>00228350106</t>
  </si>
  <si>
    <t>00228350111</t>
  </si>
  <si>
    <t>00832022500</t>
  </si>
  <si>
    <t>UPSHER SMITH</t>
  </si>
  <si>
    <t>00591351101</t>
  </si>
  <si>
    <t>WATSON LABS</t>
  </si>
  <si>
    <t>58177031004</t>
  </si>
  <si>
    <t>ETHEX CORP</t>
  </si>
  <si>
    <t>00378265801</t>
  </si>
  <si>
    <t>MYLAN</t>
  </si>
  <si>
    <t>00406831501</t>
  </si>
  <si>
    <t>00406831523</t>
  </si>
  <si>
    <t>00406831562</t>
  </si>
  <si>
    <t>42858080101</t>
  </si>
  <si>
    <t>RHODES PHARMACE</t>
  </si>
  <si>
    <t>60951065270</t>
  </si>
  <si>
    <t>QUALITEST</t>
  </si>
  <si>
    <t>68084015701</t>
  </si>
  <si>
    <t>AHP</t>
  </si>
  <si>
    <t>68084040301</t>
  </si>
  <si>
    <t xml:space="preserve">ORAMORPH SR                </t>
  </si>
  <si>
    <t>66479054010</t>
  </si>
  <si>
    <t>66479054025</t>
  </si>
  <si>
    <t>00228350206</t>
  </si>
  <si>
    <t>00228350211</t>
  </si>
  <si>
    <t>00832022600</t>
  </si>
  <si>
    <t>49884066501</t>
  </si>
  <si>
    <t>PAR PHARM.</t>
  </si>
  <si>
    <t>49884083301</t>
  </si>
  <si>
    <t>00591351201</t>
  </si>
  <si>
    <t>00591374101</t>
  </si>
  <si>
    <t>58177032004</t>
  </si>
  <si>
    <t>00228350306</t>
  </si>
  <si>
    <t>00228350311</t>
  </si>
  <si>
    <t>00591345001</t>
  </si>
  <si>
    <t>00832022700</t>
  </si>
  <si>
    <t>49884066601</t>
  </si>
  <si>
    <t>49884083401</t>
  </si>
  <si>
    <t>00378265901</t>
  </si>
  <si>
    <t>00406833001</t>
  </si>
  <si>
    <t>00406833023</t>
  </si>
  <si>
    <t>00406833062</t>
  </si>
  <si>
    <t>42858080201</t>
  </si>
  <si>
    <t>60951065370</t>
  </si>
  <si>
    <t>68084015801</t>
  </si>
  <si>
    <t>68084040401</t>
  </si>
  <si>
    <t>00228309011</t>
  </si>
  <si>
    <t>66479054110</t>
  </si>
  <si>
    <t>66479054125</t>
  </si>
  <si>
    <t>00228311611</t>
  </si>
  <si>
    <t>00228350406</t>
  </si>
  <si>
    <t>00228350411</t>
  </si>
  <si>
    <t>00832022800</t>
  </si>
  <si>
    <t>49884066701</t>
  </si>
  <si>
    <t>49884083501</t>
  </si>
  <si>
    <t>00591351301</t>
  </si>
  <si>
    <t>00228350506</t>
  </si>
  <si>
    <t>00228350511</t>
  </si>
  <si>
    <t>00832022900</t>
  </si>
  <si>
    <t>49884066801</t>
  </si>
  <si>
    <t>49884083601</t>
  </si>
  <si>
    <t>00378266001</t>
  </si>
  <si>
    <t>00406838001</t>
  </si>
  <si>
    <t>00406838062</t>
  </si>
  <si>
    <t>42858080301</t>
  </si>
  <si>
    <t>60951065570</t>
  </si>
  <si>
    <t>00228309111</t>
  </si>
  <si>
    <t>66479054210</t>
  </si>
  <si>
    <t>60951065585</t>
  </si>
  <si>
    <t>ENDO GEN PROD</t>
  </si>
  <si>
    <t>00228311711</t>
  </si>
  <si>
    <t>00228350606</t>
  </si>
  <si>
    <t>00228350611</t>
  </si>
  <si>
    <t>00832023000</t>
  </si>
  <si>
    <t>49884083701</t>
  </si>
  <si>
    <t>00228309211</t>
  </si>
  <si>
    <t>00228350706</t>
  </si>
  <si>
    <t>00228350711</t>
  </si>
  <si>
    <t>00591345301</t>
  </si>
  <si>
    <t>00832023300</t>
  </si>
  <si>
    <t>49884067001</t>
  </si>
  <si>
    <t>49884083801</t>
  </si>
  <si>
    <t>00378266101</t>
  </si>
  <si>
    <t>00406839001</t>
  </si>
  <si>
    <t>00406839062</t>
  </si>
  <si>
    <t>42858080401</t>
  </si>
  <si>
    <t>60951065870</t>
  </si>
  <si>
    <t>66479054310</t>
  </si>
  <si>
    <t>00228309311</t>
  </si>
  <si>
    <t>00378266201</t>
  </si>
  <si>
    <t>00406832001</t>
  </si>
  <si>
    <t>42858080501</t>
  </si>
  <si>
    <t>60951065970</t>
  </si>
  <si>
    <t xml:space="preserve">FENTANYL                   </t>
  </si>
  <si>
    <t>00378911916</t>
  </si>
  <si>
    <t>00378911998</t>
  </si>
  <si>
    <t>00781710955</t>
  </si>
  <si>
    <t>00781724055</t>
  </si>
  <si>
    <t>54868596300</t>
  </si>
  <si>
    <t>PHYSICIANS TC.</t>
  </si>
  <si>
    <t>00093690045</t>
  </si>
  <si>
    <t>00245042005</t>
  </si>
  <si>
    <t>00378912116</t>
  </si>
  <si>
    <t>00378912198</t>
  </si>
  <si>
    <t>00406902576</t>
  </si>
  <si>
    <t>00591319854</t>
  </si>
  <si>
    <t>00591319872</t>
  </si>
  <si>
    <t>00591360072</t>
  </si>
  <si>
    <t>00781711155</t>
  </si>
  <si>
    <t>00781724155</t>
  </si>
  <si>
    <t>49884076152</t>
  </si>
  <si>
    <t>49884076178</t>
  </si>
  <si>
    <t>60505700102</t>
  </si>
  <si>
    <t>APOTEX CORP</t>
  </si>
  <si>
    <t>60505700600</t>
  </si>
  <si>
    <t>60505700602</t>
  </si>
  <si>
    <t>60505701102</t>
  </si>
  <si>
    <t>APOTEX/NOVAPLUS</t>
  </si>
  <si>
    <t>67767012018</t>
  </si>
  <si>
    <t>00378912598</t>
  </si>
  <si>
    <t>00093690145</t>
  </si>
  <si>
    <t>00245042105</t>
  </si>
  <si>
    <t>00378912216</t>
  </si>
  <si>
    <t>00378912298</t>
  </si>
  <si>
    <t>00406905076</t>
  </si>
  <si>
    <t>00591321254</t>
  </si>
  <si>
    <t>00591321272</t>
  </si>
  <si>
    <t>00591360172</t>
  </si>
  <si>
    <t>00781711255</t>
  </si>
  <si>
    <t>00781724255</t>
  </si>
  <si>
    <t>49884076278</t>
  </si>
  <si>
    <t>60505700202</t>
  </si>
  <si>
    <t>60505700700</t>
  </si>
  <si>
    <t>60505700702</t>
  </si>
  <si>
    <t>60505701202</t>
  </si>
  <si>
    <t>67767012118</t>
  </si>
  <si>
    <t>00093690245</t>
  </si>
  <si>
    <t>00245042205</t>
  </si>
  <si>
    <t>00378912316</t>
  </si>
  <si>
    <t>00378912398</t>
  </si>
  <si>
    <t>00406907576</t>
  </si>
  <si>
    <t>00591321354</t>
  </si>
  <si>
    <t>00591321372</t>
  </si>
  <si>
    <t>00591360272</t>
  </si>
  <si>
    <t>00781711355</t>
  </si>
  <si>
    <t>00781724355</t>
  </si>
  <si>
    <t>49884076378</t>
  </si>
  <si>
    <t>60505700302</t>
  </si>
  <si>
    <t>60505700802</t>
  </si>
  <si>
    <t>60505701302</t>
  </si>
  <si>
    <t>67767012218</t>
  </si>
  <si>
    <t>00093690345</t>
  </si>
  <si>
    <t>00245042305</t>
  </si>
  <si>
    <t>00378912416</t>
  </si>
  <si>
    <t>00378912498</t>
  </si>
  <si>
    <t>00406900076</t>
  </si>
  <si>
    <t>00591321454</t>
  </si>
  <si>
    <t>00591321472</t>
  </si>
  <si>
    <t>00591360372</t>
  </si>
  <si>
    <t>00781711455</t>
  </si>
  <si>
    <t>00781724455</t>
  </si>
  <si>
    <t>49884076478</t>
  </si>
  <si>
    <t>60505700402</t>
  </si>
  <si>
    <t>60505700902</t>
  </si>
  <si>
    <t>60505701402</t>
  </si>
  <si>
    <t>67767012318</t>
  </si>
  <si>
    <t xml:space="preserve">HYDROMORPHONE ER           </t>
  </si>
  <si>
    <t>00406330801</t>
  </si>
  <si>
    <t>00591362901</t>
  </si>
  <si>
    <t>00406331201</t>
  </si>
  <si>
    <t>00591373901</t>
  </si>
  <si>
    <t>00406331601</t>
  </si>
  <si>
    <t>00591363001</t>
  </si>
  <si>
    <t>00406333201</t>
  </si>
  <si>
    <t>43376032060</t>
  </si>
  <si>
    <t>JANSSEN PHARMAC</t>
  </si>
  <si>
    <t xml:space="preserve">OXYCODONE HCL              </t>
  </si>
  <si>
    <t>35356057530</t>
  </si>
  <si>
    <t xml:space="preserve">OXYCODONE HCL ER           </t>
  </si>
  <si>
    <t>00781570301</t>
  </si>
  <si>
    <t>49884013601</t>
  </si>
  <si>
    <t>16590067760</t>
  </si>
  <si>
    <t>STAT RX USA</t>
  </si>
  <si>
    <t>16590067790</t>
  </si>
  <si>
    <t>42549065430</t>
  </si>
  <si>
    <t>4UORTHO LLC</t>
  </si>
  <si>
    <t>00781572601</t>
  </si>
  <si>
    <t>49884013701</t>
  </si>
  <si>
    <t>35356009130</t>
  </si>
  <si>
    <t>35356078630</t>
  </si>
  <si>
    <t>35356078660</t>
  </si>
  <si>
    <t>35356078690</t>
  </si>
  <si>
    <t>00591350301</t>
  </si>
  <si>
    <t>00591269301</t>
  </si>
  <si>
    <t>00781576701</t>
  </si>
  <si>
    <t>49884013801</t>
  </si>
  <si>
    <t>63304068301</t>
  </si>
  <si>
    <t>16590061572</t>
  </si>
  <si>
    <t>00591270801</t>
  </si>
  <si>
    <t>00781578501</t>
  </si>
  <si>
    <t>49884019701</t>
  </si>
  <si>
    <t>63304068401</t>
  </si>
  <si>
    <t>21695094160</t>
  </si>
  <si>
    <t>PHYSICIAN PARTN</t>
  </si>
  <si>
    <t>35356060704</t>
  </si>
  <si>
    <t>35356060504</t>
  </si>
  <si>
    <t>35356060604</t>
  </si>
  <si>
    <t xml:space="preserve">VITUZ                      </t>
  </si>
  <si>
    <t>63717087716</t>
  </si>
</sst>
</file>

<file path=xl/styles.xml><?xml version="1.0" encoding="utf-8"?>
<styleSheet xmlns="http://schemas.openxmlformats.org/spreadsheetml/2006/main">
  <numFmts count="5">
    <numFmt numFmtId="164" formatCode="mmm/yy"/>
    <numFmt numFmtId="165" formatCode="&quot;$&quot;#,##0.00"/>
    <numFmt numFmtId="166" formatCode="&quot;$&quot;#,##0"/>
    <numFmt numFmtId="167" formatCode="#,##0.0000"/>
    <numFmt numFmtId="168" formatCode="\$#,##0;[Red]&quot;$-&quot;#,##0"/>
  </numFmts>
  <fonts count="1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65"/>
        <bgColor indexed="11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Font="1"/>
    <xf numFmtId="0" fontId="4" fillId="0" borderId="0" xfId="0" applyNumberFormat="1" applyFont="1" applyFill="1" applyBorder="1" applyAlignme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0" xfId="0" applyBorder="1"/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/>
    <xf numFmtId="3" fontId="6" fillId="0" borderId="11" xfId="0" applyNumberFormat="1" applyFont="1" applyBorder="1"/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0" xfId="0" applyBorder="1" applyAlignment="1">
      <alignment horizontal="left"/>
    </xf>
    <xf numFmtId="0" fontId="0" fillId="0" borderId="15" xfId="0" applyBorder="1"/>
    <xf numFmtId="0" fontId="6" fillId="0" borderId="15" xfId="0" applyFont="1" applyBorder="1" applyAlignment="1">
      <alignment horizontal="right"/>
    </xf>
    <xf numFmtId="3" fontId="6" fillId="0" borderId="15" xfId="0" applyNumberFormat="1" applyFont="1" applyBorder="1"/>
    <xf numFmtId="3" fontId="6" fillId="0" borderId="16" xfId="0" applyNumberFormat="1" applyFont="1" applyBorder="1"/>
    <xf numFmtId="0" fontId="0" fillId="4" borderId="17" xfId="0" applyNumberFormat="1" applyFont="1" applyFill="1" applyBorder="1" applyAlignment="1"/>
    <xf numFmtId="0" fontId="0" fillId="4" borderId="18" xfId="0" applyNumberFormat="1" applyFont="1" applyFill="1" applyBorder="1" applyAlignment="1"/>
    <xf numFmtId="0" fontId="0" fillId="4" borderId="19" xfId="0" applyNumberFormat="1" applyFont="1" applyFill="1" applyBorder="1" applyAlignment="1"/>
    <xf numFmtId="0" fontId="0" fillId="0" borderId="25" xfId="0" applyBorder="1"/>
    <xf numFmtId="0" fontId="6" fillId="0" borderId="25" xfId="0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25" xfId="0" applyNumberFormat="1" applyFont="1" applyBorder="1"/>
    <xf numFmtId="3" fontId="6" fillId="0" borderId="26" xfId="0" applyNumberFormat="1" applyFont="1" applyBorder="1"/>
    <xf numFmtId="0" fontId="6" fillId="5" borderId="17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8" xfId="0" applyFill="1" applyBorder="1"/>
    <xf numFmtId="0" fontId="6" fillId="4" borderId="18" xfId="0" applyFont="1" applyFill="1" applyBorder="1" applyAlignment="1">
      <alignment horizontal="right"/>
    </xf>
    <xf numFmtId="3" fontId="6" fillId="4" borderId="18" xfId="0" applyNumberFormat="1" applyFont="1" applyFill="1" applyBorder="1"/>
    <xf numFmtId="3" fontId="6" fillId="4" borderId="19" xfId="0" applyNumberFormat="1" applyFont="1" applyFill="1" applyBorder="1"/>
    <xf numFmtId="0" fontId="3" fillId="4" borderId="18" xfId="0" applyFont="1" applyFill="1" applyBorder="1" applyAlignment="1">
      <alignment horizontal="center" vertical="center"/>
    </xf>
    <xf numFmtId="3" fontId="6" fillId="4" borderId="18" xfId="0" applyNumberFormat="1" applyFon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7" fillId="0" borderId="0" xfId="0" applyNumberFormat="1" applyFont="1" applyFill="1" applyBorder="1" applyAlignment="1">
      <alignment horizontal="center" vertical="center"/>
    </xf>
    <xf numFmtId="0" fontId="6" fillId="6" borderId="31" xfId="0" applyNumberFormat="1" applyFont="1" applyFill="1" applyBorder="1" applyAlignment="1">
      <alignment horizontal="center" vertical="center" wrapText="1"/>
    </xf>
    <xf numFmtId="164" fontId="6" fillId="7" borderId="31" xfId="0" applyNumberFormat="1" applyFont="1" applyFill="1" applyBorder="1" applyAlignment="1">
      <alignment horizontal="center" vertical="center" wrapText="1"/>
    </xf>
    <xf numFmtId="0" fontId="1" fillId="3" borderId="31" xfId="0" applyNumberFormat="1" applyFont="1" applyFill="1" applyBorder="1" applyAlignment="1">
      <alignment horizontal="left" vertical="center"/>
    </xf>
    <xf numFmtId="1" fontId="1" fillId="3" borderId="31" xfId="0" applyNumberFormat="1" applyFont="1" applyFill="1" applyBorder="1" applyAlignment="1">
      <alignment horizontal="right" vertical="center"/>
    </xf>
    <xf numFmtId="2" fontId="1" fillId="3" borderId="31" xfId="0" applyNumberFormat="1" applyFont="1" applyFill="1" applyBorder="1" applyAlignment="1">
      <alignment horizontal="right" vertical="center"/>
    </xf>
    <xf numFmtId="3" fontId="1" fillId="3" borderId="31" xfId="0" applyNumberFormat="1" applyFont="1" applyFill="1" applyBorder="1" applyAlignment="1">
      <alignment horizontal="right" vertical="center"/>
    </xf>
    <xf numFmtId="3" fontId="7" fillId="8" borderId="31" xfId="0" applyNumberFormat="1" applyFont="1" applyFill="1" applyBorder="1" applyAlignment="1">
      <alignment horizontal="right" vertical="center"/>
    </xf>
    <xf numFmtId="0" fontId="1" fillId="3" borderId="32" xfId="0" applyNumberFormat="1" applyFont="1" applyFill="1" applyBorder="1" applyAlignment="1">
      <alignment horizontal="left" vertical="center"/>
    </xf>
    <xf numFmtId="3" fontId="1" fillId="3" borderId="32" xfId="0" applyNumberFormat="1" applyFont="1" applyFill="1" applyBorder="1" applyAlignment="1">
      <alignment horizontal="right" vertical="center"/>
    </xf>
    <xf numFmtId="0" fontId="6" fillId="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/>
    <xf numFmtId="3" fontId="8" fillId="0" borderId="0" xfId="0" applyNumberFormat="1" applyFont="1" applyFill="1" applyBorder="1" applyAlignment="1"/>
    <xf numFmtId="164" fontId="6" fillId="7" borderId="33" xfId="0" applyNumberFormat="1" applyFont="1" applyFill="1" applyBorder="1" applyAlignment="1">
      <alignment horizontal="center" vertical="center" wrapText="1"/>
    </xf>
    <xf numFmtId="164" fontId="6" fillId="7" borderId="34" xfId="0" applyNumberFormat="1" applyFont="1" applyFill="1" applyBorder="1" applyAlignment="1">
      <alignment horizontal="center" vertical="center" wrapText="1"/>
    </xf>
    <xf numFmtId="3" fontId="1" fillId="3" borderId="28" xfId="0" applyNumberFormat="1" applyFont="1" applyFill="1" applyBorder="1" applyAlignment="1">
      <alignment horizontal="right" vertical="center"/>
    </xf>
    <xf numFmtId="3" fontId="1" fillId="3" borderId="35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6" fillId="7" borderId="31" xfId="0" applyNumberFormat="1" applyFont="1" applyFill="1" applyBorder="1" applyAlignment="1">
      <alignment horizontal="center" vertical="center" wrapText="1"/>
    </xf>
    <xf numFmtId="0" fontId="1" fillId="3" borderId="31" xfId="0" applyNumberFormat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165" fontId="10" fillId="2" borderId="20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9" fontId="5" fillId="2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0" fontId="0" fillId="0" borderId="40" xfId="0" applyBorder="1"/>
    <xf numFmtId="165" fontId="0" fillId="0" borderId="40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9" fontId="0" fillId="0" borderId="40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166" fontId="0" fillId="0" borderId="40" xfId="0" applyNumberFormat="1" applyBorder="1" applyAlignment="1">
      <alignment horizontal="right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5" fontId="0" fillId="2" borderId="43" xfId="0" applyNumberFormat="1" applyFill="1" applyBorder="1" applyAlignment="1">
      <alignment vertical="center"/>
    </xf>
    <xf numFmtId="0" fontId="0" fillId="0" borderId="36" xfId="0" applyBorder="1"/>
    <xf numFmtId="165" fontId="0" fillId="0" borderId="36" xfId="0" applyNumberForma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9" fontId="6" fillId="0" borderId="36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165" fontId="6" fillId="0" borderId="36" xfId="0" applyNumberFormat="1" applyFont="1" applyBorder="1" applyAlignment="1">
      <alignment horizontal="right"/>
    </xf>
    <xf numFmtId="166" fontId="6" fillId="0" borderId="36" xfId="0" applyNumberFormat="1" applyFont="1" applyBorder="1" applyAlignment="1">
      <alignment horizontal="right"/>
    </xf>
    <xf numFmtId="0" fontId="0" fillId="4" borderId="46" xfId="0" applyNumberFormat="1" applyFont="1" applyFill="1" applyBorder="1" applyAlignment="1"/>
    <xf numFmtId="0" fontId="0" fillId="4" borderId="47" xfId="0" applyNumberFormat="1" applyFont="1" applyFill="1" applyBorder="1" applyAlignment="1"/>
    <xf numFmtId="0" fontId="0" fillId="4" borderId="48" xfId="0" applyNumberFormat="1" applyFont="1" applyFill="1" applyBorder="1" applyAlignment="1"/>
    <xf numFmtId="0" fontId="3" fillId="0" borderId="0" xfId="0" applyFont="1" applyFill="1"/>
    <xf numFmtId="0" fontId="6" fillId="0" borderId="0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left" vertical="center"/>
    </xf>
    <xf numFmtId="1" fontId="3" fillId="3" borderId="31" xfId="0" applyNumberFormat="1" applyFont="1" applyFill="1" applyBorder="1" applyAlignment="1">
      <alignment horizontal="right" vertical="center"/>
    </xf>
    <xf numFmtId="2" fontId="3" fillId="3" borderId="31" xfId="0" applyNumberFormat="1" applyFont="1" applyFill="1" applyBorder="1" applyAlignment="1">
      <alignment horizontal="right" vertical="center"/>
    </xf>
    <xf numFmtId="3" fontId="3" fillId="3" borderId="31" xfId="0" applyNumberFormat="1" applyFont="1" applyFill="1" applyBorder="1" applyAlignment="1">
      <alignment horizontal="right" vertical="center"/>
    </xf>
    <xf numFmtId="3" fontId="6" fillId="8" borderId="31" xfId="0" applyNumberFormat="1" applyFont="1" applyFill="1" applyBorder="1" applyAlignment="1">
      <alignment horizontal="right" vertical="center"/>
    </xf>
    <xf numFmtId="0" fontId="3" fillId="3" borderId="32" xfId="0" applyNumberFormat="1" applyFont="1" applyFill="1" applyBorder="1" applyAlignment="1">
      <alignment horizontal="left" vertical="center"/>
    </xf>
    <xf numFmtId="3" fontId="3" fillId="3" borderId="32" xfId="0" applyNumberFormat="1" applyFont="1" applyFill="1" applyBorder="1" applyAlignment="1">
      <alignment horizontal="right" vertical="center"/>
    </xf>
    <xf numFmtId="3" fontId="3" fillId="3" borderId="28" xfId="0" applyNumberFormat="1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6" fillId="0" borderId="31" xfId="0" applyNumberFormat="1" applyFont="1" applyBorder="1"/>
    <xf numFmtId="0" fontId="3" fillId="3" borderId="31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/>
    </xf>
    <xf numFmtId="0" fontId="2" fillId="0" borderId="0" xfId="3" applyNumberFormat="1" applyFont="1" applyFill="1" applyBorder="1" applyAlignment="1"/>
    <xf numFmtId="0" fontId="1" fillId="0" borderId="0" xfId="3" applyNumberFormat="1" applyFont="1" applyFill="1" applyBorder="1" applyAlignment="1"/>
    <xf numFmtId="0" fontId="1" fillId="0" borderId="0" xfId="3" applyFont="1"/>
    <xf numFmtId="0" fontId="4" fillId="0" borderId="0" xfId="3" applyFont="1"/>
    <xf numFmtId="0" fontId="5" fillId="2" borderId="37" xfId="5" applyFont="1" applyFill="1" applyBorder="1" applyAlignment="1">
      <alignment horizontal="center" vertical="center" wrapText="1"/>
    </xf>
    <xf numFmtId="0" fontId="5" fillId="2" borderId="20" xfId="5" applyFont="1" applyFill="1" applyBorder="1" applyAlignment="1">
      <alignment horizontal="center" vertical="center" wrapText="1"/>
    </xf>
    <xf numFmtId="0" fontId="5" fillId="2" borderId="38" xfId="5" applyFont="1" applyFill="1" applyBorder="1" applyAlignment="1">
      <alignment horizontal="center" vertical="center" wrapText="1"/>
    </xf>
    <xf numFmtId="165" fontId="10" fillId="2" borderId="20" xfId="5" applyNumberFormat="1" applyFont="1" applyFill="1" applyBorder="1" applyAlignment="1">
      <alignment horizontal="center" vertical="center" wrapText="1"/>
    </xf>
    <xf numFmtId="3" fontId="5" fillId="2" borderId="5" xfId="5" applyNumberFormat="1" applyFont="1" applyFill="1" applyBorder="1" applyAlignment="1">
      <alignment horizontal="center" vertical="center" wrapText="1"/>
    </xf>
    <xf numFmtId="3" fontId="5" fillId="2" borderId="2" xfId="5" applyNumberFormat="1" applyFont="1" applyFill="1" applyBorder="1" applyAlignment="1">
      <alignment horizontal="center" vertical="center" wrapText="1"/>
    </xf>
    <xf numFmtId="9" fontId="5" fillId="2" borderId="2" xfId="5" applyNumberFormat="1" applyFont="1" applyFill="1" applyBorder="1" applyAlignment="1">
      <alignment horizontal="center" vertical="center" wrapText="1"/>
    </xf>
    <xf numFmtId="2" fontId="5" fillId="2" borderId="2" xfId="5" applyNumberFormat="1" applyFont="1" applyFill="1" applyBorder="1" applyAlignment="1">
      <alignment horizontal="center" vertical="center" wrapText="1"/>
    </xf>
    <xf numFmtId="165" fontId="5" fillId="2" borderId="2" xfId="5" applyNumberFormat="1" applyFont="1" applyFill="1" applyBorder="1" applyAlignment="1">
      <alignment horizontal="center" vertical="center" wrapText="1"/>
    </xf>
    <xf numFmtId="166" fontId="5" fillId="2" borderId="2" xfId="5" applyNumberFormat="1" applyFont="1" applyFill="1" applyBorder="1" applyAlignment="1">
      <alignment horizontal="center" vertical="center" wrapText="1"/>
    </xf>
    <xf numFmtId="165" fontId="5" fillId="2" borderId="3" xfId="5" applyNumberFormat="1" applyFont="1" applyFill="1" applyBorder="1" applyAlignment="1">
      <alignment horizontal="center" vertical="center" wrapText="1"/>
    </xf>
    <xf numFmtId="0" fontId="1" fillId="0" borderId="40" xfId="3" applyBorder="1"/>
    <xf numFmtId="165" fontId="1" fillId="0" borderId="40" xfId="3" applyNumberFormat="1" applyBorder="1" applyAlignment="1">
      <alignment horizontal="right"/>
    </xf>
    <xf numFmtId="3" fontId="1" fillId="0" borderId="40" xfId="3" applyNumberFormat="1" applyBorder="1" applyAlignment="1">
      <alignment horizontal="right"/>
    </xf>
    <xf numFmtId="9" fontId="1" fillId="0" borderId="40" xfId="3" applyNumberFormat="1" applyBorder="1" applyAlignment="1">
      <alignment horizontal="right"/>
    </xf>
    <xf numFmtId="2" fontId="1" fillId="0" borderId="40" xfId="3" applyNumberFormat="1" applyBorder="1" applyAlignment="1">
      <alignment horizontal="right"/>
    </xf>
    <xf numFmtId="166" fontId="1" fillId="0" borderId="40" xfId="3" applyNumberFormat="1" applyBorder="1" applyAlignment="1">
      <alignment horizontal="right"/>
    </xf>
    <xf numFmtId="0" fontId="1" fillId="0" borderId="0" xfId="3" applyBorder="1"/>
    <xf numFmtId="165" fontId="1" fillId="0" borderId="0" xfId="3" applyNumberFormat="1" applyBorder="1" applyAlignment="1">
      <alignment horizontal="right"/>
    </xf>
    <xf numFmtId="3" fontId="1" fillId="0" borderId="0" xfId="3" applyNumberFormat="1" applyBorder="1" applyAlignment="1">
      <alignment horizontal="right"/>
    </xf>
    <xf numFmtId="9" fontId="1" fillId="0" borderId="0" xfId="3" applyNumberFormat="1" applyBorder="1" applyAlignment="1">
      <alignment horizontal="right"/>
    </xf>
    <xf numFmtId="2" fontId="1" fillId="0" borderId="0" xfId="3" applyNumberFormat="1" applyBorder="1" applyAlignment="1">
      <alignment horizontal="right"/>
    </xf>
    <xf numFmtId="166" fontId="1" fillId="0" borderId="0" xfId="3" applyNumberFormat="1" applyBorder="1" applyAlignment="1">
      <alignment horizontal="right"/>
    </xf>
    <xf numFmtId="3" fontId="6" fillId="0" borderId="0" xfId="3" applyNumberFormat="1" applyFont="1" applyBorder="1" applyAlignment="1">
      <alignment horizontal="right"/>
    </xf>
    <xf numFmtId="9" fontId="6" fillId="0" borderId="0" xfId="3" applyNumberFormat="1" applyFont="1" applyBorder="1" applyAlignment="1">
      <alignment horizontal="right"/>
    </xf>
    <xf numFmtId="2" fontId="6" fillId="0" borderId="0" xfId="3" applyNumberFormat="1" applyFont="1" applyBorder="1" applyAlignment="1">
      <alignment horizontal="right"/>
    </xf>
    <xf numFmtId="165" fontId="6" fillId="0" borderId="0" xfId="3" applyNumberFormat="1" applyFont="1" applyBorder="1" applyAlignment="1">
      <alignment horizontal="right"/>
    </xf>
    <xf numFmtId="166" fontId="6" fillId="0" borderId="0" xfId="3" applyNumberFormat="1" applyFont="1" applyBorder="1" applyAlignment="1">
      <alignment horizontal="right"/>
    </xf>
    <xf numFmtId="0" fontId="1" fillId="2" borderId="0" xfId="3" applyFill="1" applyBorder="1" applyAlignment="1">
      <alignment horizontal="center" vertical="center"/>
    </xf>
    <xf numFmtId="0" fontId="1" fillId="2" borderId="0" xfId="3" applyFill="1" applyBorder="1"/>
    <xf numFmtId="165" fontId="1" fillId="2" borderId="0" xfId="3" applyNumberFormat="1" applyFill="1" applyBorder="1" applyAlignment="1">
      <alignment horizontal="right"/>
    </xf>
    <xf numFmtId="3" fontId="1" fillId="2" borderId="0" xfId="3" applyNumberFormat="1" applyFill="1" applyBorder="1" applyAlignment="1">
      <alignment horizontal="right"/>
    </xf>
    <xf numFmtId="9" fontId="1" fillId="2" borderId="0" xfId="3" applyNumberFormat="1" applyFill="1" applyBorder="1" applyAlignment="1">
      <alignment horizontal="right"/>
    </xf>
    <xf numFmtId="2" fontId="1" fillId="2" borderId="0" xfId="3" applyNumberFormat="1" applyFill="1" applyBorder="1" applyAlignment="1">
      <alignment horizontal="right"/>
    </xf>
    <xf numFmtId="166" fontId="1" fillId="2" borderId="0" xfId="3" applyNumberFormat="1" applyFill="1" applyBorder="1" applyAlignment="1">
      <alignment horizontal="right"/>
    </xf>
    <xf numFmtId="165" fontId="1" fillId="2" borderId="43" xfId="3" applyNumberFormat="1" applyFill="1" applyBorder="1" applyAlignment="1">
      <alignment vertical="center"/>
    </xf>
    <xf numFmtId="0" fontId="1" fillId="0" borderId="36" xfId="3" applyBorder="1"/>
    <xf numFmtId="165" fontId="1" fillId="0" borderId="36" xfId="3" applyNumberFormat="1" applyBorder="1" applyAlignment="1">
      <alignment horizontal="right"/>
    </xf>
    <xf numFmtId="3" fontId="6" fillId="0" borderId="36" xfId="3" applyNumberFormat="1" applyFont="1" applyBorder="1" applyAlignment="1">
      <alignment horizontal="right"/>
    </xf>
    <xf numFmtId="9" fontId="6" fillId="0" borderId="36" xfId="3" applyNumberFormat="1" applyFont="1" applyBorder="1" applyAlignment="1">
      <alignment horizontal="right"/>
    </xf>
    <xf numFmtId="2" fontId="6" fillId="0" borderId="36" xfId="3" applyNumberFormat="1" applyFont="1" applyBorder="1" applyAlignment="1">
      <alignment horizontal="right"/>
    </xf>
    <xf numFmtId="165" fontId="6" fillId="0" borderId="36" xfId="3" applyNumberFormat="1" applyFont="1" applyBorder="1" applyAlignment="1">
      <alignment horizontal="right"/>
    </xf>
    <xf numFmtId="166" fontId="6" fillId="0" borderId="36" xfId="3" applyNumberFormat="1" applyFont="1" applyBorder="1" applyAlignment="1">
      <alignment horizontal="right"/>
    </xf>
    <xf numFmtId="0" fontId="1" fillId="4" borderId="46" xfId="3" applyNumberFormat="1" applyFont="1" applyFill="1" applyBorder="1" applyAlignment="1"/>
    <xf numFmtId="0" fontId="1" fillId="4" borderId="47" xfId="3" applyNumberFormat="1" applyFont="1" applyFill="1" applyBorder="1" applyAlignment="1"/>
    <xf numFmtId="0" fontId="1" fillId="4" borderId="48" xfId="3" applyNumberFormat="1" applyFont="1" applyFill="1" applyBorder="1" applyAlignment="1"/>
    <xf numFmtId="0" fontId="2" fillId="0" borderId="0" xfId="4" applyFont="1"/>
    <xf numFmtId="0" fontId="1" fillId="0" borderId="0" xfId="4" applyFont="1"/>
    <xf numFmtId="0" fontId="4" fillId="0" borderId="0" xfId="4" applyFont="1"/>
    <xf numFmtId="0" fontId="1" fillId="0" borderId="0" xfId="4" applyNumberFormat="1" applyFont="1" applyFill="1" applyBorder="1" applyAlignment="1"/>
    <xf numFmtId="0" fontId="6" fillId="0" borderId="0" xfId="4" applyNumberFormat="1" applyFont="1" applyFill="1" applyBorder="1" applyAlignment="1">
      <alignment horizontal="center" vertical="center"/>
    </xf>
    <xf numFmtId="0" fontId="6" fillId="6" borderId="31" xfId="4" applyNumberFormat="1" applyFont="1" applyFill="1" applyBorder="1" applyAlignment="1">
      <alignment horizontal="center" vertical="center" wrapText="1"/>
    </xf>
    <xf numFmtId="164" fontId="6" fillId="7" borderId="31" xfId="4" applyNumberFormat="1" applyFont="1" applyFill="1" applyBorder="1" applyAlignment="1">
      <alignment horizontal="center" vertical="center" wrapText="1"/>
    </xf>
    <xf numFmtId="0" fontId="6" fillId="7" borderId="31" xfId="4" applyNumberFormat="1" applyFont="1" applyFill="1" applyBorder="1" applyAlignment="1">
      <alignment horizontal="center" vertical="center" wrapText="1"/>
    </xf>
    <xf numFmtId="0" fontId="1" fillId="3" borderId="31" xfId="4" applyNumberFormat="1" applyFont="1" applyFill="1" applyBorder="1" applyAlignment="1">
      <alignment horizontal="left" vertical="center"/>
    </xf>
    <xf numFmtId="1" fontId="1" fillId="3" borderId="31" xfId="4" applyNumberFormat="1" applyFont="1" applyFill="1" applyBorder="1" applyAlignment="1">
      <alignment horizontal="right" vertical="center"/>
    </xf>
    <xf numFmtId="2" fontId="1" fillId="3" borderId="31" xfId="4" applyNumberFormat="1" applyFont="1" applyFill="1" applyBorder="1" applyAlignment="1">
      <alignment horizontal="right" vertical="center"/>
    </xf>
    <xf numFmtId="3" fontId="1" fillId="3" borderId="31" xfId="4" applyNumberFormat="1" applyFont="1" applyFill="1" applyBorder="1" applyAlignment="1">
      <alignment horizontal="right" vertical="center"/>
    </xf>
    <xf numFmtId="3" fontId="6" fillId="8" borderId="31" xfId="4" applyNumberFormat="1" applyFont="1" applyFill="1" applyBorder="1" applyAlignment="1">
      <alignment horizontal="right" vertical="center"/>
    </xf>
    <xf numFmtId="0" fontId="1" fillId="3" borderId="32" xfId="4" applyNumberFormat="1" applyFont="1" applyFill="1" applyBorder="1" applyAlignment="1">
      <alignment horizontal="left" vertical="center"/>
    </xf>
    <xf numFmtId="3" fontId="1" fillId="3" borderId="32" xfId="4" applyNumberFormat="1" applyFont="1" applyFill="1" applyBorder="1" applyAlignment="1">
      <alignment horizontal="right" vertical="center"/>
    </xf>
    <xf numFmtId="0" fontId="6" fillId="3" borderId="10" xfId="4" applyNumberFormat="1" applyFont="1" applyFill="1" applyBorder="1" applyAlignment="1">
      <alignment horizontal="right" vertical="center"/>
    </xf>
    <xf numFmtId="3" fontId="6" fillId="0" borderId="10" xfId="4" applyNumberFormat="1" applyFont="1" applyFill="1" applyBorder="1" applyAlignment="1"/>
    <xf numFmtId="3" fontId="8" fillId="0" borderId="0" xfId="4" applyNumberFormat="1" applyFont="1" applyFill="1" applyBorder="1" applyAlignment="1"/>
    <xf numFmtId="164" fontId="6" fillId="7" borderId="33" xfId="4" applyNumberFormat="1" applyFont="1" applyFill="1" applyBorder="1" applyAlignment="1">
      <alignment horizontal="center" vertical="center" wrapText="1"/>
    </xf>
    <xf numFmtId="0" fontId="6" fillId="7" borderId="34" xfId="4" applyNumberFormat="1" applyFont="1" applyFill="1" applyBorder="1" applyAlignment="1">
      <alignment horizontal="center" vertical="center" wrapText="1"/>
    </xf>
    <xf numFmtId="3" fontId="1" fillId="3" borderId="28" xfId="4" applyNumberFormat="1" applyFont="1" applyFill="1" applyBorder="1" applyAlignment="1">
      <alignment horizontal="right" vertical="center"/>
    </xf>
    <xf numFmtId="3" fontId="6" fillId="0" borderId="10" xfId="4" applyNumberFormat="1" applyFont="1" applyBorder="1"/>
    <xf numFmtId="3" fontId="1" fillId="3" borderId="35" xfId="4" applyNumberFormat="1" applyFont="1" applyFill="1" applyBorder="1" applyAlignment="1">
      <alignment horizontal="right" vertical="center"/>
    </xf>
    <xf numFmtId="3" fontId="8" fillId="0" borderId="0" xfId="4" applyNumberFormat="1" applyFont="1"/>
    <xf numFmtId="0" fontId="6" fillId="0" borderId="0" xfId="4" applyFont="1"/>
    <xf numFmtId="0" fontId="1" fillId="3" borderId="31" xfId="4" applyNumberFormat="1" applyFont="1" applyFill="1" applyBorder="1" applyAlignment="1">
      <alignment horizontal="center" vertical="center"/>
    </xf>
    <xf numFmtId="0" fontId="1" fillId="0" borderId="0" xfId="0" applyFont="1"/>
    <xf numFmtId="0" fontId="5" fillId="2" borderId="1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2" borderId="3" xfId="5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1" fillId="3" borderId="31" xfId="0" applyNumberFormat="1" applyFont="1" applyFill="1" applyBorder="1" applyAlignment="1">
      <alignment horizontal="left" vertical="center"/>
    </xf>
    <xf numFmtId="1" fontId="11" fillId="3" borderId="31" xfId="0" applyNumberFormat="1" applyFont="1" applyFill="1" applyBorder="1" applyAlignment="1">
      <alignment horizontal="right" vertical="center"/>
    </xf>
    <xf numFmtId="2" fontId="11" fillId="3" borderId="31" xfId="0" applyNumberFormat="1" applyFont="1" applyFill="1" applyBorder="1" applyAlignment="1">
      <alignment horizontal="right" vertical="center"/>
    </xf>
    <xf numFmtId="3" fontId="11" fillId="3" borderId="31" xfId="0" applyNumberFormat="1" applyFont="1" applyFill="1" applyBorder="1" applyAlignment="1">
      <alignment horizontal="right" vertical="center"/>
    </xf>
    <xf numFmtId="3" fontId="12" fillId="8" borderId="31" xfId="0" applyNumberFormat="1" applyFont="1" applyFill="1" applyBorder="1" applyAlignment="1">
      <alignment horizontal="right" vertical="center"/>
    </xf>
    <xf numFmtId="0" fontId="11" fillId="3" borderId="32" xfId="0" applyNumberFormat="1" applyFont="1" applyFill="1" applyBorder="1" applyAlignment="1">
      <alignment horizontal="left" vertical="center"/>
    </xf>
    <xf numFmtId="3" fontId="11" fillId="3" borderId="32" xfId="0" applyNumberFormat="1" applyFont="1" applyFill="1" applyBorder="1" applyAlignment="1">
      <alignment horizontal="right" vertical="center"/>
    </xf>
    <xf numFmtId="0" fontId="6" fillId="7" borderId="34" xfId="0" applyNumberFormat="1" applyFont="1" applyFill="1" applyBorder="1" applyAlignment="1">
      <alignment horizontal="center" vertical="center" wrapText="1"/>
    </xf>
    <xf numFmtId="3" fontId="11" fillId="3" borderId="28" xfId="0" applyNumberFormat="1" applyFont="1" applyFill="1" applyBorder="1" applyAlignment="1">
      <alignment horizontal="right" vertical="center"/>
    </xf>
    <xf numFmtId="3" fontId="11" fillId="3" borderId="35" xfId="0" applyNumberFormat="1" applyFont="1" applyFill="1" applyBorder="1" applyAlignment="1">
      <alignment horizontal="right" vertical="center"/>
    </xf>
    <xf numFmtId="0" fontId="11" fillId="3" borderId="31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39" xfId="0" applyNumberFormat="1" applyFont="1" applyFill="1" applyBorder="1" applyAlignment="1">
      <alignment horizontal="center" vertical="center"/>
    </xf>
    <xf numFmtId="0" fontId="6" fillId="3" borderId="42" xfId="0" applyNumberFormat="1" applyFont="1" applyFill="1" applyBorder="1" applyAlignment="1">
      <alignment horizontal="center" vertical="center"/>
    </xf>
    <xf numFmtId="0" fontId="6" fillId="3" borderId="44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9" borderId="0" xfId="2" applyFont="1" applyFill="1" applyAlignment="1">
      <alignment horizontal="left" wrapText="1"/>
    </xf>
    <xf numFmtId="0" fontId="9" fillId="9" borderId="36" xfId="2" applyFont="1" applyFill="1" applyBorder="1" applyAlignment="1">
      <alignment horizontal="left" wrapText="1"/>
    </xf>
    <xf numFmtId="0" fontId="9" fillId="9" borderId="0" xfId="4" applyFont="1" applyFill="1" applyAlignment="1">
      <alignment horizontal="left" wrapText="1"/>
    </xf>
    <xf numFmtId="0" fontId="9" fillId="9" borderId="36" xfId="4" applyFont="1" applyFill="1" applyBorder="1" applyAlignment="1">
      <alignment horizontal="left" wrapText="1"/>
    </xf>
    <xf numFmtId="0" fontId="6" fillId="3" borderId="39" xfId="3" applyNumberFormat="1" applyFont="1" applyFill="1" applyBorder="1" applyAlignment="1">
      <alignment horizontal="center" vertical="center"/>
    </xf>
    <xf numFmtId="0" fontId="6" fillId="3" borderId="42" xfId="3" applyNumberFormat="1" applyFont="1" applyFill="1" applyBorder="1" applyAlignment="1">
      <alignment horizontal="center" vertical="center"/>
    </xf>
    <xf numFmtId="0" fontId="6" fillId="3" borderId="44" xfId="3" applyNumberFormat="1" applyFont="1" applyFill="1" applyBorder="1" applyAlignment="1">
      <alignment horizontal="center" vertical="center"/>
    </xf>
    <xf numFmtId="0" fontId="1" fillId="0" borderId="40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165" fontId="1" fillId="0" borderId="41" xfId="3" applyNumberFormat="1" applyBorder="1" applyAlignment="1">
      <alignment horizontal="center" vertical="center"/>
    </xf>
    <xf numFmtId="165" fontId="1" fillId="0" borderId="43" xfId="3" applyNumberFormat="1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165" fontId="1" fillId="0" borderId="45" xfId="3" applyNumberFormat="1" applyBorder="1" applyAlignment="1">
      <alignment horizontal="center" vertical="center"/>
    </xf>
    <xf numFmtId="0" fontId="1" fillId="0" borderId="4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36" xfId="3" applyFont="1" applyBorder="1" applyAlignment="1">
      <alignment horizontal="center" vertical="center"/>
    </xf>
    <xf numFmtId="0" fontId="6" fillId="3" borderId="28" xfId="4" applyNumberFormat="1" applyFont="1" applyFill="1" applyBorder="1" applyAlignment="1">
      <alignment horizontal="center" vertical="center"/>
    </xf>
    <xf numFmtId="0" fontId="6" fillId="3" borderId="29" xfId="4" applyNumberFormat="1" applyFont="1" applyFill="1" applyBorder="1" applyAlignment="1">
      <alignment horizontal="center" vertical="center"/>
    </xf>
    <xf numFmtId="0" fontId="6" fillId="3" borderId="30" xfId="4" applyNumberFormat="1" applyFont="1" applyFill="1" applyBorder="1" applyAlignment="1">
      <alignment horizontal="center" vertical="center"/>
    </xf>
    <xf numFmtId="0" fontId="6" fillId="3" borderId="10" xfId="4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3" borderId="39" xfId="4" applyNumberFormat="1" applyFont="1" applyFill="1" applyBorder="1" applyAlignment="1">
      <alignment horizontal="center" vertical="center"/>
    </xf>
    <xf numFmtId="0" fontId="1" fillId="0" borderId="40" xfId="4" applyFont="1" applyBorder="1" applyAlignment="1">
      <alignment horizontal="center" vertical="center"/>
    </xf>
    <xf numFmtId="0" fontId="1" fillId="0" borderId="40" xfId="4" applyBorder="1"/>
    <xf numFmtId="165" fontId="1" fillId="0" borderId="40" xfId="4" applyNumberFormat="1" applyBorder="1" applyAlignment="1">
      <alignment horizontal="right"/>
    </xf>
    <xf numFmtId="3" fontId="1" fillId="0" borderId="40" xfId="4" applyNumberFormat="1" applyBorder="1" applyAlignment="1">
      <alignment horizontal="right"/>
    </xf>
    <xf numFmtId="9" fontId="1" fillId="0" borderId="40" xfId="4" applyNumberFormat="1" applyBorder="1" applyAlignment="1">
      <alignment horizontal="right"/>
    </xf>
    <xf numFmtId="2" fontId="1" fillId="0" borderId="40" xfId="4" applyNumberFormat="1" applyBorder="1" applyAlignment="1">
      <alignment horizontal="right"/>
    </xf>
    <xf numFmtId="166" fontId="1" fillId="0" borderId="40" xfId="4" applyNumberFormat="1" applyBorder="1" applyAlignment="1">
      <alignment horizontal="right"/>
    </xf>
    <xf numFmtId="165" fontId="1" fillId="0" borderId="41" xfId="4" applyNumberFormat="1" applyBorder="1" applyAlignment="1">
      <alignment horizontal="center" vertical="center"/>
    </xf>
    <xf numFmtId="0" fontId="1" fillId="0" borderId="0" xfId="4" applyFont="1" applyFill="1"/>
    <xf numFmtId="0" fontId="6" fillId="3" borderId="42" xfId="4" applyNumberFormat="1" applyFont="1" applyFill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" fillId="0" borderId="0" xfId="4" applyBorder="1"/>
    <xf numFmtId="165" fontId="1" fillId="0" borderId="0" xfId="4" applyNumberFormat="1" applyBorder="1" applyAlignment="1">
      <alignment horizontal="right"/>
    </xf>
    <xf numFmtId="3" fontId="1" fillId="0" borderId="0" xfId="4" applyNumberFormat="1" applyBorder="1" applyAlignment="1">
      <alignment horizontal="right"/>
    </xf>
    <xf numFmtId="9" fontId="1" fillId="0" borderId="0" xfId="4" applyNumberFormat="1" applyBorder="1" applyAlignment="1">
      <alignment horizontal="right"/>
    </xf>
    <xf numFmtId="2" fontId="1" fillId="0" borderId="0" xfId="4" applyNumberFormat="1" applyBorder="1" applyAlignment="1">
      <alignment horizontal="right"/>
    </xf>
    <xf numFmtId="166" fontId="1" fillId="0" borderId="0" xfId="4" applyNumberFormat="1" applyBorder="1" applyAlignment="1">
      <alignment horizontal="right"/>
    </xf>
    <xf numFmtId="165" fontId="1" fillId="0" borderId="43" xfId="4" applyNumberFormat="1" applyBorder="1" applyAlignment="1">
      <alignment horizontal="center" vertical="center"/>
    </xf>
    <xf numFmtId="3" fontId="6" fillId="0" borderId="0" xfId="4" applyNumberFormat="1" applyFont="1" applyBorder="1" applyAlignment="1">
      <alignment horizontal="right"/>
    </xf>
    <xf numFmtId="9" fontId="6" fillId="0" borderId="0" xfId="4" applyNumberFormat="1" applyFont="1" applyBorder="1" applyAlignment="1">
      <alignment horizontal="right"/>
    </xf>
    <xf numFmtId="2" fontId="6" fillId="0" borderId="0" xfId="4" applyNumberFormat="1" applyFont="1" applyBorder="1" applyAlignment="1">
      <alignment horizontal="right"/>
    </xf>
    <xf numFmtId="165" fontId="6" fillId="0" borderId="0" xfId="4" applyNumberFormat="1" applyFont="1" applyBorder="1" applyAlignment="1">
      <alignment horizontal="right"/>
    </xf>
    <xf numFmtId="166" fontId="6" fillId="0" borderId="0" xfId="4" applyNumberFormat="1" applyFont="1" applyBorder="1" applyAlignment="1">
      <alignment horizontal="right"/>
    </xf>
    <xf numFmtId="0" fontId="1" fillId="2" borderId="0" xfId="4" applyFill="1" applyBorder="1" applyAlignment="1">
      <alignment horizontal="center" vertical="center"/>
    </xf>
    <xf numFmtId="0" fontId="1" fillId="2" borderId="0" xfId="4" applyFill="1" applyBorder="1"/>
    <xf numFmtId="165" fontId="1" fillId="2" borderId="0" xfId="4" applyNumberFormat="1" applyFill="1" applyBorder="1" applyAlignment="1">
      <alignment horizontal="right"/>
    </xf>
    <xf numFmtId="3" fontId="1" fillId="2" borderId="0" xfId="4" applyNumberFormat="1" applyFill="1" applyBorder="1" applyAlignment="1">
      <alignment horizontal="right"/>
    </xf>
    <xf numFmtId="9" fontId="1" fillId="2" borderId="0" xfId="4" applyNumberFormat="1" applyFill="1" applyBorder="1" applyAlignment="1">
      <alignment horizontal="right"/>
    </xf>
    <xf numFmtId="2" fontId="1" fillId="2" borderId="0" xfId="4" applyNumberFormat="1" applyFill="1" applyBorder="1" applyAlignment="1">
      <alignment horizontal="right"/>
    </xf>
    <xf numFmtId="166" fontId="1" fillId="2" borderId="0" xfId="4" applyNumberFormat="1" applyFill="1" applyBorder="1" applyAlignment="1">
      <alignment horizontal="right"/>
    </xf>
    <xf numFmtId="165" fontId="1" fillId="2" borderId="43" xfId="4" applyNumberFormat="1" applyFill="1" applyBorder="1" applyAlignment="1">
      <alignment vertical="center"/>
    </xf>
    <xf numFmtId="0" fontId="6" fillId="3" borderId="44" xfId="4" applyNumberFormat="1" applyFont="1" applyFill="1" applyBorder="1" applyAlignment="1">
      <alignment horizontal="center" vertical="center"/>
    </xf>
    <xf numFmtId="0" fontId="1" fillId="0" borderId="36" xfId="4" applyFont="1" applyBorder="1" applyAlignment="1">
      <alignment horizontal="center" vertical="center"/>
    </xf>
    <xf numFmtId="0" fontId="1" fillId="0" borderId="36" xfId="4" applyBorder="1"/>
    <xf numFmtId="165" fontId="1" fillId="0" borderId="36" xfId="4" applyNumberFormat="1" applyBorder="1" applyAlignment="1">
      <alignment horizontal="right"/>
    </xf>
    <xf numFmtId="3" fontId="6" fillId="0" borderId="36" xfId="4" applyNumberFormat="1" applyFont="1" applyBorder="1" applyAlignment="1">
      <alignment horizontal="right"/>
    </xf>
    <xf numFmtId="9" fontId="6" fillId="0" borderId="36" xfId="4" applyNumberFormat="1" applyFont="1" applyBorder="1" applyAlignment="1">
      <alignment horizontal="right"/>
    </xf>
    <xf numFmtId="2" fontId="6" fillId="0" borderId="36" xfId="4" applyNumberFormat="1" applyFont="1" applyBorder="1" applyAlignment="1">
      <alignment horizontal="right"/>
    </xf>
    <xf numFmtId="165" fontId="6" fillId="0" borderId="36" xfId="4" applyNumberFormat="1" applyFont="1" applyBorder="1" applyAlignment="1">
      <alignment horizontal="right"/>
    </xf>
    <xf numFmtId="166" fontId="6" fillId="0" borderId="36" xfId="4" applyNumberFormat="1" applyFont="1" applyBorder="1" applyAlignment="1">
      <alignment horizontal="right"/>
    </xf>
    <xf numFmtId="165" fontId="1" fillId="0" borderId="45" xfId="4" applyNumberFormat="1" applyBorder="1" applyAlignment="1">
      <alignment horizontal="center" vertical="center"/>
    </xf>
    <xf numFmtId="0" fontId="1" fillId="4" borderId="46" xfId="4" applyNumberFormat="1" applyFont="1" applyFill="1" applyBorder="1" applyAlignment="1"/>
    <xf numFmtId="0" fontId="1" fillId="4" borderId="47" xfId="4" applyNumberFormat="1" applyFont="1" applyFill="1" applyBorder="1" applyAlignment="1"/>
    <xf numFmtId="0" fontId="1" fillId="4" borderId="48" xfId="4" applyNumberFormat="1" applyFont="1" applyFill="1" applyBorder="1" applyAlignment="1"/>
    <xf numFmtId="0" fontId="1" fillId="0" borderId="40" xfId="4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36" xfId="4" applyBorder="1" applyAlignment="1">
      <alignment horizontal="center" vertical="center"/>
    </xf>
    <xf numFmtId="0" fontId="1" fillId="0" borderId="40" xfId="5" applyFont="1" applyFill="1" applyBorder="1" applyAlignment="1">
      <alignment horizontal="center" vertical="center" wrapText="1"/>
    </xf>
    <xf numFmtId="0" fontId="1" fillId="0" borderId="40" xfId="5" applyFont="1" applyFill="1" applyBorder="1" applyAlignment="1">
      <alignment horizontal="center" vertical="center" wrapText="1"/>
    </xf>
    <xf numFmtId="165" fontId="1" fillId="0" borderId="40" xfId="5" applyNumberFormat="1" applyFont="1" applyFill="1" applyBorder="1" applyAlignment="1">
      <alignment horizontal="right" vertical="center" wrapText="1"/>
    </xf>
    <xf numFmtId="3" fontId="1" fillId="0" borderId="40" xfId="5" applyNumberFormat="1" applyFont="1" applyFill="1" applyBorder="1" applyAlignment="1">
      <alignment horizontal="right" vertical="center" wrapText="1"/>
    </xf>
    <xf numFmtId="9" fontId="1" fillId="0" borderId="40" xfId="5" applyNumberFormat="1" applyFont="1" applyFill="1" applyBorder="1" applyAlignment="1">
      <alignment horizontal="right" vertical="center" wrapText="1"/>
    </xf>
    <xf numFmtId="2" fontId="1" fillId="0" borderId="40" xfId="5" applyNumberFormat="1" applyFont="1" applyFill="1" applyBorder="1" applyAlignment="1">
      <alignment horizontal="right" vertical="center" wrapText="1"/>
    </xf>
    <xf numFmtId="166" fontId="1" fillId="0" borderId="40" xfId="5" applyNumberFormat="1" applyFont="1" applyFill="1" applyBorder="1" applyAlignment="1">
      <alignment horizontal="right" vertical="center" wrapText="1"/>
    </xf>
    <xf numFmtId="165" fontId="1" fillId="0" borderId="41" xfId="5" applyNumberFormat="1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Alignment="1">
      <alignment horizontal="right" vertical="center" wrapText="1"/>
    </xf>
    <xf numFmtId="3" fontId="1" fillId="0" borderId="0" xfId="5" applyNumberFormat="1" applyFont="1" applyFill="1" applyBorder="1" applyAlignment="1">
      <alignment horizontal="right" vertical="center" wrapText="1"/>
    </xf>
    <xf numFmtId="9" fontId="1" fillId="0" borderId="0" xfId="5" applyNumberFormat="1" applyFont="1" applyFill="1" applyBorder="1" applyAlignment="1">
      <alignment horizontal="right" vertical="center" wrapText="1"/>
    </xf>
    <xf numFmtId="2" fontId="1" fillId="0" borderId="0" xfId="5" applyNumberFormat="1" applyFont="1" applyFill="1" applyBorder="1" applyAlignment="1">
      <alignment horizontal="right" vertical="center" wrapText="1"/>
    </xf>
    <xf numFmtId="166" fontId="1" fillId="0" borderId="0" xfId="5" applyNumberFormat="1" applyFont="1" applyFill="1" applyBorder="1" applyAlignment="1">
      <alignment horizontal="right" vertical="center" wrapText="1"/>
    </xf>
    <xf numFmtId="165" fontId="1" fillId="0" borderId="43" xfId="5" applyNumberFormat="1" applyFont="1" applyFill="1" applyBorder="1" applyAlignment="1">
      <alignment horizontal="center" vertical="center" wrapText="1"/>
    </xf>
    <xf numFmtId="3" fontId="6" fillId="0" borderId="0" xfId="5" applyNumberFormat="1" applyFont="1" applyFill="1" applyBorder="1" applyAlignment="1">
      <alignment horizontal="right" vertical="center" wrapText="1"/>
    </xf>
    <xf numFmtId="9" fontId="6" fillId="0" borderId="0" xfId="5" applyNumberFormat="1" applyFont="1" applyFill="1" applyBorder="1" applyAlignment="1">
      <alignment horizontal="right" vertical="center" wrapText="1"/>
    </xf>
    <xf numFmtId="2" fontId="6" fillId="0" borderId="0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 applyAlignment="1">
      <alignment horizontal="right" vertical="center" wrapText="1"/>
    </xf>
    <xf numFmtId="166" fontId="6" fillId="0" borderId="0" xfId="5" applyNumberFormat="1" applyFont="1" applyFill="1" applyBorder="1" applyAlignment="1">
      <alignment horizontal="right" vertical="center" wrapText="1"/>
    </xf>
    <xf numFmtId="165" fontId="1" fillId="2" borderId="0" xfId="4" applyNumberFormat="1" applyFont="1" applyFill="1" applyBorder="1" applyAlignment="1">
      <alignment horizontal="right"/>
    </xf>
    <xf numFmtId="0" fontId="1" fillId="0" borderId="36" xfId="5" applyFont="1" applyFill="1" applyBorder="1" applyAlignment="1">
      <alignment horizontal="center" vertical="center" wrapText="1"/>
    </xf>
    <xf numFmtId="0" fontId="1" fillId="0" borderId="36" xfId="5" applyFont="1" applyFill="1" applyBorder="1" applyAlignment="1">
      <alignment horizontal="center" vertical="center" wrapText="1"/>
    </xf>
    <xf numFmtId="165" fontId="1" fillId="0" borderId="36" xfId="5" applyNumberFormat="1" applyFont="1" applyFill="1" applyBorder="1" applyAlignment="1">
      <alignment horizontal="right" vertical="center" wrapText="1"/>
    </xf>
    <xf numFmtId="3" fontId="6" fillId="0" borderId="36" xfId="5" applyNumberFormat="1" applyFont="1" applyFill="1" applyBorder="1" applyAlignment="1">
      <alignment horizontal="right" vertical="center" wrapText="1"/>
    </xf>
    <xf numFmtId="9" fontId="6" fillId="0" borderId="36" xfId="5" applyNumberFormat="1" applyFont="1" applyFill="1" applyBorder="1" applyAlignment="1">
      <alignment horizontal="right" vertical="center" wrapText="1"/>
    </xf>
    <xf numFmtId="2" fontId="6" fillId="0" borderId="36" xfId="5" applyNumberFormat="1" applyFont="1" applyFill="1" applyBorder="1" applyAlignment="1">
      <alignment horizontal="right" vertical="center" wrapText="1"/>
    </xf>
    <xf numFmtId="165" fontId="6" fillId="0" borderId="36" xfId="5" applyNumberFormat="1" applyFont="1" applyFill="1" applyBorder="1" applyAlignment="1">
      <alignment horizontal="right" vertical="center" wrapText="1"/>
    </xf>
    <xf numFmtId="166" fontId="6" fillId="0" borderId="36" xfId="5" applyNumberFormat="1" applyFont="1" applyFill="1" applyBorder="1" applyAlignment="1">
      <alignment horizontal="right" vertical="center" wrapText="1"/>
    </xf>
    <xf numFmtId="165" fontId="1" fillId="0" borderId="45" xfId="5" applyNumberFormat="1" applyFont="1" applyFill="1" applyBorder="1" applyAlignment="1">
      <alignment horizontal="center" vertical="center" wrapText="1"/>
    </xf>
    <xf numFmtId="3" fontId="1" fillId="0" borderId="0" xfId="4" applyNumberFormat="1" applyAlignment="1">
      <alignment horizontal="right"/>
    </xf>
    <xf numFmtId="0" fontId="1" fillId="5" borderId="46" xfId="4" applyNumberFormat="1" applyFont="1" applyFill="1" applyBorder="1" applyAlignment="1">
      <alignment horizontal="left" vertical="center"/>
    </xf>
    <xf numFmtId="0" fontId="1" fillId="5" borderId="47" xfId="4" applyNumberFormat="1" applyFont="1" applyFill="1" applyBorder="1" applyAlignment="1">
      <alignment horizontal="left" vertical="center"/>
    </xf>
    <xf numFmtId="4" fontId="1" fillId="5" borderId="47" xfId="4" applyNumberFormat="1" applyFont="1" applyFill="1" applyBorder="1" applyAlignment="1">
      <alignment horizontal="right" vertical="center"/>
    </xf>
    <xf numFmtId="1" fontId="1" fillId="5" borderId="47" xfId="4" applyNumberFormat="1" applyFont="1" applyFill="1" applyBorder="1" applyAlignment="1">
      <alignment horizontal="right" vertical="center"/>
    </xf>
    <xf numFmtId="3" fontId="1" fillId="5" borderId="47" xfId="4" applyNumberFormat="1" applyFont="1" applyFill="1" applyBorder="1" applyAlignment="1">
      <alignment horizontal="right" vertical="center"/>
    </xf>
    <xf numFmtId="167" fontId="1" fillId="5" borderId="47" xfId="4" applyNumberFormat="1" applyFont="1" applyFill="1" applyBorder="1" applyAlignment="1">
      <alignment horizontal="right" vertical="center"/>
    </xf>
    <xf numFmtId="168" fontId="1" fillId="5" borderId="47" xfId="4" applyNumberFormat="1" applyFont="1" applyFill="1" applyBorder="1" applyAlignment="1">
      <alignment horizontal="right" vertical="center"/>
    </xf>
    <xf numFmtId="0" fontId="6" fillId="7" borderId="33" xfId="4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_Front Sheet Industry" xfId="1"/>
    <cellStyle name="Normal_Front Sheet Industry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"/>
  <sheetViews>
    <sheetView showGridLines="0" tabSelected="1" workbookViewId="0">
      <pane ySplit="4" topLeftCell="A5" activePane="bottomLeft" state="frozen"/>
      <selection pane="bottomLeft"/>
    </sheetView>
  </sheetViews>
  <sheetFormatPr defaultRowHeight="12.75"/>
  <cols>
    <col min="1" max="1" width="31.5703125" style="3" customWidth="1"/>
    <col min="2" max="2" width="17" style="3" customWidth="1"/>
    <col min="3" max="3" width="15" style="3" customWidth="1"/>
    <col min="4" max="7" width="17" style="3" customWidth="1"/>
    <col min="8" max="16384" width="9.140625" style="3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4" t="s">
        <v>1</v>
      </c>
      <c r="B2" s="2"/>
      <c r="C2" s="2"/>
      <c r="D2" s="2"/>
      <c r="E2" s="2"/>
      <c r="F2" s="2"/>
      <c r="G2" s="2"/>
      <c r="H2" s="2"/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30" customHeight="1" thickBo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8" t="s">
        <v>8</v>
      </c>
      <c r="H4" s="2"/>
    </row>
    <row r="5" spans="1:8">
      <c r="A5" s="226" t="s">
        <v>9</v>
      </c>
      <c r="B5" s="222" t="s">
        <v>10</v>
      </c>
      <c r="C5" s="9" t="s">
        <v>11</v>
      </c>
      <c r="D5" s="9" t="s">
        <v>12</v>
      </c>
      <c r="E5" s="10">
        <v>15183</v>
      </c>
      <c r="F5" s="10">
        <v>15823</v>
      </c>
      <c r="G5" s="11">
        <v>242694</v>
      </c>
      <c r="H5" s="2"/>
    </row>
    <row r="6" spans="1:8">
      <c r="A6" s="227"/>
      <c r="B6" s="223"/>
      <c r="C6" s="12"/>
      <c r="D6" s="13"/>
      <c r="E6" s="13" t="s">
        <v>13</v>
      </c>
      <c r="F6" s="14">
        <f>SUM(F5)</f>
        <v>15823</v>
      </c>
      <c r="G6" s="15">
        <f>SUM(G5)</f>
        <v>242694</v>
      </c>
      <c r="H6" s="2"/>
    </row>
    <row r="7" spans="1:8">
      <c r="A7" s="227"/>
      <c r="B7" s="16"/>
      <c r="C7" s="17"/>
      <c r="D7" s="17"/>
      <c r="E7" s="18"/>
      <c r="F7" s="18"/>
      <c r="G7" s="19"/>
      <c r="H7" s="2"/>
    </row>
    <row r="8" spans="1:8">
      <c r="A8" s="227"/>
      <c r="B8" s="224" t="s">
        <v>14</v>
      </c>
      <c r="C8" s="12" t="s">
        <v>11</v>
      </c>
      <c r="D8" s="12" t="s">
        <v>12</v>
      </c>
      <c r="E8" s="20">
        <v>26025</v>
      </c>
      <c r="F8" s="20">
        <v>26943</v>
      </c>
      <c r="G8" s="21">
        <v>241029.2</v>
      </c>
      <c r="H8" s="2"/>
    </row>
    <row r="9" spans="1:8">
      <c r="A9" s="227"/>
      <c r="B9" s="223"/>
      <c r="C9" s="12"/>
      <c r="D9" s="13"/>
      <c r="E9" s="13" t="s">
        <v>13</v>
      </c>
      <c r="F9" s="14">
        <f>SUM(F8)</f>
        <v>26943</v>
      </c>
      <c r="G9" s="15">
        <f>SUM(G8)</f>
        <v>241029.2</v>
      </c>
      <c r="H9" s="2"/>
    </row>
    <row r="10" spans="1:8">
      <c r="A10" s="227"/>
      <c r="B10" s="16"/>
      <c r="C10" s="17"/>
      <c r="D10" s="17"/>
      <c r="E10" s="18"/>
      <c r="F10" s="18"/>
      <c r="G10" s="19"/>
      <c r="H10" s="2"/>
    </row>
    <row r="11" spans="1:8">
      <c r="A11" s="227"/>
      <c r="B11" s="224" t="s">
        <v>15</v>
      </c>
      <c r="C11" s="12" t="s">
        <v>11</v>
      </c>
      <c r="D11" s="12" t="s">
        <v>12</v>
      </c>
      <c r="E11" s="20">
        <v>42451</v>
      </c>
      <c r="F11" s="20">
        <v>42869</v>
      </c>
      <c r="G11" s="21">
        <v>976851</v>
      </c>
      <c r="H11" s="2"/>
    </row>
    <row r="12" spans="1:8">
      <c r="A12" s="227"/>
      <c r="B12" s="223"/>
      <c r="C12" s="12"/>
      <c r="D12" s="13"/>
      <c r="E12" s="13" t="s">
        <v>13</v>
      </c>
      <c r="F12" s="14">
        <f>SUM(F11)</f>
        <v>42869</v>
      </c>
      <c r="G12" s="15">
        <f>SUM(G11)</f>
        <v>976851</v>
      </c>
      <c r="H12" s="2"/>
    </row>
    <row r="13" spans="1:8">
      <c r="A13" s="227"/>
      <c r="B13" s="16"/>
      <c r="C13" s="17"/>
      <c r="D13" s="17"/>
      <c r="E13" s="18"/>
      <c r="F13" s="18"/>
      <c r="G13" s="19"/>
      <c r="H13" s="2"/>
    </row>
    <row r="14" spans="1:8">
      <c r="A14" s="227"/>
      <c r="B14" s="224" t="s">
        <v>16</v>
      </c>
      <c r="C14" s="22" t="str">
        <f>C11</f>
        <v xml:space="preserve">0.6MG/0.1 </v>
      </c>
      <c r="D14" s="22" t="str">
        <f>D11</f>
        <v>PEN INJCTR</v>
      </c>
      <c r="E14" s="20"/>
      <c r="F14" s="20">
        <f>F5+F8+F11</f>
        <v>85635</v>
      </c>
      <c r="G14" s="21">
        <f>G5+G8+G11</f>
        <v>1460574.2</v>
      </c>
      <c r="H14" s="2"/>
    </row>
    <row r="15" spans="1:8" ht="13.5" thickBot="1">
      <c r="A15" s="227"/>
      <c r="B15" s="228"/>
      <c r="C15" s="23"/>
      <c r="D15" s="24"/>
      <c r="E15" s="24" t="s">
        <v>13</v>
      </c>
      <c r="F15" s="25">
        <f>F6+F9+F12</f>
        <v>85635</v>
      </c>
      <c r="G15" s="26">
        <f>G6+G9+G12</f>
        <v>1460574.2</v>
      </c>
      <c r="H15" s="2"/>
    </row>
    <row r="16" spans="1:8" ht="13.5" thickBot="1">
      <c r="A16" s="27"/>
      <c r="B16" s="28"/>
      <c r="C16" s="28"/>
      <c r="D16" s="28"/>
      <c r="E16" s="28"/>
      <c r="F16" s="28"/>
      <c r="G16" s="29"/>
      <c r="H16" s="2"/>
    </row>
    <row r="17" spans="1:8">
      <c r="A17" s="216" t="s">
        <v>17</v>
      </c>
      <c r="B17" s="219" t="s">
        <v>10</v>
      </c>
      <c r="C17" s="9" t="s">
        <v>18</v>
      </c>
      <c r="D17" s="9" t="s">
        <v>12</v>
      </c>
      <c r="E17" s="10">
        <v>3113</v>
      </c>
      <c r="F17" s="10">
        <v>3211</v>
      </c>
      <c r="G17" s="11">
        <v>8281.6800000000021</v>
      </c>
      <c r="H17" s="2"/>
    </row>
    <row r="18" spans="1:8">
      <c r="A18" s="217"/>
      <c r="B18" s="220"/>
      <c r="C18" s="12" t="s">
        <v>19</v>
      </c>
      <c r="D18" s="12" t="s">
        <v>12</v>
      </c>
      <c r="E18" s="20">
        <v>7316</v>
      </c>
      <c r="F18" s="20">
        <v>7488</v>
      </c>
      <c r="G18" s="21">
        <v>40461.679999999993</v>
      </c>
      <c r="H18" s="2"/>
    </row>
    <row r="19" spans="1:8">
      <c r="A19" s="217"/>
      <c r="B19" s="220"/>
      <c r="C19" s="12"/>
      <c r="D19" s="13"/>
      <c r="E19" s="13" t="s">
        <v>13</v>
      </c>
      <c r="F19" s="14">
        <f>SUM(F17:F18)</f>
        <v>10699</v>
      </c>
      <c r="G19" s="15">
        <f>SUM(G17:G18)</f>
        <v>48743.359999999993</v>
      </c>
      <c r="H19" s="2"/>
    </row>
    <row r="20" spans="1:8">
      <c r="A20" s="217"/>
      <c r="B20" s="16"/>
      <c r="C20" s="17"/>
      <c r="D20" s="17"/>
      <c r="E20" s="18"/>
      <c r="F20" s="18"/>
      <c r="G20" s="19"/>
      <c r="H20" s="2"/>
    </row>
    <row r="21" spans="1:8">
      <c r="A21" s="217"/>
      <c r="B21" s="220" t="s">
        <v>14</v>
      </c>
      <c r="C21" s="12" t="s">
        <v>18</v>
      </c>
      <c r="D21" s="12" t="s">
        <v>12</v>
      </c>
      <c r="E21" s="20">
        <v>1536</v>
      </c>
      <c r="F21" s="20">
        <v>1585</v>
      </c>
      <c r="G21" s="21">
        <v>2178.6000000000008</v>
      </c>
      <c r="H21" s="2"/>
    </row>
    <row r="22" spans="1:8">
      <c r="A22" s="217"/>
      <c r="B22" s="220"/>
      <c r="C22" s="12" t="s">
        <v>19</v>
      </c>
      <c r="D22" s="12" t="s">
        <v>12</v>
      </c>
      <c r="E22" s="20">
        <v>3134</v>
      </c>
      <c r="F22" s="20">
        <v>3243</v>
      </c>
      <c r="G22" s="21">
        <v>9289.3999999999978</v>
      </c>
      <c r="H22" s="2"/>
    </row>
    <row r="23" spans="1:8">
      <c r="A23" s="217"/>
      <c r="B23" s="220"/>
      <c r="C23" s="12"/>
      <c r="D23" s="13"/>
      <c r="E23" s="13" t="s">
        <v>13</v>
      </c>
      <c r="F23" s="14">
        <f>SUM(F21:F22)</f>
        <v>4828</v>
      </c>
      <c r="G23" s="15">
        <f>SUM(G21:G22)</f>
        <v>11467.999999999998</v>
      </c>
      <c r="H23" s="2"/>
    </row>
    <row r="24" spans="1:8">
      <c r="A24" s="217"/>
      <c r="B24" s="16"/>
      <c r="C24" s="17"/>
      <c r="D24" s="17"/>
      <c r="E24" s="18"/>
      <c r="F24" s="18"/>
      <c r="G24" s="19"/>
      <c r="H24" s="2"/>
    </row>
    <row r="25" spans="1:8">
      <c r="A25" s="217"/>
      <c r="B25" s="220" t="s">
        <v>15</v>
      </c>
      <c r="C25" s="12" t="s">
        <v>18</v>
      </c>
      <c r="D25" s="12" t="s">
        <v>12</v>
      </c>
      <c r="E25" s="20">
        <v>2014</v>
      </c>
      <c r="F25" s="20">
        <v>2028</v>
      </c>
      <c r="G25" s="21">
        <v>7214.4</v>
      </c>
      <c r="H25" s="2"/>
    </row>
    <row r="26" spans="1:8">
      <c r="A26" s="217"/>
      <c r="B26" s="220"/>
      <c r="C26" s="12" t="s">
        <v>19</v>
      </c>
      <c r="D26" s="12" t="s">
        <v>12</v>
      </c>
      <c r="E26" s="20">
        <v>8701</v>
      </c>
      <c r="F26" s="20">
        <v>8749</v>
      </c>
      <c r="G26" s="21">
        <v>61910.399999999987</v>
      </c>
      <c r="H26" s="2"/>
    </row>
    <row r="27" spans="1:8">
      <c r="A27" s="217"/>
      <c r="B27" s="220"/>
      <c r="C27" s="12"/>
      <c r="D27" s="13"/>
      <c r="E27" s="13" t="s">
        <v>13</v>
      </c>
      <c r="F27" s="14">
        <f>SUM(F25:F26)</f>
        <v>10777</v>
      </c>
      <c r="G27" s="15">
        <f>SUM(G25:G26)</f>
        <v>69124.799999999988</v>
      </c>
      <c r="H27" s="2"/>
    </row>
    <row r="28" spans="1:8">
      <c r="A28" s="217"/>
      <c r="B28" s="16"/>
      <c r="C28" s="17"/>
      <c r="D28" s="17"/>
      <c r="E28" s="18"/>
      <c r="F28" s="18"/>
      <c r="G28" s="19"/>
      <c r="H28" s="2"/>
    </row>
    <row r="29" spans="1:8">
      <c r="A29" s="217"/>
      <c r="B29" s="220" t="s">
        <v>16</v>
      </c>
      <c r="C29" s="22" t="str">
        <f>C25</f>
        <v xml:space="preserve">5MCG/0.02 </v>
      </c>
      <c r="D29" s="22" t="str">
        <f>D25</f>
        <v>PEN INJCTR</v>
      </c>
      <c r="E29" s="20"/>
      <c r="F29" s="20">
        <f t="shared" ref="F29:G31" si="0">F17+F21+F25</f>
        <v>6824</v>
      </c>
      <c r="G29" s="21">
        <f t="shared" si="0"/>
        <v>17674.68</v>
      </c>
      <c r="H29" s="2"/>
    </row>
    <row r="30" spans="1:8">
      <c r="A30" s="217"/>
      <c r="B30" s="220"/>
      <c r="C30" s="22" t="str">
        <f>C26</f>
        <v>10MCG/0.04</v>
      </c>
      <c r="D30" s="22" t="str">
        <f>D26</f>
        <v>PEN INJCTR</v>
      </c>
      <c r="E30" s="20"/>
      <c r="F30" s="20">
        <f t="shared" si="0"/>
        <v>19480</v>
      </c>
      <c r="G30" s="21">
        <f t="shared" si="0"/>
        <v>111661.47999999998</v>
      </c>
      <c r="H30" s="2"/>
    </row>
    <row r="31" spans="1:8" ht="13.5" thickBot="1">
      <c r="A31" s="218"/>
      <c r="B31" s="221"/>
      <c r="C31" s="30"/>
      <c r="D31" s="31"/>
      <c r="E31" s="32" t="s">
        <v>13</v>
      </c>
      <c r="F31" s="33">
        <f t="shared" si="0"/>
        <v>26304</v>
      </c>
      <c r="G31" s="34">
        <f t="shared" si="0"/>
        <v>129336.15999999997</v>
      </c>
      <c r="H31" s="2"/>
    </row>
    <row r="32" spans="1:8" ht="13.5" thickBot="1">
      <c r="A32" s="27"/>
      <c r="B32" s="28"/>
      <c r="C32" s="28"/>
      <c r="D32" s="28"/>
      <c r="E32" s="28"/>
      <c r="F32" s="28"/>
      <c r="G32" s="29"/>
      <c r="H32" s="2"/>
    </row>
    <row r="33" spans="1:8">
      <c r="A33" s="216" t="s">
        <v>20</v>
      </c>
      <c r="B33" s="222" t="s">
        <v>10</v>
      </c>
      <c r="C33" s="9" t="s">
        <v>21</v>
      </c>
      <c r="D33" s="9" t="s">
        <v>12</v>
      </c>
      <c r="E33" s="10">
        <v>163</v>
      </c>
      <c r="F33" s="10">
        <v>170</v>
      </c>
      <c r="G33" s="11">
        <v>1080</v>
      </c>
      <c r="H33" s="2"/>
    </row>
    <row r="34" spans="1:8">
      <c r="A34" s="217"/>
      <c r="B34" s="223"/>
      <c r="C34" s="12"/>
      <c r="D34" s="13"/>
      <c r="E34" s="13" t="s">
        <v>13</v>
      </c>
      <c r="F34" s="14">
        <f>SUM(F33)</f>
        <v>170</v>
      </c>
      <c r="G34" s="15">
        <f>SUM(G33)</f>
        <v>1080</v>
      </c>
      <c r="H34" s="2"/>
    </row>
    <row r="35" spans="1:8">
      <c r="A35" s="217"/>
      <c r="B35" s="16"/>
      <c r="C35" s="17"/>
      <c r="D35" s="17"/>
      <c r="E35" s="18"/>
      <c r="F35" s="18"/>
      <c r="G35" s="19"/>
      <c r="H35" s="2"/>
    </row>
    <row r="36" spans="1:8">
      <c r="A36" s="217"/>
      <c r="B36" s="224" t="s">
        <v>14</v>
      </c>
      <c r="C36" s="12" t="s">
        <v>21</v>
      </c>
      <c r="D36" s="12" t="s">
        <v>12</v>
      </c>
      <c r="E36" s="20">
        <v>972</v>
      </c>
      <c r="F36" s="20">
        <v>1009</v>
      </c>
      <c r="G36" s="21">
        <v>5026</v>
      </c>
      <c r="H36" s="2"/>
    </row>
    <row r="37" spans="1:8">
      <c r="A37" s="217"/>
      <c r="B37" s="223"/>
      <c r="C37" s="12"/>
      <c r="D37" s="13"/>
      <c r="E37" s="13" t="s">
        <v>13</v>
      </c>
      <c r="F37" s="14">
        <f>SUM(F36)</f>
        <v>1009</v>
      </c>
      <c r="G37" s="15">
        <f>SUM(G36)</f>
        <v>5026</v>
      </c>
      <c r="H37" s="2"/>
    </row>
    <row r="38" spans="1:8">
      <c r="A38" s="217"/>
      <c r="B38" s="16"/>
      <c r="C38" s="17"/>
      <c r="D38" s="17"/>
      <c r="E38" s="18"/>
      <c r="F38" s="18"/>
      <c r="G38" s="19"/>
      <c r="H38" s="2"/>
    </row>
    <row r="39" spans="1:8">
      <c r="A39" s="217"/>
      <c r="B39" s="224" t="s">
        <v>15</v>
      </c>
      <c r="C39" s="12" t="s">
        <v>21</v>
      </c>
      <c r="D39" s="12" t="s">
        <v>12</v>
      </c>
      <c r="E39" s="20">
        <v>1506</v>
      </c>
      <c r="F39" s="20">
        <v>1534</v>
      </c>
      <c r="G39" s="21">
        <v>17656</v>
      </c>
      <c r="H39" s="2"/>
    </row>
    <row r="40" spans="1:8">
      <c r="A40" s="217"/>
      <c r="B40" s="223"/>
      <c r="C40" s="12"/>
      <c r="D40" s="13"/>
      <c r="E40" s="13" t="s">
        <v>13</v>
      </c>
      <c r="F40" s="14">
        <f>SUM(F39)</f>
        <v>1534</v>
      </c>
      <c r="G40" s="15">
        <f>SUM(G39)</f>
        <v>17656</v>
      </c>
      <c r="H40" s="2"/>
    </row>
    <row r="41" spans="1:8">
      <c r="A41" s="217"/>
      <c r="B41" s="16"/>
      <c r="C41" s="17"/>
      <c r="D41" s="17"/>
      <c r="E41" s="18"/>
      <c r="F41" s="18"/>
      <c r="G41" s="19"/>
      <c r="H41" s="2"/>
    </row>
    <row r="42" spans="1:8">
      <c r="A42" s="217"/>
      <c r="B42" s="224" t="s">
        <v>16</v>
      </c>
      <c r="C42" s="22" t="str">
        <f>C39</f>
        <v>2MG/0.65ML</v>
      </c>
      <c r="D42" s="22" t="str">
        <f>D39</f>
        <v>PEN INJCTR</v>
      </c>
      <c r="E42" s="20"/>
      <c r="F42" s="20">
        <f>F33+F36+F39</f>
        <v>2713</v>
      </c>
      <c r="G42" s="21">
        <f>G33+G36+G39</f>
        <v>23762</v>
      </c>
      <c r="H42" s="2"/>
    </row>
    <row r="43" spans="1:8" ht="13.5" thickBot="1">
      <c r="A43" s="218"/>
      <c r="B43" s="225"/>
      <c r="C43" s="30"/>
      <c r="D43" s="31"/>
      <c r="E43" s="32" t="s">
        <v>13</v>
      </c>
      <c r="F43" s="33">
        <f>F34+F37+F40</f>
        <v>2713</v>
      </c>
      <c r="G43" s="34">
        <f>G34+G37+G40</f>
        <v>23762</v>
      </c>
      <c r="H43" s="2"/>
    </row>
    <row r="44" spans="1:8" ht="13.5" thickBot="1">
      <c r="A44" s="35"/>
      <c r="B44" s="36"/>
      <c r="C44" s="37"/>
      <c r="D44" s="38"/>
      <c r="E44" s="39"/>
      <c r="F44" s="39"/>
      <c r="G44" s="40"/>
      <c r="H44" s="2"/>
    </row>
    <row r="45" spans="1:8">
      <c r="A45" s="216" t="s">
        <v>20</v>
      </c>
      <c r="B45" s="222" t="s">
        <v>10</v>
      </c>
      <c r="C45" s="9" t="s">
        <v>22</v>
      </c>
      <c r="D45" s="9" t="s">
        <v>23</v>
      </c>
      <c r="E45" s="10">
        <v>7278</v>
      </c>
      <c r="F45" s="10">
        <v>7609</v>
      </c>
      <c r="G45" s="11">
        <v>61904</v>
      </c>
      <c r="H45" s="2"/>
    </row>
    <row r="46" spans="1:8">
      <c r="A46" s="217"/>
      <c r="B46" s="223"/>
      <c r="C46" s="12"/>
      <c r="D46" s="13"/>
      <c r="E46" s="13" t="s">
        <v>13</v>
      </c>
      <c r="F46" s="14">
        <f>SUM(F45)</f>
        <v>7609</v>
      </c>
      <c r="G46" s="15">
        <f>SUM(G45)</f>
        <v>61904</v>
      </c>
      <c r="H46" s="2"/>
    </row>
    <row r="47" spans="1:8">
      <c r="A47" s="217"/>
      <c r="B47" s="16"/>
      <c r="C47" s="17"/>
      <c r="D47" s="17"/>
      <c r="E47" s="18"/>
      <c r="F47" s="18"/>
      <c r="G47" s="19"/>
      <c r="H47" s="2"/>
    </row>
    <row r="48" spans="1:8">
      <c r="A48" s="217"/>
      <c r="B48" s="224" t="s">
        <v>14</v>
      </c>
      <c r="C48" s="12" t="s">
        <v>22</v>
      </c>
      <c r="D48" s="12" t="s">
        <v>23</v>
      </c>
      <c r="E48" s="20">
        <v>6045</v>
      </c>
      <c r="F48" s="20">
        <v>6403</v>
      </c>
      <c r="G48" s="21">
        <v>29635.462</v>
      </c>
      <c r="H48" s="2"/>
    </row>
    <row r="49" spans="1:8">
      <c r="A49" s="217"/>
      <c r="B49" s="223"/>
      <c r="C49" s="12"/>
      <c r="D49" s="13"/>
      <c r="E49" s="13" t="s">
        <v>13</v>
      </c>
      <c r="F49" s="14">
        <f>SUM(F48)</f>
        <v>6403</v>
      </c>
      <c r="G49" s="15">
        <f>SUM(G48)</f>
        <v>29635.462</v>
      </c>
      <c r="H49" s="2"/>
    </row>
    <row r="50" spans="1:8">
      <c r="A50" s="217"/>
      <c r="B50" s="16"/>
      <c r="C50" s="17"/>
      <c r="D50" s="17"/>
      <c r="E50" s="18"/>
      <c r="F50" s="18"/>
      <c r="G50" s="19"/>
      <c r="H50" s="2"/>
    </row>
    <row r="51" spans="1:8">
      <c r="A51" s="217"/>
      <c r="B51" s="224" t="s">
        <v>15</v>
      </c>
      <c r="C51" s="12" t="s">
        <v>22</v>
      </c>
      <c r="D51" s="12" t="s">
        <v>23</v>
      </c>
      <c r="E51" s="20">
        <v>9678</v>
      </c>
      <c r="F51" s="20">
        <v>9745</v>
      </c>
      <c r="G51" s="21">
        <v>114508</v>
      </c>
      <c r="H51" s="2"/>
    </row>
    <row r="52" spans="1:8">
      <c r="A52" s="217"/>
      <c r="B52" s="223"/>
      <c r="C52" s="12"/>
      <c r="D52" s="13"/>
      <c r="E52" s="13" t="s">
        <v>13</v>
      </c>
      <c r="F52" s="14">
        <f>SUM(F51)</f>
        <v>9745</v>
      </c>
      <c r="G52" s="15">
        <f>SUM(G51)</f>
        <v>114508</v>
      </c>
      <c r="H52" s="2"/>
    </row>
    <row r="53" spans="1:8">
      <c r="A53" s="217"/>
      <c r="B53" s="16"/>
      <c r="C53" s="17"/>
      <c r="D53" s="17"/>
      <c r="E53" s="18"/>
      <c r="F53" s="18"/>
      <c r="G53" s="19"/>
      <c r="H53" s="2"/>
    </row>
    <row r="54" spans="1:8">
      <c r="A54" s="217"/>
      <c r="B54" s="224" t="s">
        <v>16</v>
      </c>
      <c r="C54" s="22" t="str">
        <f>C51</f>
        <v xml:space="preserve">2 MG      </v>
      </c>
      <c r="D54" s="22" t="str">
        <f>D51</f>
        <v xml:space="preserve">VIAL      </v>
      </c>
      <c r="E54" s="20">
        <f t="shared" ref="E54:G55" si="1">E45+E48+E51</f>
        <v>23001</v>
      </c>
      <c r="F54" s="20">
        <f t="shared" si="1"/>
        <v>23757</v>
      </c>
      <c r="G54" s="21">
        <f t="shared" si="1"/>
        <v>206047.462</v>
      </c>
      <c r="H54" s="2"/>
    </row>
    <row r="55" spans="1:8" ht="13.5" thickBot="1">
      <c r="A55" s="218"/>
      <c r="B55" s="225"/>
      <c r="C55" s="30"/>
      <c r="D55" s="31"/>
      <c r="E55" s="32" t="s">
        <v>13</v>
      </c>
      <c r="F55" s="33">
        <f t="shared" si="1"/>
        <v>23757</v>
      </c>
      <c r="G55" s="34">
        <f t="shared" si="1"/>
        <v>206047.462</v>
      </c>
      <c r="H55" s="2"/>
    </row>
    <row r="56" spans="1:8" ht="13.5" thickBot="1">
      <c r="A56" s="27"/>
      <c r="B56" s="28"/>
      <c r="C56" s="28"/>
      <c r="D56" s="28"/>
      <c r="E56" s="28"/>
      <c r="F56" s="28"/>
      <c r="G56" s="29"/>
      <c r="H56" s="2"/>
    </row>
    <row r="57" spans="1:8">
      <c r="A57" s="216" t="s">
        <v>24</v>
      </c>
      <c r="B57" s="219" t="s">
        <v>10</v>
      </c>
      <c r="C57" s="9" t="s">
        <v>25</v>
      </c>
      <c r="D57" s="9" t="s">
        <v>12</v>
      </c>
      <c r="E57" s="10">
        <v>32</v>
      </c>
      <c r="F57" s="10">
        <v>32</v>
      </c>
      <c r="G57" s="11">
        <v>185</v>
      </c>
      <c r="H57" s="2"/>
    </row>
    <row r="58" spans="1:8">
      <c r="A58" s="217"/>
      <c r="B58" s="220"/>
      <c r="C58" s="12" t="s">
        <v>26</v>
      </c>
      <c r="D58" s="12" t="s">
        <v>12</v>
      </c>
      <c r="E58" s="20">
        <v>1</v>
      </c>
      <c r="F58" s="20">
        <v>1</v>
      </c>
      <c r="G58" s="21">
        <v>4</v>
      </c>
      <c r="H58" s="2"/>
    </row>
    <row r="59" spans="1:8">
      <c r="A59" s="217"/>
      <c r="B59" s="220"/>
      <c r="C59" s="12"/>
      <c r="D59" s="13"/>
      <c r="E59" s="13" t="s">
        <v>13</v>
      </c>
      <c r="F59" s="14">
        <f>SUM(F57:F58)</f>
        <v>33</v>
      </c>
      <c r="G59" s="15">
        <f>SUM(G57:G58)</f>
        <v>189</v>
      </c>
      <c r="H59" s="2"/>
    </row>
    <row r="60" spans="1:8">
      <c r="A60" s="217"/>
      <c r="B60" s="16"/>
      <c r="C60" s="17"/>
      <c r="D60" s="17"/>
      <c r="E60" s="18"/>
      <c r="F60" s="18"/>
      <c r="G60" s="19"/>
      <c r="H60" s="2"/>
    </row>
    <row r="61" spans="1:8">
      <c r="A61" s="217"/>
      <c r="B61" s="220" t="s">
        <v>14</v>
      </c>
      <c r="C61" s="12" t="s">
        <v>25</v>
      </c>
      <c r="D61" s="12" t="s">
        <v>12</v>
      </c>
      <c r="E61" s="20">
        <v>489</v>
      </c>
      <c r="F61" s="20">
        <v>509</v>
      </c>
      <c r="G61" s="21">
        <v>2199</v>
      </c>
      <c r="H61" s="2"/>
    </row>
    <row r="62" spans="1:8">
      <c r="A62" s="217"/>
      <c r="B62" s="220"/>
      <c r="C62" s="12" t="s">
        <v>26</v>
      </c>
      <c r="D62" s="12" t="s">
        <v>12</v>
      </c>
      <c r="E62" s="20">
        <v>100</v>
      </c>
      <c r="F62" s="20">
        <v>107</v>
      </c>
      <c r="G62" s="21">
        <v>455</v>
      </c>
      <c r="H62" s="2"/>
    </row>
    <row r="63" spans="1:8">
      <c r="A63" s="217"/>
      <c r="B63" s="220"/>
      <c r="C63" s="12"/>
      <c r="D63" s="13"/>
      <c r="E63" s="13" t="s">
        <v>13</v>
      </c>
      <c r="F63" s="14">
        <f>SUM(F61:F62)</f>
        <v>616</v>
      </c>
      <c r="G63" s="15">
        <f>SUM(G61:G62)</f>
        <v>2654</v>
      </c>
      <c r="H63" s="2"/>
    </row>
    <row r="64" spans="1:8">
      <c r="A64" s="217"/>
      <c r="B64" s="16"/>
      <c r="C64" s="17"/>
      <c r="D64" s="17"/>
      <c r="E64" s="18"/>
      <c r="F64" s="18"/>
      <c r="G64" s="19"/>
      <c r="H64" s="2"/>
    </row>
    <row r="65" spans="1:8">
      <c r="A65" s="217"/>
      <c r="B65" s="220" t="s">
        <v>15</v>
      </c>
      <c r="C65" s="12" t="s">
        <v>25</v>
      </c>
      <c r="D65" s="12" t="s">
        <v>12</v>
      </c>
      <c r="E65" s="20">
        <v>282</v>
      </c>
      <c r="F65" s="20">
        <v>284</v>
      </c>
      <c r="G65" s="21">
        <v>3312</v>
      </c>
      <c r="H65" s="2"/>
    </row>
    <row r="66" spans="1:8">
      <c r="A66" s="217"/>
      <c r="B66" s="220"/>
      <c r="C66" s="12" t="s">
        <v>26</v>
      </c>
      <c r="D66" s="12" t="s">
        <v>12</v>
      </c>
      <c r="E66" s="20">
        <v>86</v>
      </c>
      <c r="F66" s="20">
        <v>88</v>
      </c>
      <c r="G66" s="21">
        <v>1016</v>
      </c>
      <c r="H66" s="2"/>
    </row>
    <row r="67" spans="1:8">
      <c r="A67" s="217"/>
      <c r="B67" s="220"/>
      <c r="C67" s="12"/>
      <c r="D67" s="13"/>
      <c r="E67" s="13" t="s">
        <v>13</v>
      </c>
      <c r="F67" s="14">
        <f>SUM(F65:F66)</f>
        <v>372</v>
      </c>
      <c r="G67" s="15">
        <f>SUM(G65:G66)</f>
        <v>4328</v>
      </c>
      <c r="H67" s="2"/>
    </row>
    <row r="68" spans="1:8">
      <c r="A68" s="217"/>
      <c r="B68" s="16"/>
      <c r="C68" s="17"/>
      <c r="D68" s="17"/>
      <c r="E68" s="18"/>
      <c r="F68" s="18"/>
      <c r="G68" s="19"/>
      <c r="H68" s="2"/>
    </row>
    <row r="69" spans="1:8">
      <c r="A69" s="217"/>
      <c r="B69" s="220" t="s">
        <v>16</v>
      </c>
      <c r="C69" s="22" t="str">
        <f>C65</f>
        <v>30MG/0.5ML</v>
      </c>
      <c r="D69" s="22" t="str">
        <f>D65</f>
        <v>PEN INJCTR</v>
      </c>
      <c r="E69" s="20"/>
      <c r="F69" s="20">
        <f t="shared" ref="F69:G71" si="2">F57+F61+F65</f>
        <v>825</v>
      </c>
      <c r="G69" s="21">
        <f t="shared" si="2"/>
        <v>5696</v>
      </c>
      <c r="H69" s="2"/>
    </row>
    <row r="70" spans="1:8">
      <c r="A70" s="217"/>
      <c r="B70" s="220"/>
      <c r="C70" s="22" t="str">
        <f>C66</f>
        <v>50MG/0.5ML</v>
      </c>
      <c r="D70" s="22" t="str">
        <f>D66</f>
        <v>PEN INJCTR</v>
      </c>
      <c r="E70" s="20"/>
      <c r="F70" s="20">
        <f t="shared" si="2"/>
        <v>196</v>
      </c>
      <c r="G70" s="21">
        <f t="shared" si="2"/>
        <v>1475</v>
      </c>
      <c r="H70" s="2"/>
    </row>
    <row r="71" spans="1:8" ht="13.5" thickBot="1">
      <c r="A71" s="218"/>
      <c r="B71" s="221"/>
      <c r="C71" s="30"/>
      <c r="D71" s="31"/>
      <c r="E71" s="32" t="s">
        <v>13</v>
      </c>
      <c r="F71" s="33">
        <f t="shared" si="2"/>
        <v>1021</v>
      </c>
      <c r="G71" s="34">
        <f t="shared" si="2"/>
        <v>7171</v>
      </c>
      <c r="H71" s="2"/>
    </row>
    <row r="72" spans="1:8" ht="13.5" thickBot="1">
      <c r="A72" s="35"/>
      <c r="B72" s="41"/>
      <c r="C72" s="37"/>
      <c r="D72" s="38"/>
      <c r="E72" s="42"/>
      <c r="F72" s="39"/>
      <c r="G72" s="40"/>
      <c r="H72" s="2"/>
    </row>
    <row r="73" spans="1:8">
      <c r="A73" s="216" t="s">
        <v>27</v>
      </c>
      <c r="B73" s="219" t="s">
        <v>10</v>
      </c>
      <c r="C73" s="9" t="s">
        <v>28</v>
      </c>
      <c r="D73" s="9" t="s">
        <v>12</v>
      </c>
      <c r="E73" s="10">
        <v>0</v>
      </c>
      <c r="F73" s="10">
        <v>0</v>
      </c>
      <c r="G73" s="11">
        <v>0</v>
      </c>
      <c r="H73" s="2"/>
    </row>
    <row r="74" spans="1:8">
      <c r="A74" s="217"/>
      <c r="B74" s="220"/>
      <c r="C74" s="12" t="s">
        <v>29</v>
      </c>
      <c r="D74" s="12" t="s">
        <v>12</v>
      </c>
      <c r="E74" s="20">
        <v>2</v>
      </c>
      <c r="F74" s="20">
        <v>3</v>
      </c>
      <c r="G74" s="21">
        <v>6</v>
      </c>
      <c r="H74" s="2"/>
    </row>
    <row r="75" spans="1:8">
      <c r="A75" s="217"/>
      <c r="B75" s="220"/>
      <c r="C75" s="12"/>
      <c r="D75" s="13"/>
      <c r="E75" s="13" t="s">
        <v>13</v>
      </c>
      <c r="F75" s="14">
        <f>SUM(F73:F74)</f>
        <v>3</v>
      </c>
      <c r="G75" s="15">
        <f>SUM(G73:G74)</f>
        <v>6</v>
      </c>
      <c r="H75" s="2"/>
    </row>
    <row r="76" spans="1:8">
      <c r="A76" s="217"/>
      <c r="B76" s="16"/>
      <c r="C76" s="17"/>
      <c r="D76" s="17"/>
      <c r="E76" s="18"/>
      <c r="F76" s="18"/>
      <c r="G76" s="19"/>
      <c r="H76" s="2"/>
    </row>
    <row r="77" spans="1:8">
      <c r="A77" s="217"/>
      <c r="B77" s="220" t="s">
        <v>14</v>
      </c>
      <c r="C77" s="12" t="s">
        <v>28</v>
      </c>
      <c r="D77" s="12" t="s">
        <v>12</v>
      </c>
      <c r="E77" s="20">
        <v>123</v>
      </c>
      <c r="F77" s="20">
        <v>125</v>
      </c>
      <c r="G77" s="21">
        <v>317.5</v>
      </c>
      <c r="H77" s="2"/>
    </row>
    <row r="78" spans="1:8">
      <c r="A78" s="217"/>
      <c r="B78" s="220"/>
      <c r="C78" s="12" t="s">
        <v>29</v>
      </c>
      <c r="D78" s="12" t="s">
        <v>12</v>
      </c>
      <c r="E78" s="20">
        <v>90</v>
      </c>
      <c r="F78" s="20">
        <v>93</v>
      </c>
      <c r="G78" s="21">
        <v>222.5</v>
      </c>
      <c r="H78" s="2"/>
    </row>
    <row r="79" spans="1:8">
      <c r="A79" s="217"/>
      <c r="B79" s="220"/>
      <c r="C79" s="12"/>
      <c r="D79" s="13"/>
      <c r="E79" s="13" t="s">
        <v>13</v>
      </c>
      <c r="F79" s="14">
        <f>SUM(F77:F78)</f>
        <v>218</v>
      </c>
      <c r="G79" s="15">
        <f>SUM(G77:G78)</f>
        <v>540</v>
      </c>
      <c r="H79" s="2"/>
    </row>
    <row r="80" spans="1:8">
      <c r="A80" s="217"/>
      <c r="B80" s="16"/>
      <c r="C80" s="17"/>
      <c r="D80" s="17"/>
      <c r="E80" s="18"/>
      <c r="F80" s="18"/>
      <c r="G80" s="19"/>
      <c r="H80" s="2"/>
    </row>
    <row r="81" spans="1:8">
      <c r="A81" s="217"/>
      <c r="B81" s="220" t="s">
        <v>15</v>
      </c>
      <c r="C81" s="12" t="s">
        <v>28</v>
      </c>
      <c r="D81" s="12" t="s">
        <v>12</v>
      </c>
      <c r="E81" s="20">
        <v>81</v>
      </c>
      <c r="F81" s="20">
        <v>84</v>
      </c>
      <c r="G81" s="21">
        <v>462</v>
      </c>
      <c r="H81" s="2"/>
    </row>
    <row r="82" spans="1:8">
      <c r="A82" s="217"/>
      <c r="B82" s="220"/>
      <c r="C82" s="12" t="s">
        <v>29</v>
      </c>
      <c r="D82" s="12" t="s">
        <v>12</v>
      </c>
      <c r="E82" s="20">
        <v>75</v>
      </c>
      <c r="F82" s="20">
        <v>76</v>
      </c>
      <c r="G82" s="21">
        <v>426</v>
      </c>
      <c r="H82" s="2"/>
    </row>
    <row r="83" spans="1:8">
      <c r="A83" s="217"/>
      <c r="B83" s="220"/>
      <c r="C83" s="12"/>
      <c r="D83" s="13"/>
      <c r="E83" s="13" t="s">
        <v>13</v>
      </c>
      <c r="F83" s="14">
        <f>SUM(F81:F82)</f>
        <v>160</v>
      </c>
      <c r="G83" s="15">
        <f>SUM(G81:G82)</f>
        <v>888</v>
      </c>
      <c r="H83" s="2"/>
    </row>
    <row r="84" spans="1:8">
      <c r="A84" s="217"/>
      <c r="B84" s="16"/>
      <c r="C84" s="17"/>
      <c r="D84" s="17"/>
      <c r="E84" s="18"/>
      <c r="F84" s="18"/>
      <c r="G84" s="19"/>
      <c r="H84" s="2"/>
    </row>
    <row r="85" spans="1:8">
      <c r="A85" s="217"/>
      <c r="B85" s="220" t="s">
        <v>16</v>
      </c>
      <c r="C85" s="22" t="str">
        <f>C81</f>
        <v>0.75MG/0.5</v>
      </c>
      <c r="D85" s="22" t="str">
        <f>D81</f>
        <v>PEN INJCTR</v>
      </c>
      <c r="E85" s="20"/>
      <c r="F85" s="20">
        <f>F73+F77+F81</f>
        <v>209</v>
      </c>
      <c r="G85" s="21">
        <f>G73+G77+G81</f>
        <v>779.5</v>
      </c>
      <c r="H85" s="2"/>
    </row>
    <row r="86" spans="1:8">
      <c r="A86" s="217"/>
      <c r="B86" s="220"/>
      <c r="C86" s="22" t="str">
        <f>C82</f>
        <v>1.5 MG/0.5</v>
      </c>
      <c r="D86" s="22" t="str">
        <f>D82</f>
        <v>PEN INJCTR</v>
      </c>
      <c r="E86" s="20"/>
      <c r="F86" s="20">
        <f t="shared" ref="F86:G87" si="3">F74+F78+F82</f>
        <v>172</v>
      </c>
      <c r="G86" s="21">
        <f t="shared" si="3"/>
        <v>654.5</v>
      </c>
      <c r="H86" s="2"/>
    </row>
    <row r="87" spans="1:8" ht="13.5" thickBot="1">
      <c r="A87" s="218"/>
      <c r="B87" s="221"/>
      <c r="C87" s="30"/>
      <c r="D87" s="31"/>
      <c r="E87" s="32" t="s">
        <v>13</v>
      </c>
      <c r="F87" s="33">
        <f t="shared" si="3"/>
        <v>381</v>
      </c>
      <c r="G87" s="34">
        <f t="shared" si="3"/>
        <v>1434</v>
      </c>
      <c r="H87" s="2"/>
    </row>
  </sheetData>
  <mergeCells count="30">
    <mergeCell ref="A17:A31"/>
    <mergeCell ref="B17:B19"/>
    <mergeCell ref="B21:B23"/>
    <mergeCell ref="B25:B27"/>
    <mergeCell ref="B29:B31"/>
    <mergeCell ref="A5:A15"/>
    <mergeCell ref="B5:B6"/>
    <mergeCell ref="B8:B9"/>
    <mergeCell ref="B11:B12"/>
    <mergeCell ref="B14:B15"/>
    <mergeCell ref="A45:A55"/>
    <mergeCell ref="B45:B46"/>
    <mergeCell ref="B48:B49"/>
    <mergeCell ref="B51:B52"/>
    <mergeCell ref="B54:B55"/>
    <mergeCell ref="A33:A43"/>
    <mergeCell ref="B33:B34"/>
    <mergeCell ref="B36:B37"/>
    <mergeCell ref="B39:B40"/>
    <mergeCell ref="B42:B43"/>
    <mergeCell ref="A73:A87"/>
    <mergeCell ref="B73:B75"/>
    <mergeCell ref="B77:B79"/>
    <mergeCell ref="B81:B83"/>
    <mergeCell ref="B85:B87"/>
    <mergeCell ref="A57:A71"/>
    <mergeCell ref="B57:B59"/>
    <mergeCell ref="B61:B63"/>
    <mergeCell ref="B65:B67"/>
    <mergeCell ref="B69:B71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2"/>
  <sheetViews>
    <sheetView showGridLines="0" workbookViewId="0">
      <pane ySplit="6" topLeftCell="A7" activePane="bottomLeft" state="frozen"/>
      <selection pane="bottomLeft"/>
    </sheetView>
  </sheetViews>
  <sheetFormatPr defaultRowHeight="12.75"/>
  <cols>
    <col min="1" max="1" width="40" style="126" customWidth="1"/>
    <col min="2" max="2" width="11.140625" style="126" customWidth="1"/>
    <col min="3" max="3" width="9.85546875" style="126" bestFit="1" customWidth="1"/>
    <col min="4" max="4" width="11.42578125" style="126" bestFit="1" customWidth="1"/>
    <col min="5" max="5" width="13.42578125" style="126" bestFit="1" customWidth="1"/>
    <col min="6" max="6" width="11" style="126" customWidth="1"/>
    <col min="7" max="7" width="9" style="126" bestFit="1" customWidth="1"/>
    <col min="8" max="8" width="17.140625" style="126" customWidth="1"/>
    <col min="9" max="9" width="12" style="126" customWidth="1"/>
    <col min="10" max="10" width="12.28515625" style="126" bestFit="1" customWidth="1"/>
    <col min="11" max="11" width="13.5703125" style="126" bestFit="1" customWidth="1"/>
    <col min="12" max="12" width="20.7109375" style="126" customWidth="1"/>
    <col min="13" max="256" width="9.140625" style="126"/>
    <col min="257" max="257" width="40" style="126" customWidth="1"/>
    <col min="258" max="258" width="11.140625" style="126" customWidth="1"/>
    <col min="259" max="259" width="9.85546875" style="126" bestFit="1" customWidth="1"/>
    <col min="260" max="260" width="11.42578125" style="126" bestFit="1" customWidth="1"/>
    <col min="261" max="261" width="13.42578125" style="126" bestFit="1" customWidth="1"/>
    <col min="262" max="262" width="11" style="126" customWidth="1"/>
    <col min="263" max="263" width="9" style="126" bestFit="1" customWidth="1"/>
    <col min="264" max="264" width="17.140625" style="126" customWidth="1"/>
    <col min="265" max="265" width="12" style="126" customWidth="1"/>
    <col min="266" max="266" width="12.28515625" style="126" bestFit="1" customWidth="1"/>
    <col min="267" max="267" width="13.5703125" style="126" bestFit="1" customWidth="1"/>
    <col min="268" max="268" width="20.7109375" style="126" customWidth="1"/>
    <col min="269" max="512" width="9.140625" style="126"/>
    <col min="513" max="513" width="40" style="126" customWidth="1"/>
    <col min="514" max="514" width="11.140625" style="126" customWidth="1"/>
    <col min="515" max="515" width="9.85546875" style="126" bestFit="1" customWidth="1"/>
    <col min="516" max="516" width="11.42578125" style="126" bestFit="1" customWidth="1"/>
    <col min="517" max="517" width="13.42578125" style="126" bestFit="1" customWidth="1"/>
    <col min="518" max="518" width="11" style="126" customWidth="1"/>
    <col min="519" max="519" width="9" style="126" bestFit="1" customWidth="1"/>
    <col min="520" max="520" width="17.140625" style="126" customWidth="1"/>
    <col min="521" max="521" width="12" style="126" customWidth="1"/>
    <col min="522" max="522" width="12.28515625" style="126" bestFit="1" customWidth="1"/>
    <col min="523" max="523" width="13.5703125" style="126" bestFit="1" customWidth="1"/>
    <col min="524" max="524" width="20.7109375" style="126" customWidth="1"/>
    <col min="525" max="768" width="9.140625" style="126"/>
    <col min="769" max="769" width="40" style="126" customWidth="1"/>
    <col min="770" max="770" width="11.140625" style="126" customWidth="1"/>
    <col min="771" max="771" width="9.85546875" style="126" bestFit="1" customWidth="1"/>
    <col min="772" max="772" width="11.42578125" style="126" bestFit="1" customWidth="1"/>
    <col min="773" max="773" width="13.42578125" style="126" bestFit="1" customWidth="1"/>
    <col min="774" max="774" width="11" style="126" customWidth="1"/>
    <col min="775" max="775" width="9" style="126" bestFit="1" customWidth="1"/>
    <col min="776" max="776" width="17.140625" style="126" customWidth="1"/>
    <col min="777" max="777" width="12" style="126" customWidth="1"/>
    <col min="778" max="778" width="12.28515625" style="126" bestFit="1" customWidth="1"/>
    <col min="779" max="779" width="13.5703125" style="126" bestFit="1" customWidth="1"/>
    <col min="780" max="780" width="20.7109375" style="126" customWidth="1"/>
    <col min="781" max="1024" width="9.140625" style="126"/>
    <col min="1025" max="1025" width="40" style="126" customWidth="1"/>
    <col min="1026" max="1026" width="11.140625" style="126" customWidth="1"/>
    <col min="1027" max="1027" width="9.85546875" style="126" bestFit="1" customWidth="1"/>
    <col min="1028" max="1028" width="11.42578125" style="126" bestFit="1" customWidth="1"/>
    <col min="1029" max="1029" width="13.42578125" style="126" bestFit="1" customWidth="1"/>
    <col min="1030" max="1030" width="11" style="126" customWidth="1"/>
    <col min="1031" max="1031" width="9" style="126" bestFit="1" customWidth="1"/>
    <col min="1032" max="1032" width="17.140625" style="126" customWidth="1"/>
    <col min="1033" max="1033" width="12" style="126" customWidth="1"/>
    <col min="1034" max="1034" width="12.28515625" style="126" bestFit="1" customWidth="1"/>
    <col min="1035" max="1035" width="13.5703125" style="126" bestFit="1" customWidth="1"/>
    <col min="1036" max="1036" width="20.7109375" style="126" customWidth="1"/>
    <col min="1037" max="1280" width="9.140625" style="126"/>
    <col min="1281" max="1281" width="40" style="126" customWidth="1"/>
    <col min="1282" max="1282" width="11.140625" style="126" customWidth="1"/>
    <col min="1283" max="1283" width="9.85546875" style="126" bestFit="1" customWidth="1"/>
    <col min="1284" max="1284" width="11.42578125" style="126" bestFit="1" customWidth="1"/>
    <col min="1285" max="1285" width="13.42578125" style="126" bestFit="1" customWidth="1"/>
    <col min="1286" max="1286" width="11" style="126" customWidth="1"/>
    <col min="1287" max="1287" width="9" style="126" bestFit="1" customWidth="1"/>
    <col min="1288" max="1288" width="17.140625" style="126" customWidth="1"/>
    <col min="1289" max="1289" width="12" style="126" customWidth="1"/>
    <col min="1290" max="1290" width="12.28515625" style="126" bestFit="1" customWidth="1"/>
    <col min="1291" max="1291" width="13.5703125" style="126" bestFit="1" customWidth="1"/>
    <col min="1292" max="1292" width="20.7109375" style="126" customWidth="1"/>
    <col min="1293" max="1536" width="9.140625" style="126"/>
    <col min="1537" max="1537" width="40" style="126" customWidth="1"/>
    <col min="1538" max="1538" width="11.140625" style="126" customWidth="1"/>
    <col min="1539" max="1539" width="9.85546875" style="126" bestFit="1" customWidth="1"/>
    <col min="1540" max="1540" width="11.42578125" style="126" bestFit="1" customWidth="1"/>
    <col min="1541" max="1541" width="13.42578125" style="126" bestFit="1" customWidth="1"/>
    <col min="1542" max="1542" width="11" style="126" customWidth="1"/>
    <col min="1543" max="1543" width="9" style="126" bestFit="1" customWidth="1"/>
    <col min="1544" max="1544" width="17.140625" style="126" customWidth="1"/>
    <col min="1545" max="1545" width="12" style="126" customWidth="1"/>
    <col min="1546" max="1546" width="12.28515625" style="126" bestFit="1" customWidth="1"/>
    <col min="1547" max="1547" width="13.5703125" style="126" bestFit="1" customWidth="1"/>
    <col min="1548" max="1548" width="20.7109375" style="126" customWidth="1"/>
    <col min="1549" max="1792" width="9.140625" style="126"/>
    <col min="1793" max="1793" width="40" style="126" customWidth="1"/>
    <col min="1794" max="1794" width="11.140625" style="126" customWidth="1"/>
    <col min="1795" max="1795" width="9.85546875" style="126" bestFit="1" customWidth="1"/>
    <col min="1796" max="1796" width="11.42578125" style="126" bestFit="1" customWidth="1"/>
    <col min="1797" max="1797" width="13.42578125" style="126" bestFit="1" customWidth="1"/>
    <col min="1798" max="1798" width="11" style="126" customWidth="1"/>
    <col min="1799" max="1799" width="9" style="126" bestFit="1" customWidth="1"/>
    <col min="1800" max="1800" width="17.140625" style="126" customWidth="1"/>
    <col min="1801" max="1801" width="12" style="126" customWidth="1"/>
    <col min="1802" max="1802" width="12.28515625" style="126" bestFit="1" customWidth="1"/>
    <col min="1803" max="1803" width="13.5703125" style="126" bestFit="1" customWidth="1"/>
    <col min="1804" max="1804" width="20.7109375" style="126" customWidth="1"/>
    <col min="1805" max="2048" width="9.140625" style="126"/>
    <col min="2049" max="2049" width="40" style="126" customWidth="1"/>
    <col min="2050" max="2050" width="11.140625" style="126" customWidth="1"/>
    <col min="2051" max="2051" width="9.85546875" style="126" bestFit="1" customWidth="1"/>
    <col min="2052" max="2052" width="11.42578125" style="126" bestFit="1" customWidth="1"/>
    <col min="2053" max="2053" width="13.42578125" style="126" bestFit="1" customWidth="1"/>
    <col min="2054" max="2054" width="11" style="126" customWidth="1"/>
    <col min="2055" max="2055" width="9" style="126" bestFit="1" customWidth="1"/>
    <col min="2056" max="2056" width="17.140625" style="126" customWidth="1"/>
    <col min="2057" max="2057" width="12" style="126" customWidth="1"/>
    <col min="2058" max="2058" width="12.28515625" style="126" bestFit="1" customWidth="1"/>
    <col min="2059" max="2059" width="13.5703125" style="126" bestFit="1" customWidth="1"/>
    <col min="2060" max="2060" width="20.7109375" style="126" customWidth="1"/>
    <col min="2061" max="2304" width="9.140625" style="126"/>
    <col min="2305" max="2305" width="40" style="126" customWidth="1"/>
    <col min="2306" max="2306" width="11.140625" style="126" customWidth="1"/>
    <col min="2307" max="2307" width="9.85546875" style="126" bestFit="1" customWidth="1"/>
    <col min="2308" max="2308" width="11.42578125" style="126" bestFit="1" customWidth="1"/>
    <col min="2309" max="2309" width="13.42578125" style="126" bestFit="1" customWidth="1"/>
    <col min="2310" max="2310" width="11" style="126" customWidth="1"/>
    <col min="2311" max="2311" width="9" style="126" bestFit="1" customWidth="1"/>
    <col min="2312" max="2312" width="17.140625" style="126" customWidth="1"/>
    <col min="2313" max="2313" width="12" style="126" customWidth="1"/>
    <col min="2314" max="2314" width="12.28515625" style="126" bestFit="1" customWidth="1"/>
    <col min="2315" max="2315" width="13.5703125" style="126" bestFit="1" customWidth="1"/>
    <col min="2316" max="2316" width="20.7109375" style="126" customWidth="1"/>
    <col min="2317" max="2560" width="9.140625" style="126"/>
    <col min="2561" max="2561" width="40" style="126" customWidth="1"/>
    <col min="2562" max="2562" width="11.140625" style="126" customWidth="1"/>
    <col min="2563" max="2563" width="9.85546875" style="126" bestFit="1" customWidth="1"/>
    <col min="2564" max="2564" width="11.42578125" style="126" bestFit="1" customWidth="1"/>
    <col min="2565" max="2565" width="13.42578125" style="126" bestFit="1" customWidth="1"/>
    <col min="2566" max="2566" width="11" style="126" customWidth="1"/>
    <col min="2567" max="2567" width="9" style="126" bestFit="1" customWidth="1"/>
    <col min="2568" max="2568" width="17.140625" style="126" customWidth="1"/>
    <col min="2569" max="2569" width="12" style="126" customWidth="1"/>
    <col min="2570" max="2570" width="12.28515625" style="126" bestFit="1" customWidth="1"/>
    <col min="2571" max="2571" width="13.5703125" style="126" bestFit="1" customWidth="1"/>
    <col min="2572" max="2572" width="20.7109375" style="126" customWidth="1"/>
    <col min="2573" max="2816" width="9.140625" style="126"/>
    <col min="2817" max="2817" width="40" style="126" customWidth="1"/>
    <col min="2818" max="2818" width="11.140625" style="126" customWidth="1"/>
    <col min="2819" max="2819" width="9.85546875" style="126" bestFit="1" customWidth="1"/>
    <col min="2820" max="2820" width="11.42578125" style="126" bestFit="1" customWidth="1"/>
    <col min="2821" max="2821" width="13.42578125" style="126" bestFit="1" customWidth="1"/>
    <col min="2822" max="2822" width="11" style="126" customWidth="1"/>
    <col min="2823" max="2823" width="9" style="126" bestFit="1" customWidth="1"/>
    <col min="2824" max="2824" width="17.140625" style="126" customWidth="1"/>
    <col min="2825" max="2825" width="12" style="126" customWidth="1"/>
    <col min="2826" max="2826" width="12.28515625" style="126" bestFit="1" customWidth="1"/>
    <col min="2827" max="2827" width="13.5703125" style="126" bestFit="1" customWidth="1"/>
    <col min="2828" max="2828" width="20.7109375" style="126" customWidth="1"/>
    <col min="2829" max="3072" width="9.140625" style="126"/>
    <col min="3073" max="3073" width="40" style="126" customWidth="1"/>
    <col min="3074" max="3074" width="11.140625" style="126" customWidth="1"/>
    <col min="3075" max="3075" width="9.85546875" style="126" bestFit="1" customWidth="1"/>
    <col min="3076" max="3076" width="11.42578125" style="126" bestFit="1" customWidth="1"/>
    <col min="3077" max="3077" width="13.42578125" style="126" bestFit="1" customWidth="1"/>
    <col min="3078" max="3078" width="11" style="126" customWidth="1"/>
    <col min="3079" max="3079" width="9" style="126" bestFit="1" customWidth="1"/>
    <col min="3080" max="3080" width="17.140625" style="126" customWidth="1"/>
    <col min="3081" max="3081" width="12" style="126" customWidth="1"/>
    <col min="3082" max="3082" width="12.28515625" style="126" bestFit="1" customWidth="1"/>
    <col min="3083" max="3083" width="13.5703125" style="126" bestFit="1" customWidth="1"/>
    <col min="3084" max="3084" width="20.7109375" style="126" customWidth="1"/>
    <col min="3085" max="3328" width="9.140625" style="126"/>
    <col min="3329" max="3329" width="40" style="126" customWidth="1"/>
    <col min="3330" max="3330" width="11.140625" style="126" customWidth="1"/>
    <col min="3331" max="3331" width="9.85546875" style="126" bestFit="1" customWidth="1"/>
    <col min="3332" max="3332" width="11.42578125" style="126" bestFit="1" customWidth="1"/>
    <col min="3333" max="3333" width="13.42578125" style="126" bestFit="1" customWidth="1"/>
    <col min="3334" max="3334" width="11" style="126" customWidth="1"/>
    <col min="3335" max="3335" width="9" style="126" bestFit="1" customWidth="1"/>
    <col min="3336" max="3336" width="17.140625" style="126" customWidth="1"/>
    <col min="3337" max="3337" width="12" style="126" customWidth="1"/>
    <col min="3338" max="3338" width="12.28515625" style="126" bestFit="1" customWidth="1"/>
    <col min="3339" max="3339" width="13.5703125" style="126" bestFit="1" customWidth="1"/>
    <col min="3340" max="3340" width="20.7109375" style="126" customWidth="1"/>
    <col min="3341" max="3584" width="9.140625" style="126"/>
    <col min="3585" max="3585" width="40" style="126" customWidth="1"/>
    <col min="3586" max="3586" width="11.140625" style="126" customWidth="1"/>
    <col min="3587" max="3587" width="9.85546875" style="126" bestFit="1" customWidth="1"/>
    <col min="3588" max="3588" width="11.42578125" style="126" bestFit="1" customWidth="1"/>
    <col min="3589" max="3589" width="13.42578125" style="126" bestFit="1" customWidth="1"/>
    <col min="3590" max="3590" width="11" style="126" customWidth="1"/>
    <col min="3591" max="3591" width="9" style="126" bestFit="1" customWidth="1"/>
    <col min="3592" max="3592" width="17.140625" style="126" customWidth="1"/>
    <col min="3593" max="3593" width="12" style="126" customWidth="1"/>
    <col min="3594" max="3594" width="12.28515625" style="126" bestFit="1" customWidth="1"/>
    <col min="3595" max="3595" width="13.5703125" style="126" bestFit="1" customWidth="1"/>
    <col min="3596" max="3596" width="20.7109375" style="126" customWidth="1"/>
    <col min="3597" max="3840" width="9.140625" style="126"/>
    <col min="3841" max="3841" width="40" style="126" customWidth="1"/>
    <col min="3842" max="3842" width="11.140625" style="126" customWidth="1"/>
    <col min="3843" max="3843" width="9.85546875" style="126" bestFit="1" customWidth="1"/>
    <col min="3844" max="3844" width="11.42578125" style="126" bestFit="1" customWidth="1"/>
    <col min="3845" max="3845" width="13.42578125" style="126" bestFit="1" customWidth="1"/>
    <col min="3846" max="3846" width="11" style="126" customWidth="1"/>
    <col min="3847" max="3847" width="9" style="126" bestFit="1" customWidth="1"/>
    <col min="3848" max="3848" width="17.140625" style="126" customWidth="1"/>
    <col min="3849" max="3849" width="12" style="126" customWidth="1"/>
    <col min="3850" max="3850" width="12.28515625" style="126" bestFit="1" customWidth="1"/>
    <col min="3851" max="3851" width="13.5703125" style="126" bestFit="1" customWidth="1"/>
    <col min="3852" max="3852" width="20.7109375" style="126" customWidth="1"/>
    <col min="3853" max="4096" width="9.140625" style="126"/>
    <col min="4097" max="4097" width="40" style="126" customWidth="1"/>
    <col min="4098" max="4098" width="11.140625" style="126" customWidth="1"/>
    <col min="4099" max="4099" width="9.85546875" style="126" bestFit="1" customWidth="1"/>
    <col min="4100" max="4100" width="11.42578125" style="126" bestFit="1" customWidth="1"/>
    <col min="4101" max="4101" width="13.42578125" style="126" bestFit="1" customWidth="1"/>
    <col min="4102" max="4102" width="11" style="126" customWidth="1"/>
    <col min="4103" max="4103" width="9" style="126" bestFit="1" customWidth="1"/>
    <col min="4104" max="4104" width="17.140625" style="126" customWidth="1"/>
    <col min="4105" max="4105" width="12" style="126" customWidth="1"/>
    <col min="4106" max="4106" width="12.28515625" style="126" bestFit="1" customWidth="1"/>
    <col min="4107" max="4107" width="13.5703125" style="126" bestFit="1" customWidth="1"/>
    <col min="4108" max="4108" width="20.7109375" style="126" customWidth="1"/>
    <col min="4109" max="4352" width="9.140625" style="126"/>
    <col min="4353" max="4353" width="40" style="126" customWidth="1"/>
    <col min="4354" max="4354" width="11.140625" style="126" customWidth="1"/>
    <col min="4355" max="4355" width="9.85546875" style="126" bestFit="1" customWidth="1"/>
    <col min="4356" max="4356" width="11.42578125" style="126" bestFit="1" customWidth="1"/>
    <col min="4357" max="4357" width="13.42578125" style="126" bestFit="1" customWidth="1"/>
    <col min="4358" max="4358" width="11" style="126" customWidth="1"/>
    <col min="4359" max="4359" width="9" style="126" bestFit="1" customWidth="1"/>
    <col min="4360" max="4360" width="17.140625" style="126" customWidth="1"/>
    <col min="4361" max="4361" width="12" style="126" customWidth="1"/>
    <col min="4362" max="4362" width="12.28515625" style="126" bestFit="1" customWidth="1"/>
    <col min="4363" max="4363" width="13.5703125" style="126" bestFit="1" customWidth="1"/>
    <col min="4364" max="4364" width="20.7109375" style="126" customWidth="1"/>
    <col min="4365" max="4608" width="9.140625" style="126"/>
    <col min="4609" max="4609" width="40" style="126" customWidth="1"/>
    <col min="4610" max="4610" width="11.140625" style="126" customWidth="1"/>
    <col min="4611" max="4611" width="9.85546875" style="126" bestFit="1" customWidth="1"/>
    <col min="4612" max="4612" width="11.42578125" style="126" bestFit="1" customWidth="1"/>
    <col min="4613" max="4613" width="13.42578125" style="126" bestFit="1" customWidth="1"/>
    <col min="4614" max="4614" width="11" style="126" customWidth="1"/>
    <col min="4615" max="4615" width="9" style="126" bestFit="1" customWidth="1"/>
    <col min="4616" max="4616" width="17.140625" style="126" customWidth="1"/>
    <col min="4617" max="4617" width="12" style="126" customWidth="1"/>
    <col min="4618" max="4618" width="12.28515625" style="126" bestFit="1" customWidth="1"/>
    <col min="4619" max="4619" width="13.5703125" style="126" bestFit="1" customWidth="1"/>
    <col min="4620" max="4620" width="20.7109375" style="126" customWidth="1"/>
    <col min="4621" max="4864" width="9.140625" style="126"/>
    <col min="4865" max="4865" width="40" style="126" customWidth="1"/>
    <col min="4866" max="4866" width="11.140625" style="126" customWidth="1"/>
    <col min="4867" max="4867" width="9.85546875" style="126" bestFit="1" customWidth="1"/>
    <col min="4868" max="4868" width="11.42578125" style="126" bestFit="1" customWidth="1"/>
    <col min="4869" max="4869" width="13.42578125" style="126" bestFit="1" customWidth="1"/>
    <col min="4870" max="4870" width="11" style="126" customWidth="1"/>
    <col min="4871" max="4871" width="9" style="126" bestFit="1" customWidth="1"/>
    <col min="4872" max="4872" width="17.140625" style="126" customWidth="1"/>
    <col min="4873" max="4873" width="12" style="126" customWidth="1"/>
    <col min="4874" max="4874" width="12.28515625" style="126" bestFit="1" customWidth="1"/>
    <col min="4875" max="4875" width="13.5703125" style="126" bestFit="1" customWidth="1"/>
    <col min="4876" max="4876" width="20.7109375" style="126" customWidth="1"/>
    <col min="4877" max="5120" width="9.140625" style="126"/>
    <col min="5121" max="5121" width="40" style="126" customWidth="1"/>
    <col min="5122" max="5122" width="11.140625" style="126" customWidth="1"/>
    <col min="5123" max="5123" width="9.85546875" style="126" bestFit="1" customWidth="1"/>
    <col min="5124" max="5124" width="11.42578125" style="126" bestFit="1" customWidth="1"/>
    <col min="5125" max="5125" width="13.42578125" style="126" bestFit="1" customWidth="1"/>
    <col min="5126" max="5126" width="11" style="126" customWidth="1"/>
    <col min="5127" max="5127" width="9" style="126" bestFit="1" customWidth="1"/>
    <col min="5128" max="5128" width="17.140625" style="126" customWidth="1"/>
    <col min="5129" max="5129" width="12" style="126" customWidth="1"/>
    <col min="5130" max="5130" width="12.28515625" style="126" bestFit="1" customWidth="1"/>
    <col min="5131" max="5131" width="13.5703125" style="126" bestFit="1" customWidth="1"/>
    <col min="5132" max="5132" width="20.7109375" style="126" customWidth="1"/>
    <col min="5133" max="5376" width="9.140625" style="126"/>
    <col min="5377" max="5377" width="40" style="126" customWidth="1"/>
    <col min="5378" max="5378" width="11.140625" style="126" customWidth="1"/>
    <col min="5379" max="5379" width="9.85546875" style="126" bestFit="1" customWidth="1"/>
    <col min="5380" max="5380" width="11.42578125" style="126" bestFit="1" customWidth="1"/>
    <col min="5381" max="5381" width="13.42578125" style="126" bestFit="1" customWidth="1"/>
    <col min="5382" max="5382" width="11" style="126" customWidth="1"/>
    <col min="5383" max="5383" width="9" style="126" bestFit="1" customWidth="1"/>
    <col min="5384" max="5384" width="17.140625" style="126" customWidth="1"/>
    <col min="5385" max="5385" width="12" style="126" customWidth="1"/>
    <col min="5386" max="5386" width="12.28515625" style="126" bestFit="1" customWidth="1"/>
    <col min="5387" max="5387" width="13.5703125" style="126" bestFit="1" customWidth="1"/>
    <col min="5388" max="5388" width="20.7109375" style="126" customWidth="1"/>
    <col min="5389" max="5632" width="9.140625" style="126"/>
    <col min="5633" max="5633" width="40" style="126" customWidth="1"/>
    <col min="5634" max="5634" width="11.140625" style="126" customWidth="1"/>
    <col min="5635" max="5635" width="9.85546875" style="126" bestFit="1" customWidth="1"/>
    <col min="5636" max="5636" width="11.42578125" style="126" bestFit="1" customWidth="1"/>
    <col min="5637" max="5637" width="13.42578125" style="126" bestFit="1" customWidth="1"/>
    <col min="5638" max="5638" width="11" style="126" customWidth="1"/>
    <col min="5639" max="5639" width="9" style="126" bestFit="1" customWidth="1"/>
    <col min="5640" max="5640" width="17.140625" style="126" customWidth="1"/>
    <col min="5641" max="5641" width="12" style="126" customWidth="1"/>
    <col min="5642" max="5642" width="12.28515625" style="126" bestFit="1" customWidth="1"/>
    <col min="5643" max="5643" width="13.5703125" style="126" bestFit="1" customWidth="1"/>
    <col min="5644" max="5644" width="20.7109375" style="126" customWidth="1"/>
    <col min="5645" max="5888" width="9.140625" style="126"/>
    <col min="5889" max="5889" width="40" style="126" customWidth="1"/>
    <col min="5890" max="5890" width="11.140625" style="126" customWidth="1"/>
    <col min="5891" max="5891" width="9.85546875" style="126" bestFit="1" customWidth="1"/>
    <col min="5892" max="5892" width="11.42578125" style="126" bestFit="1" customWidth="1"/>
    <col min="5893" max="5893" width="13.42578125" style="126" bestFit="1" customWidth="1"/>
    <col min="5894" max="5894" width="11" style="126" customWidth="1"/>
    <col min="5895" max="5895" width="9" style="126" bestFit="1" customWidth="1"/>
    <col min="5896" max="5896" width="17.140625" style="126" customWidth="1"/>
    <col min="5897" max="5897" width="12" style="126" customWidth="1"/>
    <col min="5898" max="5898" width="12.28515625" style="126" bestFit="1" customWidth="1"/>
    <col min="5899" max="5899" width="13.5703125" style="126" bestFit="1" customWidth="1"/>
    <col min="5900" max="5900" width="20.7109375" style="126" customWidth="1"/>
    <col min="5901" max="6144" width="9.140625" style="126"/>
    <col min="6145" max="6145" width="40" style="126" customWidth="1"/>
    <col min="6146" max="6146" width="11.140625" style="126" customWidth="1"/>
    <col min="6147" max="6147" width="9.85546875" style="126" bestFit="1" customWidth="1"/>
    <col min="6148" max="6148" width="11.42578125" style="126" bestFit="1" customWidth="1"/>
    <col min="6149" max="6149" width="13.42578125" style="126" bestFit="1" customWidth="1"/>
    <col min="6150" max="6150" width="11" style="126" customWidth="1"/>
    <col min="6151" max="6151" width="9" style="126" bestFit="1" customWidth="1"/>
    <col min="6152" max="6152" width="17.140625" style="126" customWidth="1"/>
    <col min="6153" max="6153" width="12" style="126" customWidth="1"/>
    <col min="6154" max="6154" width="12.28515625" style="126" bestFit="1" customWidth="1"/>
    <col min="6155" max="6155" width="13.5703125" style="126" bestFit="1" customWidth="1"/>
    <col min="6156" max="6156" width="20.7109375" style="126" customWidth="1"/>
    <col min="6157" max="6400" width="9.140625" style="126"/>
    <col min="6401" max="6401" width="40" style="126" customWidth="1"/>
    <col min="6402" max="6402" width="11.140625" style="126" customWidth="1"/>
    <col min="6403" max="6403" width="9.85546875" style="126" bestFit="1" customWidth="1"/>
    <col min="6404" max="6404" width="11.42578125" style="126" bestFit="1" customWidth="1"/>
    <col min="6405" max="6405" width="13.42578125" style="126" bestFit="1" customWidth="1"/>
    <col min="6406" max="6406" width="11" style="126" customWidth="1"/>
    <col min="6407" max="6407" width="9" style="126" bestFit="1" customWidth="1"/>
    <col min="6408" max="6408" width="17.140625" style="126" customWidth="1"/>
    <col min="6409" max="6409" width="12" style="126" customWidth="1"/>
    <col min="6410" max="6410" width="12.28515625" style="126" bestFit="1" customWidth="1"/>
    <col min="6411" max="6411" width="13.5703125" style="126" bestFit="1" customWidth="1"/>
    <col min="6412" max="6412" width="20.7109375" style="126" customWidth="1"/>
    <col min="6413" max="6656" width="9.140625" style="126"/>
    <col min="6657" max="6657" width="40" style="126" customWidth="1"/>
    <col min="6658" max="6658" width="11.140625" style="126" customWidth="1"/>
    <col min="6659" max="6659" width="9.85546875" style="126" bestFit="1" customWidth="1"/>
    <col min="6660" max="6660" width="11.42578125" style="126" bestFit="1" customWidth="1"/>
    <col min="6661" max="6661" width="13.42578125" style="126" bestFit="1" customWidth="1"/>
    <col min="6662" max="6662" width="11" style="126" customWidth="1"/>
    <col min="6663" max="6663" width="9" style="126" bestFit="1" customWidth="1"/>
    <col min="6664" max="6664" width="17.140625" style="126" customWidth="1"/>
    <col min="6665" max="6665" width="12" style="126" customWidth="1"/>
    <col min="6666" max="6666" width="12.28515625" style="126" bestFit="1" customWidth="1"/>
    <col min="6667" max="6667" width="13.5703125" style="126" bestFit="1" customWidth="1"/>
    <col min="6668" max="6668" width="20.7109375" style="126" customWidth="1"/>
    <col min="6669" max="6912" width="9.140625" style="126"/>
    <col min="6913" max="6913" width="40" style="126" customWidth="1"/>
    <col min="6914" max="6914" width="11.140625" style="126" customWidth="1"/>
    <col min="6915" max="6915" width="9.85546875" style="126" bestFit="1" customWidth="1"/>
    <col min="6916" max="6916" width="11.42578125" style="126" bestFit="1" customWidth="1"/>
    <col min="6917" max="6917" width="13.42578125" style="126" bestFit="1" customWidth="1"/>
    <col min="6918" max="6918" width="11" style="126" customWidth="1"/>
    <col min="6919" max="6919" width="9" style="126" bestFit="1" customWidth="1"/>
    <col min="6920" max="6920" width="17.140625" style="126" customWidth="1"/>
    <col min="6921" max="6921" width="12" style="126" customWidth="1"/>
    <col min="6922" max="6922" width="12.28515625" style="126" bestFit="1" customWidth="1"/>
    <col min="6923" max="6923" width="13.5703125" style="126" bestFit="1" customWidth="1"/>
    <col min="6924" max="6924" width="20.7109375" style="126" customWidth="1"/>
    <col min="6925" max="7168" width="9.140625" style="126"/>
    <col min="7169" max="7169" width="40" style="126" customWidth="1"/>
    <col min="7170" max="7170" width="11.140625" style="126" customWidth="1"/>
    <col min="7171" max="7171" width="9.85546875" style="126" bestFit="1" customWidth="1"/>
    <col min="7172" max="7172" width="11.42578125" style="126" bestFit="1" customWidth="1"/>
    <col min="7173" max="7173" width="13.42578125" style="126" bestFit="1" customWidth="1"/>
    <col min="7174" max="7174" width="11" style="126" customWidth="1"/>
    <col min="7175" max="7175" width="9" style="126" bestFit="1" customWidth="1"/>
    <col min="7176" max="7176" width="17.140625" style="126" customWidth="1"/>
    <col min="7177" max="7177" width="12" style="126" customWidth="1"/>
    <col min="7178" max="7178" width="12.28515625" style="126" bestFit="1" customWidth="1"/>
    <col min="7179" max="7179" width="13.5703125" style="126" bestFit="1" customWidth="1"/>
    <col min="7180" max="7180" width="20.7109375" style="126" customWidth="1"/>
    <col min="7181" max="7424" width="9.140625" style="126"/>
    <col min="7425" max="7425" width="40" style="126" customWidth="1"/>
    <col min="7426" max="7426" width="11.140625" style="126" customWidth="1"/>
    <col min="7427" max="7427" width="9.85546875" style="126" bestFit="1" customWidth="1"/>
    <col min="7428" max="7428" width="11.42578125" style="126" bestFit="1" customWidth="1"/>
    <col min="7429" max="7429" width="13.42578125" style="126" bestFit="1" customWidth="1"/>
    <col min="7430" max="7430" width="11" style="126" customWidth="1"/>
    <col min="7431" max="7431" width="9" style="126" bestFit="1" customWidth="1"/>
    <col min="7432" max="7432" width="17.140625" style="126" customWidth="1"/>
    <col min="7433" max="7433" width="12" style="126" customWidth="1"/>
    <col min="7434" max="7434" width="12.28515625" style="126" bestFit="1" customWidth="1"/>
    <col min="7435" max="7435" width="13.5703125" style="126" bestFit="1" customWidth="1"/>
    <col min="7436" max="7436" width="20.7109375" style="126" customWidth="1"/>
    <col min="7437" max="7680" width="9.140625" style="126"/>
    <col min="7681" max="7681" width="40" style="126" customWidth="1"/>
    <col min="7682" max="7682" width="11.140625" style="126" customWidth="1"/>
    <col min="7683" max="7683" width="9.85546875" style="126" bestFit="1" customWidth="1"/>
    <col min="7684" max="7684" width="11.42578125" style="126" bestFit="1" customWidth="1"/>
    <col min="7685" max="7685" width="13.42578125" style="126" bestFit="1" customWidth="1"/>
    <col min="7686" max="7686" width="11" style="126" customWidth="1"/>
    <col min="7687" max="7687" width="9" style="126" bestFit="1" customWidth="1"/>
    <col min="7688" max="7688" width="17.140625" style="126" customWidth="1"/>
    <col min="7689" max="7689" width="12" style="126" customWidth="1"/>
    <col min="7690" max="7690" width="12.28515625" style="126" bestFit="1" customWidth="1"/>
    <col min="7691" max="7691" width="13.5703125" style="126" bestFit="1" customWidth="1"/>
    <col min="7692" max="7692" width="20.7109375" style="126" customWidth="1"/>
    <col min="7693" max="7936" width="9.140625" style="126"/>
    <col min="7937" max="7937" width="40" style="126" customWidth="1"/>
    <col min="7938" max="7938" width="11.140625" style="126" customWidth="1"/>
    <col min="7939" max="7939" width="9.85546875" style="126" bestFit="1" customWidth="1"/>
    <col min="7940" max="7940" width="11.42578125" style="126" bestFit="1" customWidth="1"/>
    <col min="7941" max="7941" width="13.42578125" style="126" bestFit="1" customWidth="1"/>
    <col min="7942" max="7942" width="11" style="126" customWidth="1"/>
    <col min="7943" max="7943" width="9" style="126" bestFit="1" customWidth="1"/>
    <col min="7944" max="7944" width="17.140625" style="126" customWidth="1"/>
    <col min="7945" max="7945" width="12" style="126" customWidth="1"/>
    <col min="7946" max="7946" width="12.28515625" style="126" bestFit="1" customWidth="1"/>
    <col min="7947" max="7947" width="13.5703125" style="126" bestFit="1" customWidth="1"/>
    <col min="7948" max="7948" width="20.7109375" style="126" customWidth="1"/>
    <col min="7949" max="8192" width="9.140625" style="126"/>
    <col min="8193" max="8193" width="40" style="126" customWidth="1"/>
    <col min="8194" max="8194" width="11.140625" style="126" customWidth="1"/>
    <col min="8195" max="8195" width="9.85546875" style="126" bestFit="1" customWidth="1"/>
    <col min="8196" max="8196" width="11.42578125" style="126" bestFit="1" customWidth="1"/>
    <col min="8197" max="8197" width="13.42578125" style="126" bestFit="1" customWidth="1"/>
    <col min="8198" max="8198" width="11" style="126" customWidth="1"/>
    <col min="8199" max="8199" width="9" style="126" bestFit="1" customWidth="1"/>
    <col min="8200" max="8200" width="17.140625" style="126" customWidth="1"/>
    <col min="8201" max="8201" width="12" style="126" customWidth="1"/>
    <col min="8202" max="8202" width="12.28515625" style="126" bestFit="1" customWidth="1"/>
    <col min="8203" max="8203" width="13.5703125" style="126" bestFit="1" customWidth="1"/>
    <col min="8204" max="8204" width="20.7109375" style="126" customWidth="1"/>
    <col min="8205" max="8448" width="9.140625" style="126"/>
    <col min="8449" max="8449" width="40" style="126" customWidth="1"/>
    <col min="8450" max="8450" width="11.140625" style="126" customWidth="1"/>
    <col min="8451" max="8451" width="9.85546875" style="126" bestFit="1" customWidth="1"/>
    <col min="8452" max="8452" width="11.42578125" style="126" bestFit="1" customWidth="1"/>
    <col min="8453" max="8453" width="13.42578125" style="126" bestFit="1" customWidth="1"/>
    <col min="8454" max="8454" width="11" style="126" customWidth="1"/>
    <col min="8455" max="8455" width="9" style="126" bestFit="1" customWidth="1"/>
    <col min="8456" max="8456" width="17.140625" style="126" customWidth="1"/>
    <col min="8457" max="8457" width="12" style="126" customWidth="1"/>
    <col min="8458" max="8458" width="12.28515625" style="126" bestFit="1" customWidth="1"/>
    <col min="8459" max="8459" width="13.5703125" style="126" bestFit="1" customWidth="1"/>
    <col min="8460" max="8460" width="20.7109375" style="126" customWidth="1"/>
    <col min="8461" max="8704" width="9.140625" style="126"/>
    <col min="8705" max="8705" width="40" style="126" customWidth="1"/>
    <col min="8706" max="8706" width="11.140625" style="126" customWidth="1"/>
    <col min="8707" max="8707" width="9.85546875" style="126" bestFit="1" customWidth="1"/>
    <col min="8708" max="8708" width="11.42578125" style="126" bestFit="1" customWidth="1"/>
    <col min="8709" max="8709" width="13.42578125" style="126" bestFit="1" customWidth="1"/>
    <col min="8710" max="8710" width="11" style="126" customWidth="1"/>
    <col min="8711" max="8711" width="9" style="126" bestFit="1" customWidth="1"/>
    <col min="8712" max="8712" width="17.140625" style="126" customWidth="1"/>
    <col min="8713" max="8713" width="12" style="126" customWidth="1"/>
    <col min="8714" max="8714" width="12.28515625" style="126" bestFit="1" customWidth="1"/>
    <col min="8715" max="8715" width="13.5703125" style="126" bestFit="1" customWidth="1"/>
    <col min="8716" max="8716" width="20.7109375" style="126" customWidth="1"/>
    <col min="8717" max="8960" width="9.140625" style="126"/>
    <col min="8961" max="8961" width="40" style="126" customWidth="1"/>
    <col min="8962" max="8962" width="11.140625" style="126" customWidth="1"/>
    <col min="8963" max="8963" width="9.85546875" style="126" bestFit="1" customWidth="1"/>
    <col min="8964" max="8964" width="11.42578125" style="126" bestFit="1" customWidth="1"/>
    <col min="8965" max="8965" width="13.42578125" style="126" bestFit="1" customWidth="1"/>
    <col min="8966" max="8966" width="11" style="126" customWidth="1"/>
    <col min="8967" max="8967" width="9" style="126" bestFit="1" customWidth="1"/>
    <col min="8968" max="8968" width="17.140625" style="126" customWidth="1"/>
    <col min="8969" max="8969" width="12" style="126" customWidth="1"/>
    <col min="8970" max="8970" width="12.28515625" style="126" bestFit="1" customWidth="1"/>
    <col min="8971" max="8971" width="13.5703125" style="126" bestFit="1" customWidth="1"/>
    <col min="8972" max="8972" width="20.7109375" style="126" customWidth="1"/>
    <col min="8973" max="9216" width="9.140625" style="126"/>
    <col min="9217" max="9217" width="40" style="126" customWidth="1"/>
    <col min="9218" max="9218" width="11.140625" style="126" customWidth="1"/>
    <col min="9219" max="9219" width="9.85546875" style="126" bestFit="1" customWidth="1"/>
    <col min="9220" max="9220" width="11.42578125" style="126" bestFit="1" customWidth="1"/>
    <col min="9221" max="9221" width="13.42578125" style="126" bestFit="1" customWidth="1"/>
    <col min="9222" max="9222" width="11" style="126" customWidth="1"/>
    <col min="9223" max="9223" width="9" style="126" bestFit="1" customWidth="1"/>
    <col min="9224" max="9224" width="17.140625" style="126" customWidth="1"/>
    <col min="9225" max="9225" width="12" style="126" customWidth="1"/>
    <col min="9226" max="9226" width="12.28515625" style="126" bestFit="1" customWidth="1"/>
    <col min="9227" max="9227" width="13.5703125" style="126" bestFit="1" customWidth="1"/>
    <col min="9228" max="9228" width="20.7109375" style="126" customWidth="1"/>
    <col min="9229" max="9472" width="9.140625" style="126"/>
    <col min="9473" max="9473" width="40" style="126" customWidth="1"/>
    <col min="9474" max="9474" width="11.140625" style="126" customWidth="1"/>
    <col min="9475" max="9475" width="9.85546875" style="126" bestFit="1" customWidth="1"/>
    <col min="9476" max="9476" width="11.42578125" style="126" bestFit="1" customWidth="1"/>
    <col min="9477" max="9477" width="13.42578125" style="126" bestFit="1" customWidth="1"/>
    <col min="9478" max="9478" width="11" style="126" customWidth="1"/>
    <col min="9479" max="9479" width="9" style="126" bestFit="1" customWidth="1"/>
    <col min="9480" max="9480" width="17.140625" style="126" customWidth="1"/>
    <col min="9481" max="9481" width="12" style="126" customWidth="1"/>
    <col min="9482" max="9482" width="12.28515625" style="126" bestFit="1" customWidth="1"/>
    <col min="9483" max="9483" width="13.5703125" style="126" bestFit="1" customWidth="1"/>
    <col min="9484" max="9484" width="20.7109375" style="126" customWidth="1"/>
    <col min="9485" max="9728" width="9.140625" style="126"/>
    <col min="9729" max="9729" width="40" style="126" customWidth="1"/>
    <col min="9730" max="9730" width="11.140625" style="126" customWidth="1"/>
    <col min="9731" max="9731" width="9.85546875" style="126" bestFit="1" customWidth="1"/>
    <col min="9732" max="9732" width="11.42578125" style="126" bestFit="1" customWidth="1"/>
    <col min="9733" max="9733" width="13.42578125" style="126" bestFit="1" customWidth="1"/>
    <col min="9734" max="9734" width="11" style="126" customWidth="1"/>
    <col min="9735" max="9735" width="9" style="126" bestFit="1" customWidth="1"/>
    <col min="9736" max="9736" width="17.140625" style="126" customWidth="1"/>
    <col min="9737" max="9737" width="12" style="126" customWidth="1"/>
    <col min="9738" max="9738" width="12.28515625" style="126" bestFit="1" customWidth="1"/>
    <col min="9739" max="9739" width="13.5703125" style="126" bestFit="1" customWidth="1"/>
    <col min="9740" max="9740" width="20.7109375" style="126" customWidth="1"/>
    <col min="9741" max="9984" width="9.140625" style="126"/>
    <col min="9985" max="9985" width="40" style="126" customWidth="1"/>
    <col min="9986" max="9986" width="11.140625" style="126" customWidth="1"/>
    <col min="9987" max="9987" width="9.85546875" style="126" bestFit="1" customWidth="1"/>
    <col min="9988" max="9988" width="11.42578125" style="126" bestFit="1" customWidth="1"/>
    <col min="9989" max="9989" width="13.42578125" style="126" bestFit="1" customWidth="1"/>
    <col min="9990" max="9990" width="11" style="126" customWidth="1"/>
    <col min="9991" max="9991" width="9" style="126" bestFit="1" customWidth="1"/>
    <col min="9992" max="9992" width="17.140625" style="126" customWidth="1"/>
    <col min="9993" max="9993" width="12" style="126" customWidth="1"/>
    <col min="9994" max="9994" width="12.28515625" style="126" bestFit="1" customWidth="1"/>
    <col min="9995" max="9995" width="13.5703125" style="126" bestFit="1" customWidth="1"/>
    <col min="9996" max="9996" width="20.7109375" style="126" customWidth="1"/>
    <col min="9997" max="10240" width="9.140625" style="126"/>
    <col min="10241" max="10241" width="40" style="126" customWidth="1"/>
    <col min="10242" max="10242" width="11.140625" style="126" customWidth="1"/>
    <col min="10243" max="10243" width="9.85546875" style="126" bestFit="1" customWidth="1"/>
    <col min="10244" max="10244" width="11.42578125" style="126" bestFit="1" customWidth="1"/>
    <col min="10245" max="10245" width="13.42578125" style="126" bestFit="1" customWidth="1"/>
    <col min="10246" max="10246" width="11" style="126" customWidth="1"/>
    <col min="10247" max="10247" width="9" style="126" bestFit="1" customWidth="1"/>
    <col min="10248" max="10248" width="17.140625" style="126" customWidth="1"/>
    <col min="10249" max="10249" width="12" style="126" customWidth="1"/>
    <col min="10250" max="10250" width="12.28515625" style="126" bestFit="1" customWidth="1"/>
    <col min="10251" max="10251" width="13.5703125" style="126" bestFit="1" customWidth="1"/>
    <col min="10252" max="10252" width="20.7109375" style="126" customWidth="1"/>
    <col min="10253" max="10496" width="9.140625" style="126"/>
    <col min="10497" max="10497" width="40" style="126" customWidth="1"/>
    <col min="10498" max="10498" width="11.140625" style="126" customWidth="1"/>
    <col min="10499" max="10499" width="9.85546875" style="126" bestFit="1" customWidth="1"/>
    <col min="10500" max="10500" width="11.42578125" style="126" bestFit="1" customWidth="1"/>
    <col min="10501" max="10501" width="13.42578125" style="126" bestFit="1" customWidth="1"/>
    <col min="10502" max="10502" width="11" style="126" customWidth="1"/>
    <col min="10503" max="10503" width="9" style="126" bestFit="1" customWidth="1"/>
    <col min="10504" max="10504" width="17.140625" style="126" customWidth="1"/>
    <col min="10505" max="10505" width="12" style="126" customWidth="1"/>
    <col min="10506" max="10506" width="12.28515625" style="126" bestFit="1" customWidth="1"/>
    <col min="10507" max="10507" width="13.5703125" style="126" bestFit="1" customWidth="1"/>
    <col min="10508" max="10508" width="20.7109375" style="126" customWidth="1"/>
    <col min="10509" max="10752" width="9.140625" style="126"/>
    <col min="10753" max="10753" width="40" style="126" customWidth="1"/>
    <col min="10754" max="10754" width="11.140625" style="126" customWidth="1"/>
    <col min="10755" max="10755" width="9.85546875" style="126" bestFit="1" customWidth="1"/>
    <col min="10756" max="10756" width="11.42578125" style="126" bestFit="1" customWidth="1"/>
    <col min="10757" max="10757" width="13.42578125" style="126" bestFit="1" customWidth="1"/>
    <col min="10758" max="10758" width="11" style="126" customWidth="1"/>
    <col min="10759" max="10759" width="9" style="126" bestFit="1" customWidth="1"/>
    <col min="10760" max="10760" width="17.140625" style="126" customWidth="1"/>
    <col min="10761" max="10761" width="12" style="126" customWidth="1"/>
    <col min="10762" max="10762" width="12.28515625" style="126" bestFit="1" customWidth="1"/>
    <col min="10763" max="10763" width="13.5703125" style="126" bestFit="1" customWidth="1"/>
    <col min="10764" max="10764" width="20.7109375" style="126" customWidth="1"/>
    <col min="10765" max="11008" width="9.140625" style="126"/>
    <col min="11009" max="11009" width="40" style="126" customWidth="1"/>
    <col min="11010" max="11010" width="11.140625" style="126" customWidth="1"/>
    <col min="11011" max="11011" width="9.85546875" style="126" bestFit="1" customWidth="1"/>
    <col min="11012" max="11012" width="11.42578125" style="126" bestFit="1" customWidth="1"/>
    <col min="11013" max="11013" width="13.42578125" style="126" bestFit="1" customWidth="1"/>
    <col min="11014" max="11014" width="11" style="126" customWidth="1"/>
    <col min="11015" max="11015" width="9" style="126" bestFit="1" customWidth="1"/>
    <col min="11016" max="11016" width="17.140625" style="126" customWidth="1"/>
    <col min="11017" max="11017" width="12" style="126" customWidth="1"/>
    <col min="11018" max="11018" width="12.28515625" style="126" bestFit="1" customWidth="1"/>
    <col min="11019" max="11019" width="13.5703125" style="126" bestFit="1" customWidth="1"/>
    <col min="11020" max="11020" width="20.7109375" style="126" customWidth="1"/>
    <col min="11021" max="11264" width="9.140625" style="126"/>
    <col min="11265" max="11265" width="40" style="126" customWidth="1"/>
    <col min="11266" max="11266" width="11.140625" style="126" customWidth="1"/>
    <col min="11267" max="11267" width="9.85546875" style="126" bestFit="1" customWidth="1"/>
    <col min="11268" max="11268" width="11.42578125" style="126" bestFit="1" customWidth="1"/>
    <col min="11269" max="11269" width="13.42578125" style="126" bestFit="1" customWidth="1"/>
    <col min="11270" max="11270" width="11" style="126" customWidth="1"/>
    <col min="11271" max="11271" width="9" style="126" bestFit="1" customWidth="1"/>
    <col min="11272" max="11272" width="17.140625" style="126" customWidth="1"/>
    <col min="11273" max="11273" width="12" style="126" customWidth="1"/>
    <col min="11274" max="11274" width="12.28515625" style="126" bestFit="1" customWidth="1"/>
    <col min="11275" max="11275" width="13.5703125" style="126" bestFit="1" customWidth="1"/>
    <col min="11276" max="11276" width="20.7109375" style="126" customWidth="1"/>
    <col min="11277" max="11520" width="9.140625" style="126"/>
    <col min="11521" max="11521" width="40" style="126" customWidth="1"/>
    <col min="11522" max="11522" width="11.140625" style="126" customWidth="1"/>
    <col min="11523" max="11523" width="9.85546875" style="126" bestFit="1" customWidth="1"/>
    <col min="11524" max="11524" width="11.42578125" style="126" bestFit="1" customWidth="1"/>
    <col min="11525" max="11525" width="13.42578125" style="126" bestFit="1" customWidth="1"/>
    <col min="11526" max="11526" width="11" style="126" customWidth="1"/>
    <col min="11527" max="11527" width="9" style="126" bestFit="1" customWidth="1"/>
    <col min="11528" max="11528" width="17.140625" style="126" customWidth="1"/>
    <col min="11529" max="11529" width="12" style="126" customWidth="1"/>
    <col min="11530" max="11530" width="12.28515625" style="126" bestFit="1" customWidth="1"/>
    <col min="11531" max="11531" width="13.5703125" style="126" bestFit="1" customWidth="1"/>
    <col min="11532" max="11532" width="20.7109375" style="126" customWidth="1"/>
    <col min="11533" max="11776" width="9.140625" style="126"/>
    <col min="11777" max="11777" width="40" style="126" customWidth="1"/>
    <col min="11778" max="11778" width="11.140625" style="126" customWidth="1"/>
    <col min="11779" max="11779" width="9.85546875" style="126" bestFit="1" customWidth="1"/>
    <col min="11780" max="11780" width="11.42578125" style="126" bestFit="1" customWidth="1"/>
    <col min="11781" max="11781" width="13.42578125" style="126" bestFit="1" customWidth="1"/>
    <col min="11782" max="11782" width="11" style="126" customWidth="1"/>
    <col min="11783" max="11783" width="9" style="126" bestFit="1" customWidth="1"/>
    <col min="11784" max="11784" width="17.140625" style="126" customWidth="1"/>
    <col min="11785" max="11785" width="12" style="126" customWidth="1"/>
    <col min="11786" max="11786" width="12.28515625" style="126" bestFit="1" customWidth="1"/>
    <col min="11787" max="11787" width="13.5703125" style="126" bestFit="1" customWidth="1"/>
    <col min="11788" max="11788" width="20.7109375" style="126" customWidth="1"/>
    <col min="11789" max="12032" width="9.140625" style="126"/>
    <col min="12033" max="12033" width="40" style="126" customWidth="1"/>
    <col min="12034" max="12034" width="11.140625" style="126" customWidth="1"/>
    <col min="12035" max="12035" width="9.85546875" style="126" bestFit="1" customWidth="1"/>
    <col min="12036" max="12036" width="11.42578125" style="126" bestFit="1" customWidth="1"/>
    <col min="12037" max="12037" width="13.42578125" style="126" bestFit="1" customWidth="1"/>
    <col min="12038" max="12038" width="11" style="126" customWidth="1"/>
    <col min="12039" max="12039" width="9" style="126" bestFit="1" customWidth="1"/>
    <col min="12040" max="12040" width="17.140625" style="126" customWidth="1"/>
    <col min="12041" max="12041" width="12" style="126" customWidth="1"/>
    <col min="12042" max="12042" width="12.28515625" style="126" bestFit="1" customWidth="1"/>
    <col min="12043" max="12043" width="13.5703125" style="126" bestFit="1" customWidth="1"/>
    <col min="12044" max="12044" width="20.7109375" style="126" customWidth="1"/>
    <col min="12045" max="12288" width="9.140625" style="126"/>
    <col min="12289" max="12289" width="40" style="126" customWidth="1"/>
    <col min="12290" max="12290" width="11.140625" style="126" customWidth="1"/>
    <col min="12291" max="12291" width="9.85546875" style="126" bestFit="1" customWidth="1"/>
    <col min="12292" max="12292" width="11.42578125" style="126" bestFit="1" customWidth="1"/>
    <col min="12293" max="12293" width="13.42578125" style="126" bestFit="1" customWidth="1"/>
    <col min="12294" max="12294" width="11" style="126" customWidth="1"/>
    <col min="12295" max="12295" width="9" style="126" bestFit="1" customWidth="1"/>
    <col min="12296" max="12296" width="17.140625" style="126" customWidth="1"/>
    <col min="12297" max="12297" width="12" style="126" customWidth="1"/>
    <col min="12298" max="12298" width="12.28515625" style="126" bestFit="1" customWidth="1"/>
    <col min="12299" max="12299" width="13.5703125" style="126" bestFit="1" customWidth="1"/>
    <col min="12300" max="12300" width="20.7109375" style="126" customWidth="1"/>
    <col min="12301" max="12544" width="9.140625" style="126"/>
    <col min="12545" max="12545" width="40" style="126" customWidth="1"/>
    <col min="12546" max="12546" width="11.140625" style="126" customWidth="1"/>
    <col min="12547" max="12547" width="9.85546875" style="126" bestFit="1" customWidth="1"/>
    <col min="12548" max="12548" width="11.42578125" style="126" bestFit="1" customWidth="1"/>
    <col min="12549" max="12549" width="13.42578125" style="126" bestFit="1" customWidth="1"/>
    <col min="12550" max="12550" width="11" style="126" customWidth="1"/>
    <col min="12551" max="12551" width="9" style="126" bestFit="1" customWidth="1"/>
    <col min="12552" max="12552" width="17.140625" style="126" customWidth="1"/>
    <col min="12553" max="12553" width="12" style="126" customWidth="1"/>
    <col min="12554" max="12554" width="12.28515625" style="126" bestFit="1" customWidth="1"/>
    <col min="12555" max="12555" width="13.5703125" style="126" bestFit="1" customWidth="1"/>
    <col min="12556" max="12556" width="20.7109375" style="126" customWidth="1"/>
    <col min="12557" max="12800" width="9.140625" style="126"/>
    <col min="12801" max="12801" width="40" style="126" customWidth="1"/>
    <col min="12802" max="12802" width="11.140625" style="126" customWidth="1"/>
    <col min="12803" max="12803" width="9.85546875" style="126" bestFit="1" customWidth="1"/>
    <col min="12804" max="12804" width="11.42578125" style="126" bestFit="1" customWidth="1"/>
    <col min="12805" max="12805" width="13.42578125" style="126" bestFit="1" customWidth="1"/>
    <col min="12806" max="12806" width="11" style="126" customWidth="1"/>
    <col min="12807" max="12807" width="9" style="126" bestFit="1" customWidth="1"/>
    <col min="12808" max="12808" width="17.140625" style="126" customWidth="1"/>
    <col min="12809" max="12809" width="12" style="126" customWidth="1"/>
    <col min="12810" max="12810" width="12.28515625" style="126" bestFit="1" customWidth="1"/>
    <col min="12811" max="12811" width="13.5703125" style="126" bestFit="1" customWidth="1"/>
    <col min="12812" max="12812" width="20.7109375" style="126" customWidth="1"/>
    <col min="12813" max="13056" width="9.140625" style="126"/>
    <col min="13057" max="13057" width="40" style="126" customWidth="1"/>
    <col min="13058" max="13058" width="11.140625" style="126" customWidth="1"/>
    <col min="13059" max="13059" width="9.85546875" style="126" bestFit="1" customWidth="1"/>
    <col min="13060" max="13060" width="11.42578125" style="126" bestFit="1" customWidth="1"/>
    <col min="13061" max="13061" width="13.42578125" style="126" bestFit="1" customWidth="1"/>
    <col min="13062" max="13062" width="11" style="126" customWidth="1"/>
    <col min="13063" max="13063" width="9" style="126" bestFit="1" customWidth="1"/>
    <col min="13064" max="13064" width="17.140625" style="126" customWidth="1"/>
    <col min="13065" max="13065" width="12" style="126" customWidth="1"/>
    <col min="13066" max="13066" width="12.28515625" style="126" bestFit="1" customWidth="1"/>
    <col min="13067" max="13067" width="13.5703125" style="126" bestFit="1" customWidth="1"/>
    <col min="13068" max="13068" width="20.7109375" style="126" customWidth="1"/>
    <col min="13069" max="13312" width="9.140625" style="126"/>
    <col min="13313" max="13313" width="40" style="126" customWidth="1"/>
    <col min="13314" max="13314" width="11.140625" style="126" customWidth="1"/>
    <col min="13315" max="13315" width="9.85546875" style="126" bestFit="1" customWidth="1"/>
    <col min="13316" max="13316" width="11.42578125" style="126" bestFit="1" customWidth="1"/>
    <col min="13317" max="13317" width="13.42578125" style="126" bestFit="1" customWidth="1"/>
    <col min="13318" max="13318" width="11" style="126" customWidth="1"/>
    <col min="13319" max="13319" width="9" style="126" bestFit="1" customWidth="1"/>
    <col min="13320" max="13320" width="17.140625" style="126" customWidth="1"/>
    <col min="13321" max="13321" width="12" style="126" customWidth="1"/>
    <col min="13322" max="13322" width="12.28515625" style="126" bestFit="1" customWidth="1"/>
    <col min="13323" max="13323" width="13.5703125" style="126" bestFit="1" customWidth="1"/>
    <col min="13324" max="13324" width="20.7109375" style="126" customWidth="1"/>
    <col min="13325" max="13568" width="9.140625" style="126"/>
    <col min="13569" max="13569" width="40" style="126" customWidth="1"/>
    <col min="13570" max="13570" width="11.140625" style="126" customWidth="1"/>
    <col min="13571" max="13571" width="9.85546875" style="126" bestFit="1" customWidth="1"/>
    <col min="13572" max="13572" width="11.42578125" style="126" bestFit="1" customWidth="1"/>
    <col min="13573" max="13573" width="13.42578125" style="126" bestFit="1" customWidth="1"/>
    <col min="13574" max="13574" width="11" style="126" customWidth="1"/>
    <col min="13575" max="13575" width="9" style="126" bestFit="1" customWidth="1"/>
    <col min="13576" max="13576" width="17.140625" style="126" customWidth="1"/>
    <col min="13577" max="13577" width="12" style="126" customWidth="1"/>
    <col min="13578" max="13578" width="12.28515625" style="126" bestFit="1" customWidth="1"/>
    <col min="13579" max="13579" width="13.5703125" style="126" bestFit="1" customWidth="1"/>
    <col min="13580" max="13580" width="20.7109375" style="126" customWidth="1"/>
    <col min="13581" max="13824" width="9.140625" style="126"/>
    <col min="13825" max="13825" width="40" style="126" customWidth="1"/>
    <col min="13826" max="13826" width="11.140625" style="126" customWidth="1"/>
    <col min="13827" max="13827" width="9.85546875" style="126" bestFit="1" customWidth="1"/>
    <col min="13828" max="13828" width="11.42578125" style="126" bestFit="1" customWidth="1"/>
    <col min="13829" max="13829" width="13.42578125" style="126" bestFit="1" customWidth="1"/>
    <col min="13830" max="13830" width="11" style="126" customWidth="1"/>
    <col min="13831" max="13831" width="9" style="126" bestFit="1" customWidth="1"/>
    <col min="13832" max="13832" width="17.140625" style="126" customWidth="1"/>
    <col min="13833" max="13833" width="12" style="126" customWidth="1"/>
    <col min="13834" max="13834" width="12.28515625" style="126" bestFit="1" customWidth="1"/>
    <col min="13835" max="13835" width="13.5703125" style="126" bestFit="1" customWidth="1"/>
    <col min="13836" max="13836" width="20.7109375" style="126" customWidth="1"/>
    <col min="13837" max="14080" width="9.140625" style="126"/>
    <col min="14081" max="14081" width="40" style="126" customWidth="1"/>
    <col min="14082" max="14082" width="11.140625" style="126" customWidth="1"/>
    <col min="14083" max="14083" width="9.85546875" style="126" bestFit="1" customWidth="1"/>
    <col min="14084" max="14084" width="11.42578125" style="126" bestFit="1" customWidth="1"/>
    <col min="14085" max="14085" width="13.42578125" style="126" bestFit="1" customWidth="1"/>
    <col min="14086" max="14086" width="11" style="126" customWidth="1"/>
    <col min="14087" max="14087" width="9" style="126" bestFit="1" customWidth="1"/>
    <col min="14088" max="14088" width="17.140625" style="126" customWidth="1"/>
    <col min="14089" max="14089" width="12" style="126" customWidth="1"/>
    <col min="14090" max="14090" width="12.28515625" style="126" bestFit="1" customWidth="1"/>
    <col min="14091" max="14091" width="13.5703125" style="126" bestFit="1" customWidth="1"/>
    <col min="14092" max="14092" width="20.7109375" style="126" customWidth="1"/>
    <col min="14093" max="14336" width="9.140625" style="126"/>
    <col min="14337" max="14337" width="40" style="126" customWidth="1"/>
    <col min="14338" max="14338" width="11.140625" style="126" customWidth="1"/>
    <col min="14339" max="14339" width="9.85546875" style="126" bestFit="1" customWidth="1"/>
    <col min="14340" max="14340" width="11.42578125" style="126" bestFit="1" customWidth="1"/>
    <col min="14341" max="14341" width="13.42578125" style="126" bestFit="1" customWidth="1"/>
    <col min="14342" max="14342" width="11" style="126" customWidth="1"/>
    <col min="14343" max="14343" width="9" style="126" bestFit="1" customWidth="1"/>
    <col min="14344" max="14344" width="17.140625" style="126" customWidth="1"/>
    <col min="14345" max="14345" width="12" style="126" customWidth="1"/>
    <col min="14346" max="14346" width="12.28515625" style="126" bestFit="1" customWidth="1"/>
    <col min="14347" max="14347" width="13.5703125" style="126" bestFit="1" customWidth="1"/>
    <col min="14348" max="14348" width="20.7109375" style="126" customWidth="1"/>
    <col min="14349" max="14592" width="9.140625" style="126"/>
    <col min="14593" max="14593" width="40" style="126" customWidth="1"/>
    <col min="14594" max="14594" width="11.140625" style="126" customWidth="1"/>
    <col min="14595" max="14595" width="9.85546875" style="126" bestFit="1" customWidth="1"/>
    <col min="14596" max="14596" width="11.42578125" style="126" bestFit="1" customWidth="1"/>
    <col min="14597" max="14597" width="13.42578125" style="126" bestFit="1" customWidth="1"/>
    <col min="14598" max="14598" width="11" style="126" customWidth="1"/>
    <col min="14599" max="14599" width="9" style="126" bestFit="1" customWidth="1"/>
    <col min="14600" max="14600" width="17.140625" style="126" customWidth="1"/>
    <col min="14601" max="14601" width="12" style="126" customWidth="1"/>
    <col min="14602" max="14602" width="12.28515625" style="126" bestFit="1" customWidth="1"/>
    <col min="14603" max="14603" width="13.5703125" style="126" bestFit="1" customWidth="1"/>
    <col min="14604" max="14604" width="20.7109375" style="126" customWidth="1"/>
    <col min="14605" max="14848" width="9.140625" style="126"/>
    <col min="14849" max="14849" width="40" style="126" customWidth="1"/>
    <col min="14850" max="14850" width="11.140625" style="126" customWidth="1"/>
    <col min="14851" max="14851" width="9.85546875" style="126" bestFit="1" customWidth="1"/>
    <col min="14852" max="14852" width="11.42578125" style="126" bestFit="1" customWidth="1"/>
    <col min="14853" max="14853" width="13.42578125" style="126" bestFit="1" customWidth="1"/>
    <col min="14854" max="14854" width="11" style="126" customWidth="1"/>
    <col min="14855" max="14855" width="9" style="126" bestFit="1" customWidth="1"/>
    <col min="14856" max="14856" width="17.140625" style="126" customWidth="1"/>
    <col min="14857" max="14857" width="12" style="126" customWidth="1"/>
    <col min="14858" max="14858" width="12.28515625" style="126" bestFit="1" customWidth="1"/>
    <col min="14859" max="14859" width="13.5703125" style="126" bestFit="1" customWidth="1"/>
    <col min="14860" max="14860" width="20.7109375" style="126" customWidth="1"/>
    <col min="14861" max="15104" width="9.140625" style="126"/>
    <col min="15105" max="15105" width="40" style="126" customWidth="1"/>
    <col min="15106" max="15106" width="11.140625" style="126" customWidth="1"/>
    <col min="15107" max="15107" width="9.85546875" style="126" bestFit="1" customWidth="1"/>
    <col min="15108" max="15108" width="11.42578125" style="126" bestFit="1" customWidth="1"/>
    <col min="15109" max="15109" width="13.42578125" style="126" bestFit="1" customWidth="1"/>
    <col min="15110" max="15110" width="11" style="126" customWidth="1"/>
    <col min="15111" max="15111" width="9" style="126" bestFit="1" customWidth="1"/>
    <col min="15112" max="15112" width="17.140625" style="126" customWidth="1"/>
    <col min="15113" max="15113" width="12" style="126" customWidth="1"/>
    <col min="15114" max="15114" width="12.28515625" style="126" bestFit="1" customWidth="1"/>
    <col min="15115" max="15115" width="13.5703125" style="126" bestFit="1" customWidth="1"/>
    <col min="15116" max="15116" width="20.7109375" style="126" customWidth="1"/>
    <col min="15117" max="15360" width="9.140625" style="126"/>
    <col min="15361" max="15361" width="40" style="126" customWidth="1"/>
    <col min="15362" max="15362" width="11.140625" style="126" customWidth="1"/>
    <col min="15363" max="15363" width="9.85546875" style="126" bestFit="1" customWidth="1"/>
    <col min="15364" max="15364" width="11.42578125" style="126" bestFit="1" customWidth="1"/>
    <col min="15365" max="15365" width="13.42578125" style="126" bestFit="1" customWidth="1"/>
    <col min="15366" max="15366" width="11" style="126" customWidth="1"/>
    <col min="15367" max="15367" width="9" style="126" bestFit="1" customWidth="1"/>
    <col min="15368" max="15368" width="17.140625" style="126" customWidth="1"/>
    <col min="15369" max="15369" width="12" style="126" customWidth="1"/>
    <col min="15370" max="15370" width="12.28515625" style="126" bestFit="1" customWidth="1"/>
    <col min="15371" max="15371" width="13.5703125" style="126" bestFit="1" customWidth="1"/>
    <col min="15372" max="15372" width="20.7109375" style="126" customWidth="1"/>
    <col min="15373" max="15616" width="9.140625" style="126"/>
    <col min="15617" max="15617" width="40" style="126" customWidth="1"/>
    <col min="15618" max="15618" width="11.140625" style="126" customWidth="1"/>
    <col min="15619" max="15619" width="9.85546875" style="126" bestFit="1" customWidth="1"/>
    <col min="15620" max="15620" width="11.42578125" style="126" bestFit="1" customWidth="1"/>
    <col min="15621" max="15621" width="13.42578125" style="126" bestFit="1" customWidth="1"/>
    <col min="15622" max="15622" width="11" style="126" customWidth="1"/>
    <col min="15623" max="15623" width="9" style="126" bestFit="1" customWidth="1"/>
    <col min="15624" max="15624" width="17.140625" style="126" customWidth="1"/>
    <col min="15625" max="15625" width="12" style="126" customWidth="1"/>
    <col min="15626" max="15626" width="12.28515625" style="126" bestFit="1" customWidth="1"/>
    <col min="15627" max="15627" width="13.5703125" style="126" bestFit="1" customWidth="1"/>
    <col min="15628" max="15628" width="20.7109375" style="126" customWidth="1"/>
    <col min="15629" max="15872" width="9.140625" style="126"/>
    <col min="15873" max="15873" width="40" style="126" customWidth="1"/>
    <col min="15874" max="15874" width="11.140625" style="126" customWidth="1"/>
    <col min="15875" max="15875" width="9.85546875" style="126" bestFit="1" customWidth="1"/>
    <col min="15876" max="15876" width="11.42578125" style="126" bestFit="1" customWidth="1"/>
    <col min="15877" max="15877" width="13.42578125" style="126" bestFit="1" customWidth="1"/>
    <col min="15878" max="15878" width="11" style="126" customWidth="1"/>
    <col min="15879" max="15879" width="9" style="126" bestFit="1" customWidth="1"/>
    <col min="15880" max="15880" width="17.140625" style="126" customWidth="1"/>
    <col min="15881" max="15881" width="12" style="126" customWidth="1"/>
    <col min="15882" max="15882" width="12.28515625" style="126" bestFit="1" customWidth="1"/>
    <col min="15883" max="15883" width="13.5703125" style="126" bestFit="1" customWidth="1"/>
    <col min="15884" max="15884" width="20.7109375" style="126" customWidth="1"/>
    <col min="15885" max="16128" width="9.140625" style="126"/>
    <col min="16129" max="16129" width="40" style="126" customWidth="1"/>
    <col min="16130" max="16130" width="11.140625" style="126" customWidth="1"/>
    <col min="16131" max="16131" width="9.85546875" style="126" bestFit="1" customWidth="1"/>
    <col min="16132" max="16132" width="11.42578125" style="126" bestFit="1" customWidth="1"/>
    <col min="16133" max="16133" width="13.42578125" style="126" bestFit="1" customWidth="1"/>
    <col min="16134" max="16134" width="11" style="126" customWidth="1"/>
    <col min="16135" max="16135" width="9" style="126" bestFit="1" customWidth="1"/>
    <col min="16136" max="16136" width="17.140625" style="126" customWidth="1"/>
    <col min="16137" max="16137" width="12" style="126" customWidth="1"/>
    <col min="16138" max="16138" width="12.28515625" style="126" bestFit="1" customWidth="1"/>
    <col min="16139" max="16139" width="13.5703125" style="126" bestFit="1" customWidth="1"/>
    <col min="16140" max="16140" width="20.7109375" style="126" customWidth="1"/>
    <col min="16141" max="16384" width="9.140625" style="126"/>
  </cols>
  <sheetData>
    <row r="1" spans="1:12" ht="15.75">
      <c r="A1" s="124" t="s">
        <v>379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>
      <c r="A2" s="127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2.75" customHeight="1">
      <c r="A4" s="247" t="s">
        <v>90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ht="12.75" customHeight="1" thickBo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36" customHeight="1" thickTop="1" thickBot="1">
      <c r="A6" s="128" t="s">
        <v>2</v>
      </c>
      <c r="B6" s="129" t="s">
        <v>3</v>
      </c>
      <c r="C6" s="130" t="s">
        <v>4</v>
      </c>
      <c r="D6" s="129" t="s">
        <v>5</v>
      </c>
      <c r="E6" s="131" t="s">
        <v>91</v>
      </c>
      <c r="F6" s="132" t="s">
        <v>92</v>
      </c>
      <c r="G6" s="133" t="s">
        <v>93</v>
      </c>
      <c r="H6" s="134" t="s">
        <v>94</v>
      </c>
      <c r="I6" s="135" t="s">
        <v>95</v>
      </c>
      <c r="J6" s="136" t="s">
        <v>96</v>
      </c>
      <c r="K6" s="137" t="s">
        <v>97</v>
      </c>
      <c r="L6" s="138" t="s">
        <v>98</v>
      </c>
    </row>
    <row r="7" spans="1:12" ht="13.5" thickTop="1">
      <c r="A7" s="249" t="s">
        <v>380</v>
      </c>
      <c r="B7" s="252" t="s">
        <v>10</v>
      </c>
      <c r="C7" s="139" t="s">
        <v>154</v>
      </c>
      <c r="D7" s="139" t="s">
        <v>101</v>
      </c>
      <c r="E7" s="140">
        <v>1</v>
      </c>
      <c r="F7" s="141">
        <v>954</v>
      </c>
      <c r="G7" s="141">
        <f t="shared" ref="G7:G11" si="0">F7/I7</f>
        <v>510.85115553243668</v>
      </c>
      <c r="H7" s="142">
        <f>G7/G13</f>
        <v>2.4203768573302861E-2</v>
      </c>
      <c r="I7" s="143">
        <f t="shared" ref="I7:I11" si="1">(F15+F23)/(G15+G23)</f>
        <v>1.8674715514848736</v>
      </c>
      <c r="J7" s="140">
        <f t="shared" ref="J7:J12" si="2">I7*E7</f>
        <v>1.8674715514848736</v>
      </c>
      <c r="K7" s="144">
        <f t="shared" ref="K7:K12" si="3">G7*J7</f>
        <v>954</v>
      </c>
      <c r="L7" s="254">
        <f>K13/G13</f>
        <v>1.1299488614131201</v>
      </c>
    </row>
    <row r="8" spans="1:12">
      <c r="A8" s="250"/>
      <c r="B8" s="253"/>
      <c r="C8" s="145" t="s">
        <v>165</v>
      </c>
      <c r="D8" s="145" t="s">
        <v>101</v>
      </c>
      <c r="E8" s="146">
        <v>1</v>
      </c>
      <c r="F8" s="147">
        <v>9697</v>
      </c>
      <c r="G8" s="147">
        <f t="shared" si="0"/>
        <v>7844.2770949720662</v>
      </c>
      <c r="H8" s="148">
        <f>G8/G13</f>
        <v>0.37165633350419042</v>
      </c>
      <c r="I8" s="149">
        <f t="shared" si="1"/>
        <v>1.2361878453038675</v>
      </c>
      <c r="J8" s="146">
        <f t="shared" si="2"/>
        <v>1.2361878453038675</v>
      </c>
      <c r="K8" s="150">
        <f t="shared" si="3"/>
        <v>9697</v>
      </c>
      <c r="L8" s="255"/>
    </row>
    <row r="9" spans="1:12">
      <c r="A9" s="250"/>
      <c r="B9" s="253"/>
      <c r="C9" s="145" t="s">
        <v>166</v>
      </c>
      <c r="D9" s="145" t="s">
        <v>101</v>
      </c>
      <c r="E9" s="146">
        <v>1</v>
      </c>
      <c r="F9" s="147">
        <v>3691</v>
      </c>
      <c r="G9" s="147">
        <f t="shared" si="0"/>
        <v>3273.6080266838826</v>
      </c>
      <c r="H9" s="148">
        <f>G9/G13</f>
        <v>0.15510124665369848</v>
      </c>
      <c r="I9" s="149">
        <f t="shared" si="1"/>
        <v>1.1275021230134659</v>
      </c>
      <c r="J9" s="146">
        <f t="shared" si="2"/>
        <v>1.1275021230134659</v>
      </c>
      <c r="K9" s="150">
        <f t="shared" si="3"/>
        <v>3691.0000000000005</v>
      </c>
      <c r="L9" s="255"/>
    </row>
    <row r="10" spans="1:12">
      <c r="A10" s="250"/>
      <c r="B10" s="253"/>
      <c r="C10" s="145" t="s">
        <v>167</v>
      </c>
      <c r="D10" s="145" t="s">
        <v>101</v>
      </c>
      <c r="E10" s="146">
        <v>1</v>
      </c>
      <c r="F10" s="147">
        <v>1E-4</v>
      </c>
      <c r="G10" s="147">
        <v>1E-4</v>
      </c>
      <c r="H10" s="148">
        <f>G10/G13</f>
        <v>4.7379296907093E-9</v>
      </c>
      <c r="I10" s="149">
        <f>F10/G10</f>
        <v>1</v>
      </c>
      <c r="J10" s="146">
        <f t="shared" si="2"/>
        <v>1</v>
      </c>
      <c r="K10" s="150">
        <f t="shared" si="3"/>
        <v>1E-4</v>
      </c>
      <c r="L10" s="255"/>
    </row>
    <row r="11" spans="1:12">
      <c r="A11" s="250"/>
      <c r="B11" s="253"/>
      <c r="C11" s="145" t="s">
        <v>105</v>
      </c>
      <c r="D11" s="145" t="s">
        <v>101</v>
      </c>
      <c r="E11" s="146">
        <v>1</v>
      </c>
      <c r="F11" s="147">
        <v>9507</v>
      </c>
      <c r="G11" s="147">
        <f t="shared" si="0"/>
        <v>9477.528606502492</v>
      </c>
      <c r="H11" s="148">
        <f>G11/G13</f>
        <v>0.44903864179294889</v>
      </c>
      <c r="I11" s="149">
        <f t="shared" si="1"/>
        <v>1.0031096074431565</v>
      </c>
      <c r="J11" s="146">
        <f t="shared" si="2"/>
        <v>1.0031096074431565</v>
      </c>
      <c r="K11" s="150">
        <f t="shared" si="3"/>
        <v>9507</v>
      </c>
      <c r="L11" s="255"/>
    </row>
    <row r="12" spans="1:12">
      <c r="A12" s="250"/>
      <c r="B12" s="253"/>
      <c r="C12" s="145" t="s">
        <v>381</v>
      </c>
      <c r="D12" s="145" t="s">
        <v>101</v>
      </c>
      <c r="E12" s="146">
        <v>1</v>
      </c>
      <c r="F12" s="147">
        <v>1E-4</v>
      </c>
      <c r="G12" s="147">
        <v>1E-4</v>
      </c>
      <c r="H12" s="148">
        <f>G12/G13</f>
        <v>4.7379296907093E-9</v>
      </c>
      <c r="I12" s="149">
        <f>F12/G12</f>
        <v>1</v>
      </c>
      <c r="J12" s="146">
        <f t="shared" si="2"/>
        <v>1</v>
      </c>
      <c r="K12" s="150">
        <f t="shared" si="3"/>
        <v>1E-4</v>
      </c>
      <c r="L12" s="255"/>
    </row>
    <row r="13" spans="1:12">
      <c r="A13" s="250"/>
      <c r="B13" s="253"/>
      <c r="C13" s="145"/>
      <c r="D13" s="145"/>
      <c r="E13" s="146"/>
      <c r="F13" s="151">
        <f>SUM(F7:F12)</f>
        <v>23849.000199999999</v>
      </c>
      <c r="G13" s="151">
        <f>SUM(G7:G12)</f>
        <v>21106.265083690876</v>
      </c>
      <c r="H13" s="152">
        <f>SUM(H7:H12)</f>
        <v>1</v>
      </c>
      <c r="I13" s="153" t="s">
        <v>103</v>
      </c>
      <c r="J13" s="154" t="s">
        <v>103</v>
      </c>
      <c r="K13" s="155">
        <f>SUM(K7:K12)</f>
        <v>23849.000199999999</v>
      </c>
      <c r="L13" s="255"/>
    </row>
    <row r="14" spans="1:12">
      <c r="A14" s="250"/>
      <c r="B14" s="156"/>
      <c r="C14" s="157"/>
      <c r="D14" s="157"/>
      <c r="E14" s="158"/>
      <c r="F14" s="159"/>
      <c r="G14" s="159"/>
      <c r="H14" s="160" t="s">
        <v>103</v>
      </c>
      <c r="I14" s="161"/>
      <c r="J14" s="158"/>
      <c r="K14" s="162"/>
      <c r="L14" s="163"/>
    </row>
    <row r="15" spans="1:12">
      <c r="A15" s="250"/>
      <c r="B15" s="253" t="s">
        <v>14</v>
      </c>
      <c r="C15" s="145" t="s">
        <v>154</v>
      </c>
      <c r="D15" s="145" t="s">
        <v>101</v>
      </c>
      <c r="E15" s="146">
        <v>1</v>
      </c>
      <c r="F15" s="147">
        <v>3240</v>
      </c>
      <c r="G15" s="147">
        <v>1598</v>
      </c>
      <c r="H15" s="148">
        <f>G15/G21</f>
        <v>4.6343019546430018E-2</v>
      </c>
      <c r="I15" s="149">
        <f t="shared" ref="I15:I20" si="4">F15/G15</f>
        <v>2.0275344180225283</v>
      </c>
      <c r="J15" s="146">
        <f t="shared" ref="J15:J20" si="5">I15*E15</f>
        <v>2.0275344180225283</v>
      </c>
      <c r="K15" s="150">
        <f t="shared" ref="K15:K20" si="6">G15*J15</f>
        <v>3240.0000000000005</v>
      </c>
      <c r="L15" s="255">
        <f>K21/G21</f>
        <v>1.0999941998723972</v>
      </c>
    </row>
    <row r="16" spans="1:12">
      <c r="A16" s="250"/>
      <c r="B16" s="253"/>
      <c r="C16" s="145" t="s">
        <v>165</v>
      </c>
      <c r="D16" s="145" t="s">
        <v>101</v>
      </c>
      <c r="E16" s="146">
        <v>1</v>
      </c>
      <c r="F16" s="147">
        <v>5525</v>
      </c>
      <c r="G16" s="147">
        <v>4380</v>
      </c>
      <c r="H16" s="148">
        <f>G16/G21</f>
        <v>0.12702279450147902</v>
      </c>
      <c r="I16" s="149">
        <f t="shared" si="4"/>
        <v>1.2614155251141552</v>
      </c>
      <c r="J16" s="146">
        <f t="shared" si="5"/>
        <v>1.2614155251141552</v>
      </c>
      <c r="K16" s="150">
        <f t="shared" si="6"/>
        <v>5525</v>
      </c>
      <c r="L16" s="255"/>
    </row>
    <row r="17" spans="1:12">
      <c r="A17" s="250"/>
      <c r="B17" s="253"/>
      <c r="C17" s="145" t="s">
        <v>166</v>
      </c>
      <c r="D17" s="145" t="s">
        <v>101</v>
      </c>
      <c r="E17" s="146">
        <v>1</v>
      </c>
      <c r="F17" s="147">
        <v>4318</v>
      </c>
      <c r="G17" s="147">
        <v>3927</v>
      </c>
      <c r="H17" s="148">
        <f>G17/G21</f>
        <v>0.11388550548112059</v>
      </c>
      <c r="I17" s="149">
        <f t="shared" si="4"/>
        <v>1.0995670995670996</v>
      </c>
      <c r="J17" s="146">
        <f t="shared" si="5"/>
        <v>1.0995670995670996</v>
      </c>
      <c r="K17" s="150">
        <f t="shared" si="6"/>
        <v>4318</v>
      </c>
      <c r="L17" s="255"/>
    </row>
    <row r="18" spans="1:12">
      <c r="A18" s="250"/>
      <c r="B18" s="253"/>
      <c r="C18" s="145" t="s">
        <v>167</v>
      </c>
      <c r="D18" s="145" t="s">
        <v>101</v>
      </c>
      <c r="E18" s="146">
        <v>1</v>
      </c>
      <c r="F18" s="147">
        <v>2266</v>
      </c>
      <c r="G18" s="147">
        <v>2266</v>
      </c>
      <c r="H18" s="148">
        <f>G18/G21</f>
        <v>6.5715445739806269E-2</v>
      </c>
      <c r="I18" s="149">
        <f t="shared" si="4"/>
        <v>1</v>
      </c>
      <c r="J18" s="146">
        <f t="shared" si="5"/>
        <v>1</v>
      </c>
      <c r="K18" s="150">
        <f t="shared" si="6"/>
        <v>2266</v>
      </c>
      <c r="L18" s="255"/>
    </row>
    <row r="19" spans="1:12">
      <c r="A19" s="250"/>
      <c r="B19" s="253"/>
      <c r="C19" s="145" t="s">
        <v>105</v>
      </c>
      <c r="D19" s="145" t="s">
        <v>101</v>
      </c>
      <c r="E19" s="146">
        <v>1</v>
      </c>
      <c r="F19" s="147">
        <v>21216</v>
      </c>
      <c r="G19" s="147">
        <v>20946</v>
      </c>
      <c r="H19" s="148">
        <f>G19/G21</f>
        <v>0.60744736384200448</v>
      </c>
      <c r="I19" s="149">
        <f t="shared" si="4"/>
        <v>1.0128902893153824</v>
      </c>
      <c r="J19" s="146">
        <f t="shared" si="5"/>
        <v>1.0128902893153824</v>
      </c>
      <c r="K19" s="150">
        <f t="shared" si="6"/>
        <v>21216</v>
      </c>
      <c r="L19" s="255"/>
    </row>
    <row r="20" spans="1:12">
      <c r="A20" s="250"/>
      <c r="B20" s="253"/>
      <c r="C20" s="145" t="s">
        <v>381</v>
      </c>
      <c r="D20" s="145" t="s">
        <v>101</v>
      </c>
      <c r="E20" s="146">
        <v>1</v>
      </c>
      <c r="F20" s="147">
        <v>1365</v>
      </c>
      <c r="G20" s="147">
        <v>1365</v>
      </c>
      <c r="H20" s="148">
        <f>G20/G21</f>
        <v>3.9585870889159561E-2</v>
      </c>
      <c r="I20" s="149">
        <f t="shared" si="4"/>
        <v>1</v>
      </c>
      <c r="J20" s="146">
        <f t="shared" si="5"/>
        <v>1</v>
      </c>
      <c r="K20" s="150">
        <f t="shared" si="6"/>
        <v>1365</v>
      </c>
      <c r="L20" s="255"/>
    </row>
    <row r="21" spans="1:12">
      <c r="A21" s="250"/>
      <c r="B21" s="253"/>
      <c r="C21" s="145"/>
      <c r="D21" s="145"/>
      <c r="E21" s="146"/>
      <c r="F21" s="151">
        <f>SUM(F15:F20)</f>
        <v>37930</v>
      </c>
      <c r="G21" s="151">
        <f>SUM(G15:G20)</f>
        <v>34482</v>
      </c>
      <c r="H21" s="152">
        <f>SUM(H15:H20)</f>
        <v>0.99999999999999989</v>
      </c>
      <c r="I21" s="153"/>
      <c r="J21" s="154"/>
      <c r="K21" s="155">
        <f>SUM(K15:K20)</f>
        <v>37930</v>
      </c>
      <c r="L21" s="255"/>
    </row>
    <row r="22" spans="1:12">
      <c r="A22" s="250"/>
      <c r="B22" s="156"/>
      <c r="C22" s="157"/>
      <c r="D22" s="157"/>
      <c r="E22" s="158"/>
      <c r="F22" s="159"/>
      <c r="G22" s="159"/>
      <c r="H22" s="160" t="s">
        <v>103</v>
      </c>
      <c r="I22" s="161"/>
      <c r="J22" s="158"/>
      <c r="K22" s="162"/>
      <c r="L22" s="163"/>
    </row>
    <row r="23" spans="1:12">
      <c r="A23" s="250"/>
      <c r="B23" s="253" t="s">
        <v>15</v>
      </c>
      <c r="C23" s="145" t="s">
        <v>154</v>
      </c>
      <c r="D23" s="145" t="s">
        <v>101</v>
      </c>
      <c r="E23" s="146">
        <v>1</v>
      </c>
      <c r="F23" s="147">
        <v>10217</v>
      </c>
      <c r="G23" s="147">
        <v>5608</v>
      </c>
      <c r="H23" s="148">
        <f>G23/G29</f>
        <v>0.14207899434501534</v>
      </c>
      <c r="I23" s="149">
        <f t="shared" ref="I23:I28" si="7">F23/G23</f>
        <v>1.8218616262482168</v>
      </c>
      <c r="J23" s="146">
        <f t="shared" ref="J23:J28" si="8">I23*E23</f>
        <v>1.8218616262482168</v>
      </c>
      <c r="K23" s="150">
        <f t="shared" ref="K23:K28" si="9">G23*J23</f>
        <v>10217</v>
      </c>
      <c r="L23" s="255">
        <f>K29/G29</f>
        <v>1.1874540797358717</v>
      </c>
    </row>
    <row r="24" spans="1:12">
      <c r="A24" s="250"/>
      <c r="B24" s="253"/>
      <c r="C24" s="145" t="s">
        <v>165</v>
      </c>
      <c r="D24" s="145" t="s">
        <v>101</v>
      </c>
      <c r="E24" s="146">
        <v>1</v>
      </c>
      <c r="F24" s="147">
        <v>12375</v>
      </c>
      <c r="G24" s="147">
        <v>10100</v>
      </c>
      <c r="H24" s="148">
        <f>G24/G29</f>
        <v>0.2558840661349242</v>
      </c>
      <c r="I24" s="149">
        <f t="shared" si="7"/>
        <v>1.2252475247524752</v>
      </c>
      <c r="J24" s="146">
        <f t="shared" si="8"/>
        <v>1.2252475247524752</v>
      </c>
      <c r="K24" s="150">
        <f t="shared" si="9"/>
        <v>12375</v>
      </c>
      <c r="L24" s="255"/>
    </row>
    <row r="25" spans="1:12">
      <c r="A25" s="250"/>
      <c r="B25" s="253"/>
      <c r="C25" s="145" t="s">
        <v>166</v>
      </c>
      <c r="D25" s="145" t="s">
        <v>101</v>
      </c>
      <c r="E25" s="146">
        <v>1</v>
      </c>
      <c r="F25" s="147">
        <v>4976</v>
      </c>
      <c r="G25" s="147">
        <v>4316</v>
      </c>
      <c r="H25" s="148">
        <f>G25/G29</f>
        <v>0.10934610192458739</v>
      </c>
      <c r="I25" s="149">
        <f t="shared" si="7"/>
        <v>1.1529193697868396</v>
      </c>
      <c r="J25" s="146">
        <f t="shared" si="8"/>
        <v>1.1529193697868396</v>
      </c>
      <c r="K25" s="150">
        <f t="shared" si="9"/>
        <v>4976</v>
      </c>
      <c r="L25" s="255"/>
    </row>
    <row r="26" spans="1:12">
      <c r="A26" s="250"/>
      <c r="B26" s="253"/>
      <c r="C26" s="145" t="s">
        <v>167</v>
      </c>
      <c r="D26" s="145" t="s">
        <v>101</v>
      </c>
      <c r="E26" s="146">
        <v>1</v>
      </c>
      <c r="F26" s="147">
        <v>1E-4</v>
      </c>
      <c r="G26" s="147">
        <v>1E-4</v>
      </c>
      <c r="H26" s="148">
        <f>G26/G29</f>
        <v>2.5335056052962792E-9</v>
      </c>
      <c r="I26" s="149">
        <f t="shared" si="7"/>
        <v>1</v>
      </c>
      <c r="J26" s="146">
        <f t="shared" si="8"/>
        <v>1</v>
      </c>
      <c r="K26" s="150">
        <f t="shared" si="9"/>
        <v>1E-4</v>
      </c>
      <c r="L26" s="255"/>
    </row>
    <row r="27" spans="1:12">
      <c r="A27" s="250"/>
      <c r="B27" s="253"/>
      <c r="C27" s="145" t="s">
        <v>105</v>
      </c>
      <c r="D27" s="145" t="s">
        <v>101</v>
      </c>
      <c r="E27" s="146">
        <v>1</v>
      </c>
      <c r="F27" s="147">
        <v>19107</v>
      </c>
      <c r="G27" s="147">
        <v>19252</v>
      </c>
      <c r="H27" s="148">
        <f>G27/G29</f>
        <v>0.48775049913163965</v>
      </c>
      <c r="I27" s="149">
        <f t="shared" si="7"/>
        <v>0.99246831498026178</v>
      </c>
      <c r="J27" s="146">
        <f t="shared" si="8"/>
        <v>0.99246831498026178</v>
      </c>
      <c r="K27" s="150">
        <f t="shared" si="9"/>
        <v>19107</v>
      </c>
      <c r="L27" s="255"/>
    </row>
    <row r="28" spans="1:12">
      <c r="A28" s="250"/>
      <c r="B28" s="253"/>
      <c r="C28" s="145" t="s">
        <v>381</v>
      </c>
      <c r="D28" s="145" t="s">
        <v>101</v>
      </c>
      <c r="E28" s="146">
        <v>1</v>
      </c>
      <c r="F28" s="147">
        <v>195</v>
      </c>
      <c r="G28" s="147">
        <v>195</v>
      </c>
      <c r="H28" s="148">
        <f>G28/G29</f>
        <v>4.9403359303277442E-3</v>
      </c>
      <c r="I28" s="149">
        <f t="shared" si="7"/>
        <v>1</v>
      </c>
      <c r="J28" s="146">
        <f t="shared" si="8"/>
        <v>1</v>
      </c>
      <c r="K28" s="150">
        <f t="shared" si="9"/>
        <v>195</v>
      </c>
      <c r="L28" s="255"/>
    </row>
    <row r="29" spans="1:12">
      <c r="A29" s="250"/>
      <c r="B29" s="253"/>
      <c r="C29" s="145"/>
      <c r="D29" s="145"/>
      <c r="E29" s="146"/>
      <c r="F29" s="151">
        <f>SUM(F23:F28)</f>
        <v>46870.000100000005</v>
      </c>
      <c r="G29" s="151">
        <f>SUM(G23:G28)</f>
        <v>39471.000100000005</v>
      </c>
      <c r="H29" s="152">
        <f>SUM(H23:H28)</f>
        <v>1</v>
      </c>
      <c r="I29" s="153"/>
      <c r="J29" s="154"/>
      <c r="K29" s="155">
        <f>SUM(K23:K28)</f>
        <v>46870.000100000005</v>
      </c>
      <c r="L29" s="255"/>
    </row>
    <row r="30" spans="1:12">
      <c r="A30" s="250"/>
      <c r="B30" s="156"/>
      <c r="C30" s="157"/>
      <c r="D30" s="157"/>
      <c r="E30" s="158"/>
      <c r="F30" s="159"/>
      <c r="G30" s="159"/>
      <c r="H30" s="160" t="s">
        <v>103</v>
      </c>
      <c r="I30" s="161"/>
      <c r="J30" s="158"/>
      <c r="K30" s="162"/>
      <c r="L30" s="163"/>
    </row>
    <row r="31" spans="1:12">
      <c r="A31" s="250"/>
      <c r="B31" s="253" t="s">
        <v>162</v>
      </c>
      <c r="C31" s="145" t="str">
        <f t="shared" ref="C31:D36" si="10">C23</f>
        <v xml:space="preserve">20 MG     </v>
      </c>
      <c r="D31" s="145" t="str">
        <f t="shared" si="10"/>
        <v xml:space="preserve">TABLET    </v>
      </c>
      <c r="E31" s="146">
        <f t="shared" ref="E31:E36" si="11">(E7*(F7/F31))+(E15*(F15/F31))+(E23*(F23/F31))</f>
        <v>1</v>
      </c>
      <c r="F31" s="147">
        <f t="shared" ref="F31:F36" si="12">F23+F15+F7</f>
        <v>14411</v>
      </c>
      <c r="G31" s="147">
        <f t="shared" ref="G31:G36" si="13">G7+G15+G23</f>
        <v>7716.8511555324367</v>
      </c>
      <c r="H31" s="148">
        <f>G31/G37</f>
        <v>8.1179368898134513E-2</v>
      </c>
      <c r="I31" s="149">
        <f t="shared" ref="I31:I36" si="14">F31/G31</f>
        <v>1.8674715514848736</v>
      </c>
      <c r="J31" s="146">
        <f t="shared" ref="J31:J36" si="15">E31*I31</f>
        <v>1.8674715514848736</v>
      </c>
      <c r="K31" s="150">
        <f t="shared" ref="K31:K36" si="16">G31*J31</f>
        <v>14411</v>
      </c>
      <c r="L31" s="255">
        <f>K37/G37</f>
        <v>1.142960658175177</v>
      </c>
    </row>
    <row r="32" spans="1:12">
      <c r="A32" s="250"/>
      <c r="B32" s="253"/>
      <c r="C32" s="145" t="str">
        <f t="shared" si="10"/>
        <v xml:space="preserve">50 MG     </v>
      </c>
      <c r="D32" s="145" t="str">
        <f t="shared" si="10"/>
        <v xml:space="preserve">TABLET    </v>
      </c>
      <c r="E32" s="146">
        <f t="shared" si="11"/>
        <v>1</v>
      </c>
      <c r="F32" s="147">
        <f t="shared" si="12"/>
        <v>27597</v>
      </c>
      <c r="G32" s="147">
        <f t="shared" si="13"/>
        <v>22324.277094972065</v>
      </c>
      <c r="H32" s="148">
        <f>G32/G37</f>
        <v>0.23484588326906397</v>
      </c>
      <c r="I32" s="149">
        <f t="shared" si="14"/>
        <v>1.2361878453038675</v>
      </c>
      <c r="J32" s="146">
        <f t="shared" si="15"/>
        <v>1.2361878453038675</v>
      </c>
      <c r="K32" s="150">
        <f t="shared" si="16"/>
        <v>27597</v>
      </c>
      <c r="L32" s="255"/>
    </row>
    <row r="33" spans="1:12">
      <c r="A33" s="250"/>
      <c r="B33" s="253"/>
      <c r="C33" s="145" t="str">
        <f t="shared" si="10"/>
        <v xml:space="preserve">70 MG     </v>
      </c>
      <c r="D33" s="145" t="str">
        <f t="shared" si="10"/>
        <v xml:space="preserve">TABLET    </v>
      </c>
      <c r="E33" s="146">
        <f t="shared" si="11"/>
        <v>1</v>
      </c>
      <c r="F33" s="147">
        <f t="shared" si="12"/>
        <v>12985</v>
      </c>
      <c r="G33" s="147">
        <f t="shared" si="13"/>
        <v>11516.608026683884</v>
      </c>
      <c r="H33" s="148">
        <f>G33/G37</f>
        <v>0.12115187303867109</v>
      </c>
      <c r="I33" s="149">
        <f t="shared" si="14"/>
        <v>1.1275021230134659</v>
      </c>
      <c r="J33" s="146">
        <f t="shared" si="15"/>
        <v>1.1275021230134659</v>
      </c>
      <c r="K33" s="150">
        <f t="shared" si="16"/>
        <v>12985</v>
      </c>
      <c r="L33" s="255"/>
    </row>
    <row r="34" spans="1:12">
      <c r="A34" s="250"/>
      <c r="B34" s="253"/>
      <c r="C34" s="145" t="str">
        <f t="shared" si="10"/>
        <v xml:space="preserve">80 MG     </v>
      </c>
      <c r="D34" s="145" t="str">
        <f t="shared" si="10"/>
        <v xml:space="preserve">TABLET    </v>
      </c>
      <c r="E34" s="146">
        <f t="shared" si="11"/>
        <v>0.99999999999999978</v>
      </c>
      <c r="F34" s="147">
        <f t="shared" si="12"/>
        <v>2266.0002000000004</v>
      </c>
      <c r="G34" s="147">
        <f t="shared" si="13"/>
        <v>2266.0002000000004</v>
      </c>
      <c r="H34" s="148">
        <f>G34/G37</f>
        <v>2.3837762638089205E-2</v>
      </c>
      <c r="I34" s="149">
        <f t="shared" si="14"/>
        <v>1</v>
      </c>
      <c r="J34" s="146">
        <f t="shared" si="15"/>
        <v>0.99999999999999978</v>
      </c>
      <c r="K34" s="150">
        <f t="shared" si="16"/>
        <v>2266.0001999999999</v>
      </c>
      <c r="L34" s="255"/>
    </row>
    <row r="35" spans="1:12">
      <c r="A35" s="250"/>
      <c r="B35" s="253"/>
      <c r="C35" s="145" t="str">
        <f t="shared" si="10"/>
        <v xml:space="preserve">100 MG    </v>
      </c>
      <c r="D35" s="145" t="str">
        <f t="shared" si="10"/>
        <v xml:space="preserve">TABLET    </v>
      </c>
      <c r="E35" s="146">
        <f t="shared" si="11"/>
        <v>1</v>
      </c>
      <c r="F35" s="147">
        <f t="shared" si="12"/>
        <v>49830</v>
      </c>
      <c r="G35" s="147">
        <f t="shared" si="13"/>
        <v>49675.528606502492</v>
      </c>
      <c r="H35" s="148">
        <f>G35/G37</f>
        <v>0.5225742962614992</v>
      </c>
      <c r="I35" s="149">
        <f t="shared" si="14"/>
        <v>1.0031096074431565</v>
      </c>
      <c r="J35" s="146">
        <f t="shared" si="15"/>
        <v>1.0031096074431565</v>
      </c>
      <c r="K35" s="150">
        <f t="shared" si="16"/>
        <v>49830.000000000007</v>
      </c>
      <c r="L35" s="255"/>
    </row>
    <row r="36" spans="1:12">
      <c r="A36" s="250"/>
      <c r="B36" s="253"/>
      <c r="C36" s="145" t="str">
        <f t="shared" si="10"/>
        <v xml:space="preserve">140 MG    </v>
      </c>
      <c r="D36" s="145" t="str">
        <f t="shared" si="10"/>
        <v xml:space="preserve">TABLET    </v>
      </c>
      <c r="E36" s="146">
        <f t="shared" si="11"/>
        <v>1</v>
      </c>
      <c r="F36" s="147">
        <f t="shared" si="12"/>
        <v>1560.0001</v>
      </c>
      <c r="G36" s="147">
        <f t="shared" si="13"/>
        <v>1560.0001</v>
      </c>
      <c r="H36" s="148">
        <f>G36/G37</f>
        <v>1.6410815894542029E-2</v>
      </c>
      <c r="I36" s="149">
        <f t="shared" si="14"/>
        <v>1</v>
      </c>
      <c r="J36" s="146">
        <f t="shared" si="15"/>
        <v>1</v>
      </c>
      <c r="K36" s="150">
        <f t="shared" si="16"/>
        <v>1560.0001</v>
      </c>
      <c r="L36" s="255"/>
    </row>
    <row r="37" spans="1:12" ht="13.5" thickBot="1">
      <c r="A37" s="251"/>
      <c r="B37" s="256"/>
      <c r="C37" s="164"/>
      <c r="D37" s="164"/>
      <c r="E37" s="165"/>
      <c r="F37" s="166">
        <f>SUM(F31:F36)</f>
        <v>108649.00030000001</v>
      </c>
      <c r="G37" s="166">
        <f>SUM(G31:G36)</f>
        <v>95059.265183690877</v>
      </c>
      <c r="H37" s="167">
        <f>SUM(H31:H36)</f>
        <v>1</v>
      </c>
      <c r="I37" s="168"/>
      <c r="J37" s="169"/>
      <c r="K37" s="170">
        <f>SUM(K31:K36)</f>
        <v>108649.00030000001</v>
      </c>
      <c r="L37" s="257"/>
    </row>
    <row r="38" spans="1:12" ht="14.25" thickTop="1" thickBo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3"/>
    </row>
    <row r="39" spans="1:12" ht="13.5" thickTop="1">
      <c r="A39" s="249" t="s">
        <v>382</v>
      </c>
      <c r="B39" s="258" t="s">
        <v>10</v>
      </c>
      <c r="C39" s="139" t="s">
        <v>105</v>
      </c>
      <c r="D39" s="139" t="s">
        <v>101</v>
      </c>
      <c r="E39" s="140">
        <v>1</v>
      </c>
      <c r="F39" s="141">
        <v>33210</v>
      </c>
      <c r="G39" s="141">
        <f>F39/I39</f>
        <v>12128.700740899818</v>
      </c>
      <c r="H39" s="142">
        <f>G39/G41</f>
        <v>0.19648863125230953</v>
      </c>
      <c r="I39" s="143">
        <f>(F43+F47)/(G43+G47)</f>
        <v>2.738133350756264</v>
      </c>
      <c r="J39" s="140">
        <f>E39*I39</f>
        <v>2.738133350756264</v>
      </c>
      <c r="K39" s="144">
        <f>G39*J39</f>
        <v>33210</v>
      </c>
      <c r="L39" s="254">
        <f>K41/G41</f>
        <v>1.369427842537134</v>
      </c>
    </row>
    <row r="40" spans="1:12">
      <c r="A40" s="250"/>
      <c r="B40" s="259"/>
      <c r="C40" s="145" t="s">
        <v>383</v>
      </c>
      <c r="D40" s="145" t="s">
        <v>101</v>
      </c>
      <c r="E40" s="146">
        <v>1</v>
      </c>
      <c r="F40" s="147">
        <v>51321</v>
      </c>
      <c r="G40" s="147">
        <f>F40/I40</f>
        <v>49598.538456595772</v>
      </c>
      <c r="H40" s="148">
        <f>G40/G41</f>
        <v>0.80351136874769047</v>
      </c>
      <c r="I40" s="149">
        <f>(F44+F48)/(G44+G48)</f>
        <v>1.0347280705642481</v>
      </c>
      <c r="J40" s="146">
        <f>E40*I40</f>
        <v>1.0347280705642481</v>
      </c>
      <c r="K40" s="150">
        <f>G40*J40</f>
        <v>51321</v>
      </c>
      <c r="L40" s="255"/>
    </row>
    <row r="41" spans="1:12">
      <c r="A41" s="250"/>
      <c r="B41" s="259"/>
      <c r="C41" s="145"/>
      <c r="D41" s="145"/>
      <c r="E41" s="146"/>
      <c r="F41" s="151">
        <f>SUM(F39:F40)</f>
        <v>84531</v>
      </c>
      <c r="G41" s="151">
        <f>SUM(G39:G40)</f>
        <v>61727.23919749559</v>
      </c>
      <c r="H41" s="152">
        <f>SUM(H39:H40)</f>
        <v>1</v>
      </c>
      <c r="I41" s="153"/>
      <c r="J41" s="154"/>
      <c r="K41" s="155">
        <f>SUM(K39:K40)</f>
        <v>84531</v>
      </c>
      <c r="L41" s="255"/>
    </row>
    <row r="42" spans="1:12">
      <c r="A42" s="250"/>
      <c r="B42" s="156"/>
      <c r="C42" s="157"/>
      <c r="D42" s="157"/>
      <c r="E42" s="158"/>
      <c r="F42" s="159"/>
      <c r="G42" s="159"/>
      <c r="H42" s="160" t="s">
        <v>103</v>
      </c>
      <c r="I42" s="161"/>
      <c r="J42" s="158"/>
      <c r="K42" s="162"/>
      <c r="L42" s="163"/>
    </row>
    <row r="43" spans="1:12">
      <c r="A43" s="250"/>
      <c r="B43" s="259" t="s">
        <v>14</v>
      </c>
      <c r="C43" s="145" t="s">
        <v>105</v>
      </c>
      <c r="D43" s="145" t="s">
        <v>101</v>
      </c>
      <c r="E43" s="146">
        <v>1</v>
      </c>
      <c r="F43" s="147">
        <v>47665</v>
      </c>
      <c r="G43" s="147">
        <v>17506</v>
      </c>
      <c r="H43" s="148">
        <f>G43/G45</f>
        <v>0.24806926554152672</v>
      </c>
      <c r="I43" s="149">
        <f>F43/G43</f>
        <v>2.7227807608819834</v>
      </c>
      <c r="J43" s="146">
        <f>E43*I43</f>
        <v>2.7227807608819834</v>
      </c>
      <c r="K43" s="150">
        <f>G43*J43</f>
        <v>47665</v>
      </c>
      <c r="L43" s="255">
        <f>K45/G45</f>
        <v>1.4588275305020617</v>
      </c>
    </row>
    <row r="44" spans="1:12">
      <c r="A44" s="250"/>
      <c r="B44" s="259"/>
      <c r="C44" s="145" t="s">
        <v>383</v>
      </c>
      <c r="D44" s="145" t="s">
        <v>101</v>
      </c>
      <c r="E44" s="146">
        <v>1</v>
      </c>
      <c r="F44" s="147">
        <v>55283</v>
      </c>
      <c r="G44" s="147">
        <v>53063</v>
      </c>
      <c r="H44" s="148">
        <f>G44/G45</f>
        <v>0.75193073445847325</v>
      </c>
      <c r="I44" s="149">
        <f>F44/G44</f>
        <v>1.0418370616060155</v>
      </c>
      <c r="J44" s="146">
        <f>E44*I44</f>
        <v>1.0418370616060155</v>
      </c>
      <c r="K44" s="150">
        <f>G44*J44</f>
        <v>55283</v>
      </c>
      <c r="L44" s="255"/>
    </row>
    <row r="45" spans="1:12">
      <c r="A45" s="250"/>
      <c r="B45" s="259"/>
      <c r="C45" s="145"/>
      <c r="D45" s="145"/>
      <c r="E45" s="146"/>
      <c r="F45" s="151">
        <f>SUM(F43:F44)</f>
        <v>102948</v>
      </c>
      <c r="G45" s="151">
        <f>SUM(G43:G44)</f>
        <v>70569</v>
      </c>
      <c r="H45" s="152">
        <f>SUM(H43:H44)</f>
        <v>1</v>
      </c>
      <c r="I45" s="153"/>
      <c r="J45" s="154"/>
      <c r="K45" s="155">
        <f>SUM(K43:K44)</f>
        <v>102948</v>
      </c>
      <c r="L45" s="255"/>
    </row>
    <row r="46" spans="1:12">
      <c r="A46" s="250"/>
      <c r="B46" s="156"/>
      <c r="C46" s="157"/>
      <c r="D46" s="157"/>
      <c r="E46" s="158"/>
      <c r="F46" s="159"/>
      <c r="G46" s="159"/>
      <c r="H46" s="160" t="s">
        <v>103</v>
      </c>
      <c r="I46" s="161"/>
      <c r="J46" s="158"/>
      <c r="K46" s="162"/>
      <c r="L46" s="163"/>
    </row>
    <row r="47" spans="1:12">
      <c r="A47" s="250"/>
      <c r="B47" s="259" t="s">
        <v>15</v>
      </c>
      <c r="C47" s="145" t="s">
        <v>105</v>
      </c>
      <c r="D47" s="145" t="s">
        <v>101</v>
      </c>
      <c r="E47" s="146">
        <v>1</v>
      </c>
      <c r="F47" s="147">
        <v>119969</v>
      </c>
      <c r="G47" s="147">
        <v>43716</v>
      </c>
      <c r="H47" s="148">
        <f>G47/G49</f>
        <v>0.2554384980805301</v>
      </c>
      <c r="I47" s="149">
        <f>F47/G47</f>
        <v>2.7442812700155548</v>
      </c>
      <c r="J47" s="146">
        <f>E47*I47</f>
        <v>2.7442812700155548</v>
      </c>
      <c r="K47" s="150">
        <f>G47*J47</f>
        <v>119968.99999999999</v>
      </c>
      <c r="L47" s="255">
        <f>K49/G49</f>
        <v>1.4692095991024945</v>
      </c>
    </row>
    <row r="48" spans="1:12">
      <c r="A48" s="250"/>
      <c r="B48" s="259"/>
      <c r="C48" s="145" t="s">
        <v>383</v>
      </c>
      <c r="D48" s="145" t="s">
        <v>101</v>
      </c>
      <c r="E48" s="146">
        <v>1</v>
      </c>
      <c r="F48" s="147">
        <v>131473</v>
      </c>
      <c r="G48" s="147">
        <v>127425</v>
      </c>
      <c r="H48" s="148">
        <f>G48/G49</f>
        <v>0.7445615019194699</v>
      </c>
      <c r="I48" s="149">
        <f>F48/G48</f>
        <v>1.0317677064940161</v>
      </c>
      <c r="J48" s="146">
        <f>E48*I48</f>
        <v>1.0317677064940161</v>
      </c>
      <c r="K48" s="150">
        <f>G48*J48</f>
        <v>131473</v>
      </c>
      <c r="L48" s="255"/>
    </row>
    <row r="49" spans="1:12">
      <c r="A49" s="250"/>
      <c r="B49" s="259"/>
      <c r="C49" s="145"/>
      <c r="D49" s="145"/>
      <c r="E49" s="146"/>
      <c r="F49" s="151">
        <f>SUM(F47:F48)</f>
        <v>251442</v>
      </c>
      <c r="G49" s="151">
        <f>SUM(G47:G48)</f>
        <v>171141</v>
      </c>
      <c r="H49" s="152">
        <f>SUM(H47:H48)</f>
        <v>1</v>
      </c>
      <c r="I49" s="153"/>
      <c r="J49" s="154"/>
      <c r="K49" s="155">
        <f>SUM(K47:K48)</f>
        <v>251442</v>
      </c>
      <c r="L49" s="255"/>
    </row>
    <row r="50" spans="1:12">
      <c r="A50" s="250"/>
      <c r="B50" s="156"/>
      <c r="C50" s="157"/>
      <c r="D50" s="157"/>
      <c r="E50" s="158"/>
      <c r="F50" s="159"/>
      <c r="G50" s="159"/>
      <c r="H50" s="160" t="s">
        <v>103</v>
      </c>
      <c r="I50" s="161"/>
      <c r="J50" s="158"/>
      <c r="K50" s="162"/>
      <c r="L50" s="163"/>
    </row>
    <row r="51" spans="1:12">
      <c r="A51" s="250"/>
      <c r="B51" s="259" t="s">
        <v>16</v>
      </c>
      <c r="C51" s="145" t="str">
        <f>C47</f>
        <v xml:space="preserve">100 MG    </v>
      </c>
      <c r="D51" s="145" t="str">
        <f>D47</f>
        <v xml:space="preserve">TABLET    </v>
      </c>
      <c r="E51" s="146">
        <f>(E39*(F39/F51))+(E43*(F43/F51))+(E47*(F47/F51))</f>
        <v>1</v>
      </c>
      <c r="F51" s="147">
        <f>F39+F43+F47</f>
        <v>200844</v>
      </c>
      <c r="G51" s="147">
        <f>G39+G43+G47</f>
        <v>73350.700740899818</v>
      </c>
      <c r="H51" s="148">
        <f>G51/G53</f>
        <v>0.2417326921866656</v>
      </c>
      <c r="I51" s="149">
        <f>F51/G51</f>
        <v>2.738133350756264</v>
      </c>
      <c r="J51" s="146">
        <f>E51*I51</f>
        <v>2.738133350756264</v>
      </c>
      <c r="K51" s="150">
        <f>G51*J51</f>
        <v>200844</v>
      </c>
      <c r="L51" s="255">
        <f>K53/G53</f>
        <v>1.4464968148300457</v>
      </c>
    </row>
    <row r="52" spans="1:12">
      <c r="A52" s="250"/>
      <c r="B52" s="259"/>
      <c r="C52" s="145" t="str">
        <f>C48</f>
        <v xml:space="preserve">400 MG    </v>
      </c>
      <c r="D52" s="145" t="str">
        <f>D48</f>
        <v xml:space="preserve">TABLET    </v>
      </c>
      <c r="E52" s="146">
        <f>(E40*(F40/F52))+(E44*(F44/F52))+(E48*(F48/F52))</f>
        <v>1</v>
      </c>
      <c r="F52" s="147">
        <f>F40+F44+F48</f>
        <v>238077</v>
      </c>
      <c r="G52" s="147">
        <f>G40+G44+G48</f>
        <v>230086.53845659576</v>
      </c>
      <c r="H52" s="148">
        <f>G52/G53</f>
        <v>0.7582673078133344</v>
      </c>
      <c r="I52" s="149">
        <f>F52/G52</f>
        <v>1.0347280705642481</v>
      </c>
      <c r="J52" s="146">
        <f>E52*I52</f>
        <v>1.0347280705642481</v>
      </c>
      <c r="K52" s="150">
        <f>G52*J52</f>
        <v>238077</v>
      </c>
      <c r="L52" s="255"/>
    </row>
    <row r="53" spans="1:12" ht="13.5" thickBot="1">
      <c r="A53" s="251"/>
      <c r="B53" s="260"/>
      <c r="C53" s="164"/>
      <c r="D53" s="164"/>
      <c r="E53" s="165"/>
      <c r="F53" s="166">
        <f>SUM(F51:F52)</f>
        <v>438921</v>
      </c>
      <c r="G53" s="166">
        <f>SUM(G51:G52)</f>
        <v>303437.23919749557</v>
      </c>
      <c r="H53" s="167">
        <f>SUM(H51:H52)</f>
        <v>1</v>
      </c>
      <c r="I53" s="168" t="s">
        <v>103</v>
      </c>
      <c r="J53" s="169"/>
      <c r="K53" s="170">
        <f>SUM(K51:K52)</f>
        <v>438921</v>
      </c>
      <c r="L53" s="257"/>
    </row>
    <row r="54" spans="1:12" ht="14.25" thickTop="1" thickBot="1">
      <c r="A54" s="17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1:12" ht="13.5" thickTop="1">
      <c r="A55" s="249" t="s">
        <v>384</v>
      </c>
      <c r="B55" s="258" t="s">
        <v>10</v>
      </c>
      <c r="C55" s="139" t="s">
        <v>169</v>
      </c>
      <c r="D55" s="139" t="s">
        <v>188</v>
      </c>
      <c r="E55" s="140">
        <v>1</v>
      </c>
      <c r="F55" s="141">
        <v>29640</v>
      </c>
      <c r="G55" s="141">
        <f>F55/I55</f>
        <v>8368.617945108097</v>
      </c>
      <c r="H55" s="142">
        <f>G55/G57</f>
        <v>0.72655340769951238</v>
      </c>
      <c r="I55" s="143">
        <f>(F59+F63)/(G59+G63)</f>
        <v>3.5418034607884277</v>
      </c>
      <c r="J55" s="140">
        <f>E55*I55</f>
        <v>3.5418034607884277</v>
      </c>
      <c r="K55" s="144">
        <f>G55*J55</f>
        <v>29639.999999999996</v>
      </c>
      <c r="L55" s="254">
        <f>K57/G57</f>
        <v>3.4564302561143334</v>
      </c>
    </row>
    <row r="56" spans="1:12">
      <c r="A56" s="250"/>
      <c r="B56" s="259"/>
      <c r="C56" s="145" t="s">
        <v>170</v>
      </c>
      <c r="D56" s="145" t="s">
        <v>188</v>
      </c>
      <c r="E56" s="146">
        <v>1</v>
      </c>
      <c r="F56" s="147">
        <v>10172</v>
      </c>
      <c r="G56" s="147">
        <f>F56/I56</f>
        <v>3149.6240126382304</v>
      </c>
      <c r="H56" s="148">
        <f>G56/G57</f>
        <v>0.27344659230048762</v>
      </c>
      <c r="I56" s="149">
        <f>(F60+F64)/(G60+G64)</f>
        <v>3.2295918367346941</v>
      </c>
      <c r="J56" s="146">
        <f>E56*I56</f>
        <v>3.2295918367346941</v>
      </c>
      <c r="K56" s="150">
        <f>G56*J56</f>
        <v>10172</v>
      </c>
      <c r="L56" s="255"/>
    </row>
    <row r="57" spans="1:12">
      <c r="A57" s="250"/>
      <c r="B57" s="259"/>
      <c r="C57" s="145"/>
      <c r="D57" s="145"/>
      <c r="E57" s="146"/>
      <c r="F57" s="151">
        <f>SUM(F55:F56)</f>
        <v>39812</v>
      </c>
      <c r="G57" s="151">
        <f>SUM(G55:G56)</f>
        <v>11518.241957746328</v>
      </c>
      <c r="H57" s="152">
        <f>SUM(H55:H56)</f>
        <v>1</v>
      </c>
      <c r="I57" s="153"/>
      <c r="J57" s="154"/>
      <c r="K57" s="155">
        <f>SUM(K55:K56)</f>
        <v>39812</v>
      </c>
      <c r="L57" s="255"/>
    </row>
    <row r="58" spans="1:12">
      <c r="A58" s="250"/>
      <c r="B58" s="156"/>
      <c r="C58" s="157"/>
      <c r="D58" s="157"/>
      <c r="E58" s="158"/>
      <c r="F58" s="159"/>
      <c r="G58" s="159"/>
      <c r="H58" s="160" t="s">
        <v>103</v>
      </c>
      <c r="I58" s="161"/>
      <c r="J58" s="158"/>
      <c r="K58" s="162"/>
      <c r="L58" s="163"/>
    </row>
    <row r="59" spans="1:12">
      <c r="A59" s="250"/>
      <c r="B59" s="259" t="s">
        <v>14</v>
      </c>
      <c r="C59" s="145" t="s">
        <v>169</v>
      </c>
      <c r="D59" s="145" t="s">
        <v>188</v>
      </c>
      <c r="E59" s="146">
        <v>1</v>
      </c>
      <c r="F59" s="147">
        <v>84710</v>
      </c>
      <c r="G59" s="147">
        <v>23748</v>
      </c>
      <c r="H59" s="148">
        <f>G59/G61</f>
        <v>0.66250069742788598</v>
      </c>
      <c r="I59" s="149">
        <f>F59/G59</f>
        <v>3.5670372241872998</v>
      </c>
      <c r="J59" s="146">
        <f>E59*I59</f>
        <v>3.5670372241872998</v>
      </c>
      <c r="K59" s="150">
        <f>G59*J59</f>
        <v>84710</v>
      </c>
      <c r="L59" s="255">
        <f>K61/G61</f>
        <v>3.5449422529710426</v>
      </c>
    </row>
    <row r="60" spans="1:12">
      <c r="A60" s="250"/>
      <c r="B60" s="259"/>
      <c r="C60" s="145" t="s">
        <v>170</v>
      </c>
      <c r="D60" s="145" t="s">
        <v>188</v>
      </c>
      <c r="E60" s="146">
        <v>1</v>
      </c>
      <c r="F60" s="147">
        <v>42362</v>
      </c>
      <c r="G60" s="147">
        <v>12098</v>
      </c>
      <c r="H60" s="148">
        <f>G60/G61</f>
        <v>0.33749930257211402</v>
      </c>
      <c r="I60" s="149">
        <f>F60/G60</f>
        <v>3.5015705075219046</v>
      </c>
      <c r="J60" s="146">
        <f>E60*I60</f>
        <v>3.5015705075219046</v>
      </c>
      <c r="K60" s="150">
        <f>G60*J60</f>
        <v>42362</v>
      </c>
      <c r="L60" s="255"/>
    </row>
    <row r="61" spans="1:12">
      <c r="A61" s="250"/>
      <c r="B61" s="259"/>
      <c r="C61" s="145"/>
      <c r="D61" s="145"/>
      <c r="E61" s="146"/>
      <c r="F61" s="151">
        <f>SUM(F59:F60)</f>
        <v>127072</v>
      </c>
      <c r="G61" s="151">
        <f>SUM(G59:G60)</f>
        <v>35846</v>
      </c>
      <c r="H61" s="152">
        <f>SUM(H59:H60)</f>
        <v>1</v>
      </c>
      <c r="I61" s="153"/>
      <c r="J61" s="154"/>
      <c r="K61" s="155">
        <f>SUM(K59:K60)</f>
        <v>127072</v>
      </c>
      <c r="L61" s="255"/>
    </row>
    <row r="62" spans="1:12">
      <c r="A62" s="250"/>
      <c r="B62" s="156"/>
      <c r="C62" s="157"/>
      <c r="D62" s="157"/>
      <c r="E62" s="158"/>
      <c r="F62" s="159"/>
      <c r="G62" s="159"/>
      <c r="H62" s="160" t="s">
        <v>103</v>
      </c>
      <c r="I62" s="161"/>
      <c r="J62" s="158"/>
      <c r="K62" s="162"/>
      <c r="L62" s="163"/>
    </row>
    <row r="63" spans="1:12">
      <c r="A63" s="250"/>
      <c r="B63" s="259" t="s">
        <v>15</v>
      </c>
      <c r="C63" s="145" t="s">
        <v>169</v>
      </c>
      <c r="D63" s="145" t="s">
        <v>188</v>
      </c>
      <c r="E63" s="146">
        <v>1</v>
      </c>
      <c r="F63" s="147">
        <v>58772</v>
      </c>
      <c r="G63" s="147">
        <v>16763</v>
      </c>
      <c r="H63" s="148">
        <f>G63/G65</f>
        <v>0.55607895173328914</v>
      </c>
      <c r="I63" s="149">
        <f>F63/G63</f>
        <v>3.506055002087932</v>
      </c>
      <c r="J63" s="146">
        <f>E63*I63</f>
        <v>3.506055002087932</v>
      </c>
      <c r="K63" s="150">
        <f>G63*J63</f>
        <v>58772</v>
      </c>
      <c r="L63" s="255">
        <f>K65/G65</f>
        <v>3.2741748216951403</v>
      </c>
    </row>
    <row r="64" spans="1:12">
      <c r="A64" s="250"/>
      <c r="B64" s="259"/>
      <c r="C64" s="145" t="s">
        <v>170</v>
      </c>
      <c r="D64" s="145" t="s">
        <v>188</v>
      </c>
      <c r="E64" s="146">
        <v>1</v>
      </c>
      <c r="F64" s="147">
        <v>39928</v>
      </c>
      <c r="G64" s="147">
        <v>13382</v>
      </c>
      <c r="H64" s="148">
        <f>G64/G65</f>
        <v>0.44392104826671092</v>
      </c>
      <c r="I64" s="149">
        <f>F64/G64</f>
        <v>2.9837094604692873</v>
      </c>
      <c r="J64" s="146">
        <f>E64*I64</f>
        <v>2.9837094604692873</v>
      </c>
      <c r="K64" s="150">
        <f>G64*J64</f>
        <v>39928</v>
      </c>
      <c r="L64" s="255"/>
    </row>
    <row r="65" spans="1:12">
      <c r="A65" s="250"/>
      <c r="B65" s="259"/>
      <c r="C65" s="145"/>
      <c r="D65" s="145"/>
      <c r="E65" s="146"/>
      <c r="F65" s="151">
        <f>SUM(F63:F64)</f>
        <v>98700</v>
      </c>
      <c r="G65" s="151">
        <f>SUM(G63:G64)</f>
        <v>30145</v>
      </c>
      <c r="H65" s="152">
        <f>SUM(H63:H64)</f>
        <v>1</v>
      </c>
      <c r="I65" s="153"/>
      <c r="J65" s="154"/>
      <c r="K65" s="155">
        <f>SUM(K63:K64)</f>
        <v>98700</v>
      </c>
      <c r="L65" s="255"/>
    </row>
    <row r="66" spans="1:12">
      <c r="A66" s="250"/>
      <c r="B66" s="156"/>
      <c r="C66" s="157"/>
      <c r="D66" s="157"/>
      <c r="E66" s="158"/>
      <c r="F66" s="159"/>
      <c r="G66" s="159"/>
      <c r="H66" s="160" t="s">
        <v>103</v>
      </c>
      <c r="I66" s="161"/>
      <c r="J66" s="158"/>
      <c r="K66" s="162"/>
      <c r="L66" s="163"/>
    </row>
    <row r="67" spans="1:12">
      <c r="A67" s="250"/>
      <c r="B67" s="259" t="s">
        <v>16</v>
      </c>
      <c r="C67" s="145" t="str">
        <f>C63</f>
        <v xml:space="preserve">150 MG    </v>
      </c>
      <c r="D67" s="145" t="str">
        <f>D63</f>
        <v xml:space="preserve">CAPSULE   </v>
      </c>
      <c r="E67" s="146">
        <f>(E55*(F55/F67))+(E59*(F59/F67))+(E63*(F63/F67))</f>
        <v>1</v>
      </c>
      <c r="F67" s="147">
        <f>F55+F59+F63</f>
        <v>173122</v>
      </c>
      <c r="G67" s="147">
        <f>G55+G59+G63</f>
        <v>48879.617945108097</v>
      </c>
      <c r="H67" s="148">
        <f>G67/G69</f>
        <v>0.63062954443232089</v>
      </c>
      <c r="I67" s="149">
        <f>F67/G67</f>
        <v>3.5418034607884277</v>
      </c>
      <c r="J67" s="146">
        <f>E67*I67</f>
        <v>3.5418034607884277</v>
      </c>
      <c r="K67" s="150">
        <f>G67*J67</f>
        <v>173122</v>
      </c>
      <c r="L67" s="255">
        <f>K69/G69</f>
        <v>3.4264817109781749</v>
      </c>
    </row>
    <row r="68" spans="1:12">
      <c r="A68" s="250"/>
      <c r="B68" s="259"/>
      <c r="C68" s="145" t="str">
        <f>C64</f>
        <v xml:space="preserve">200 MG    </v>
      </c>
      <c r="D68" s="145" t="str">
        <f>D64</f>
        <v xml:space="preserve">CAPSULE   </v>
      </c>
      <c r="E68" s="146">
        <f>(E56*(F56/F68))+(E60*(F60/F68))+(E64*(F64/F68))</f>
        <v>1</v>
      </c>
      <c r="F68" s="147">
        <f>F56+F60+F64</f>
        <v>92462</v>
      </c>
      <c r="G68" s="147">
        <f>G56+G60+G64</f>
        <v>28629.624012638233</v>
      </c>
      <c r="H68" s="148">
        <f>G68/G69</f>
        <v>0.36937045556767917</v>
      </c>
      <c r="I68" s="149">
        <f>F68/G68</f>
        <v>3.2295918367346936</v>
      </c>
      <c r="J68" s="146">
        <f>E68*I68</f>
        <v>3.2295918367346936</v>
      </c>
      <c r="K68" s="150">
        <f>G68*J68</f>
        <v>92462</v>
      </c>
      <c r="L68" s="255"/>
    </row>
    <row r="69" spans="1:12" ht="13.5" thickBot="1">
      <c r="A69" s="251"/>
      <c r="B69" s="260"/>
      <c r="C69" s="164"/>
      <c r="D69" s="164"/>
      <c r="E69" s="165"/>
      <c r="F69" s="166">
        <f>SUM(F67:F68)</f>
        <v>265584</v>
      </c>
      <c r="G69" s="166">
        <f>SUM(G67:G68)</f>
        <v>77509.24195774633</v>
      </c>
      <c r="H69" s="167">
        <f>SUM(H67:H68)</f>
        <v>1</v>
      </c>
      <c r="I69" s="168" t="s">
        <v>103</v>
      </c>
      <c r="J69" s="169"/>
      <c r="K69" s="170">
        <f>SUM(K67:K68)</f>
        <v>265584</v>
      </c>
      <c r="L69" s="257"/>
    </row>
    <row r="70" spans="1:12" ht="14.25" thickTop="1" thickBot="1">
      <c r="A70" s="171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3"/>
    </row>
    <row r="71" spans="1:12" ht="13.5" thickTop="1">
      <c r="A71" s="249" t="s">
        <v>385</v>
      </c>
      <c r="B71" s="258" t="s">
        <v>10</v>
      </c>
      <c r="C71" s="139" t="s">
        <v>105</v>
      </c>
      <c r="D71" s="139" t="s">
        <v>101</v>
      </c>
      <c r="E71" s="140">
        <v>1</v>
      </c>
      <c r="F71" s="141">
        <v>1E-4</v>
      </c>
      <c r="G71" s="141">
        <v>1E-4</v>
      </c>
      <c r="H71" s="142">
        <f>G71/G73</f>
        <v>1.4492751522789636E-7</v>
      </c>
      <c r="I71" s="143">
        <f>F71/G71</f>
        <v>1</v>
      </c>
      <c r="J71" s="140">
        <f>E71*I71</f>
        <v>1</v>
      </c>
      <c r="K71" s="144">
        <f>G71*J71</f>
        <v>1E-4</v>
      </c>
      <c r="L71" s="254">
        <f>K73/G73</f>
        <v>1</v>
      </c>
    </row>
    <row r="72" spans="1:12">
      <c r="A72" s="250"/>
      <c r="B72" s="259"/>
      <c r="C72" s="145" t="s">
        <v>386</v>
      </c>
      <c r="D72" s="145" t="s">
        <v>101</v>
      </c>
      <c r="E72" s="146">
        <v>1</v>
      </c>
      <c r="F72" s="147">
        <v>690</v>
      </c>
      <c r="G72" s="147">
        <f>F72/I72</f>
        <v>690</v>
      </c>
      <c r="H72" s="148">
        <f>G72/G73</f>
        <v>0.99999985507248479</v>
      </c>
      <c r="I72" s="149">
        <f>(F76+F80)/(G76+G80)</f>
        <v>1</v>
      </c>
      <c r="J72" s="146">
        <f>E72*I72</f>
        <v>1</v>
      </c>
      <c r="K72" s="150">
        <f>G72*J72</f>
        <v>690</v>
      </c>
      <c r="L72" s="255"/>
    </row>
    <row r="73" spans="1:12">
      <c r="A73" s="250"/>
      <c r="B73" s="259"/>
      <c r="C73" s="145"/>
      <c r="D73" s="145"/>
      <c r="E73" s="146"/>
      <c r="F73" s="151">
        <f>SUM(F71:F72)</f>
        <v>690.00009999999997</v>
      </c>
      <c r="G73" s="151">
        <f>SUM(G71:G72)</f>
        <v>690.00009999999997</v>
      </c>
      <c r="H73" s="152">
        <f>SUM(H71:H72)</f>
        <v>1</v>
      </c>
      <c r="I73" s="153"/>
      <c r="J73" s="154"/>
      <c r="K73" s="155">
        <f>SUM(K71:K72)</f>
        <v>690.00009999999997</v>
      </c>
      <c r="L73" s="255"/>
    </row>
    <row r="74" spans="1:12">
      <c r="A74" s="250"/>
      <c r="B74" s="156"/>
      <c r="C74" s="157"/>
      <c r="D74" s="157"/>
      <c r="E74" s="158"/>
      <c r="F74" s="159"/>
      <c r="G74" s="159"/>
      <c r="H74" s="160" t="s">
        <v>103</v>
      </c>
      <c r="I74" s="161"/>
      <c r="J74" s="158"/>
      <c r="K74" s="162"/>
      <c r="L74" s="163"/>
    </row>
    <row r="75" spans="1:12">
      <c r="A75" s="250"/>
      <c r="B75" s="259" t="s">
        <v>14</v>
      </c>
      <c r="C75" s="145" t="s">
        <v>105</v>
      </c>
      <c r="D75" s="145" t="s">
        <v>101</v>
      </c>
      <c r="E75" s="146">
        <v>1</v>
      </c>
      <c r="F75" s="147">
        <v>8364</v>
      </c>
      <c r="G75" s="147">
        <v>2694</v>
      </c>
      <c r="H75" s="148">
        <f>G75/G77</f>
        <v>0.49962908011869434</v>
      </c>
      <c r="I75" s="149">
        <f>F75/G75</f>
        <v>3.1046770601336302</v>
      </c>
      <c r="J75" s="146">
        <f>E75*I75</f>
        <v>3.1046770601336302</v>
      </c>
      <c r="K75" s="150">
        <f>G75*J75</f>
        <v>8364</v>
      </c>
      <c r="L75" s="255">
        <f>K77/G77</f>
        <v>2.0515578635014835</v>
      </c>
    </row>
    <row r="76" spans="1:12">
      <c r="A76" s="250"/>
      <c r="B76" s="259"/>
      <c r="C76" s="145" t="s">
        <v>386</v>
      </c>
      <c r="D76" s="145" t="s">
        <v>101</v>
      </c>
      <c r="E76" s="146">
        <v>1</v>
      </c>
      <c r="F76" s="147">
        <v>2698</v>
      </c>
      <c r="G76" s="147">
        <v>2698</v>
      </c>
      <c r="H76" s="148">
        <f>G76/G77</f>
        <v>0.50037091988130566</v>
      </c>
      <c r="I76" s="149">
        <f>F76/G76</f>
        <v>1</v>
      </c>
      <c r="J76" s="146">
        <f>E76*I76</f>
        <v>1</v>
      </c>
      <c r="K76" s="150">
        <f>G76*J76</f>
        <v>2698</v>
      </c>
      <c r="L76" s="255"/>
    </row>
    <row r="77" spans="1:12">
      <c r="A77" s="250"/>
      <c r="B77" s="259"/>
      <c r="C77" s="145"/>
      <c r="D77" s="145"/>
      <c r="E77" s="146"/>
      <c r="F77" s="151">
        <f>SUM(F75:F76)</f>
        <v>11062</v>
      </c>
      <c r="G77" s="151">
        <f>SUM(G75:G76)</f>
        <v>5392</v>
      </c>
      <c r="H77" s="152">
        <f>SUM(H75:H76)</f>
        <v>1</v>
      </c>
      <c r="I77" s="153"/>
      <c r="J77" s="154"/>
      <c r="K77" s="155">
        <f>SUM(K75:K76)</f>
        <v>11062</v>
      </c>
      <c r="L77" s="255"/>
    </row>
    <row r="78" spans="1:12">
      <c r="A78" s="250"/>
      <c r="B78" s="156"/>
      <c r="C78" s="157"/>
      <c r="D78" s="157"/>
      <c r="E78" s="158"/>
      <c r="F78" s="159"/>
      <c r="G78" s="159"/>
      <c r="H78" s="160" t="s">
        <v>103</v>
      </c>
      <c r="I78" s="161"/>
      <c r="J78" s="158"/>
      <c r="K78" s="162"/>
      <c r="L78" s="163"/>
    </row>
    <row r="79" spans="1:12">
      <c r="A79" s="250"/>
      <c r="B79" s="259" t="s">
        <v>15</v>
      </c>
      <c r="C79" s="145" t="s">
        <v>105</v>
      </c>
      <c r="D79" s="145" t="s">
        <v>101</v>
      </c>
      <c r="E79" s="146">
        <v>1</v>
      </c>
      <c r="F79" s="147">
        <v>1E-4</v>
      </c>
      <c r="G79" s="147">
        <v>1E-4</v>
      </c>
      <c r="H79" s="148">
        <f>G79/G81</f>
        <v>0.5</v>
      </c>
      <c r="I79" s="149">
        <f>F79/G79</f>
        <v>1</v>
      </c>
      <c r="J79" s="146">
        <f>E79*I79</f>
        <v>1</v>
      </c>
      <c r="K79" s="150">
        <f>G79*J79</f>
        <v>1E-4</v>
      </c>
      <c r="L79" s="255">
        <f>K81/G81</f>
        <v>1</v>
      </c>
    </row>
    <row r="80" spans="1:12">
      <c r="A80" s="250"/>
      <c r="B80" s="259"/>
      <c r="C80" s="145" t="s">
        <v>386</v>
      </c>
      <c r="D80" s="145" t="s">
        <v>101</v>
      </c>
      <c r="E80" s="146">
        <v>1</v>
      </c>
      <c r="F80" s="147">
        <v>1E-4</v>
      </c>
      <c r="G80" s="147">
        <v>1E-4</v>
      </c>
      <c r="H80" s="148">
        <f>G80/G81</f>
        <v>0.5</v>
      </c>
      <c r="I80" s="149">
        <f>F80/G80</f>
        <v>1</v>
      </c>
      <c r="J80" s="146">
        <f>E80*I80</f>
        <v>1</v>
      </c>
      <c r="K80" s="150">
        <f>G80*J80</f>
        <v>1E-4</v>
      </c>
      <c r="L80" s="255"/>
    </row>
    <row r="81" spans="1:12">
      <c r="A81" s="250"/>
      <c r="B81" s="259"/>
      <c r="C81" s="145"/>
      <c r="D81" s="145"/>
      <c r="E81" s="146"/>
      <c r="F81" s="151">
        <f>SUM(F79:F80)</f>
        <v>2.0000000000000001E-4</v>
      </c>
      <c r="G81" s="151">
        <f>SUM(G79:G80)</f>
        <v>2.0000000000000001E-4</v>
      </c>
      <c r="H81" s="152">
        <f>SUM(H79:H80)</f>
        <v>1</v>
      </c>
      <c r="I81" s="153"/>
      <c r="J81" s="154"/>
      <c r="K81" s="155">
        <f>SUM(K79:K80)</f>
        <v>2.0000000000000001E-4</v>
      </c>
      <c r="L81" s="255"/>
    </row>
    <row r="82" spans="1:12">
      <c r="A82" s="250"/>
      <c r="B82" s="156"/>
      <c r="C82" s="157"/>
      <c r="D82" s="157"/>
      <c r="E82" s="158"/>
      <c r="F82" s="159"/>
      <c r="G82" s="159"/>
      <c r="H82" s="160" t="s">
        <v>103</v>
      </c>
      <c r="I82" s="161"/>
      <c r="J82" s="158"/>
      <c r="K82" s="162"/>
      <c r="L82" s="163"/>
    </row>
    <row r="83" spans="1:12">
      <c r="A83" s="250"/>
      <c r="B83" s="259" t="s">
        <v>16</v>
      </c>
      <c r="C83" s="145" t="str">
        <f>C79</f>
        <v xml:space="preserve">100 MG    </v>
      </c>
      <c r="D83" s="145" t="str">
        <f>D79</f>
        <v xml:space="preserve">TABLET    </v>
      </c>
      <c r="E83" s="146">
        <f>(E71*(F71/F83))+(E75*(F75/F83))+(E79*(F79/F83))</f>
        <v>1.0000000000000002</v>
      </c>
      <c r="F83" s="147">
        <f>F71+F75+F79</f>
        <v>8364.0001999999986</v>
      </c>
      <c r="G83" s="147">
        <f>G71+G75+G79</f>
        <v>2694.0002000000004</v>
      </c>
      <c r="H83" s="148">
        <f>G83/G85</f>
        <v>0.44294641024598441</v>
      </c>
      <c r="I83" s="149">
        <f>F83/G83</f>
        <v>3.1046769038844158</v>
      </c>
      <c r="J83" s="146">
        <f>E83*I83</f>
        <v>3.1046769038844166</v>
      </c>
      <c r="K83" s="150">
        <f>G83*J83</f>
        <v>8364.0002000000004</v>
      </c>
      <c r="L83" s="255">
        <f>K85/G85</f>
        <v>1.9322590793032348</v>
      </c>
    </row>
    <row r="84" spans="1:12">
      <c r="A84" s="250"/>
      <c r="B84" s="259"/>
      <c r="C84" s="145" t="str">
        <f>C80</f>
        <v xml:space="preserve">500 MG    </v>
      </c>
      <c r="D84" s="145" t="str">
        <f>D80</f>
        <v xml:space="preserve">TABLET    </v>
      </c>
      <c r="E84" s="146">
        <f>(E72*(F72/F84))+(E76*(F76/F84))+(E80*(F80/F84))</f>
        <v>0.99999999999999989</v>
      </c>
      <c r="F84" s="147">
        <f>F72+F76+F80</f>
        <v>3388.0001000000002</v>
      </c>
      <c r="G84" s="147">
        <f>G72+G76+G80</f>
        <v>3388.0001000000002</v>
      </c>
      <c r="H84" s="148">
        <f>G84/G85</f>
        <v>0.55705358975401564</v>
      </c>
      <c r="I84" s="149">
        <f>F84/G84</f>
        <v>1</v>
      </c>
      <c r="J84" s="146">
        <f>E84*I84</f>
        <v>0.99999999999999989</v>
      </c>
      <c r="K84" s="150">
        <f>G84*J84</f>
        <v>3388.0000999999997</v>
      </c>
      <c r="L84" s="255"/>
    </row>
    <row r="85" spans="1:12" ht="13.5" thickBot="1">
      <c r="A85" s="251"/>
      <c r="B85" s="260"/>
      <c r="C85" s="164"/>
      <c r="D85" s="164"/>
      <c r="E85" s="165"/>
      <c r="F85" s="166">
        <f>SUM(F83:F84)</f>
        <v>11752.0003</v>
      </c>
      <c r="G85" s="166">
        <f>SUM(G83:G84)</f>
        <v>6082.0003000000006</v>
      </c>
      <c r="H85" s="167">
        <f>SUM(H83:H84)</f>
        <v>1</v>
      </c>
      <c r="I85" s="168" t="s">
        <v>103</v>
      </c>
      <c r="J85" s="169"/>
      <c r="K85" s="170">
        <f>SUM(K83:K84)</f>
        <v>11752.0003</v>
      </c>
      <c r="L85" s="257"/>
    </row>
    <row r="86" spans="1:12" ht="14.25" thickTop="1" thickBot="1">
      <c r="A86" s="171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3"/>
    </row>
    <row r="87" spans="1:12" ht="13.5" thickTop="1">
      <c r="A87" s="249" t="s">
        <v>387</v>
      </c>
      <c r="B87" s="258" t="s">
        <v>10</v>
      </c>
      <c r="C87" s="139" t="s">
        <v>152</v>
      </c>
      <c r="D87" s="139" t="s">
        <v>101</v>
      </c>
      <c r="E87" s="140">
        <v>1</v>
      </c>
      <c r="F87" s="141">
        <v>1E-4</v>
      </c>
      <c r="G87" s="141">
        <v>1E-4</v>
      </c>
      <c r="H87" s="142">
        <f>G87/G89</f>
        <v>0.5</v>
      </c>
      <c r="I87" s="143">
        <f>F87/G87</f>
        <v>1</v>
      </c>
      <c r="J87" s="140">
        <f>E87*I87</f>
        <v>1</v>
      </c>
      <c r="K87" s="144">
        <f>G87*J87</f>
        <v>1E-4</v>
      </c>
      <c r="L87" s="254">
        <f>K89/G89</f>
        <v>1</v>
      </c>
    </row>
    <row r="88" spans="1:12">
      <c r="A88" s="250"/>
      <c r="B88" s="259"/>
      <c r="C88" s="145" t="s">
        <v>157</v>
      </c>
      <c r="D88" s="145" t="s">
        <v>101</v>
      </c>
      <c r="E88" s="146">
        <v>1</v>
      </c>
      <c r="F88" s="147">
        <v>1E-4</v>
      </c>
      <c r="G88" s="147">
        <v>1E-4</v>
      </c>
      <c r="H88" s="148">
        <f>G88/G89</f>
        <v>0.5</v>
      </c>
      <c r="I88" s="149">
        <f>F88/G88</f>
        <v>1</v>
      </c>
      <c r="J88" s="146">
        <f>E88*I88</f>
        <v>1</v>
      </c>
      <c r="K88" s="150">
        <f>G88*J88</f>
        <v>1E-4</v>
      </c>
      <c r="L88" s="255"/>
    </row>
    <row r="89" spans="1:12">
      <c r="A89" s="250"/>
      <c r="B89" s="259"/>
      <c r="C89" s="145"/>
      <c r="D89" s="145"/>
      <c r="E89" s="146"/>
      <c r="F89" s="151">
        <f>SUM(F87:F88)</f>
        <v>2.0000000000000001E-4</v>
      </c>
      <c r="G89" s="151">
        <f>SUM(G87:G88)</f>
        <v>2.0000000000000001E-4</v>
      </c>
      <c r="H89" s="152">
        <f>SUM(H87:H88)</f>
        <v>1</v>
      </c>
      <c r="I89" s="153"/>
      <c r="J89" s="154"/>
      <c r="K89" s="155">
        <f>SUM(K87:K88)</f>
        <v>2.0000000000000001E-4</v>
      </c>
      <c r="L89" s="255"/>
    </row>
    <row r="90" spans="1:12">
      <c r="A90" s="250"/>
      <c r="B90" s="156"/>
      <c r="C90" s="157"/>
      <c r="D90" s="157"/>
      <c r="E90" s="158"/>
      <c r="F90" s="159"/>
      <c r="G90" s="159"/>
      <c r="H90" s="160" t="s">
        <v>103</v>
      </c>
      <c r="I90" s="161"/>
      <c r="J90" s="158"/>
      <c r="K90" s="162"/>
      <c r="L90" s="163"/>
    </row>
    <row r="91" spans="1:12">
      <c r="A91" s="250"/>
      <c r="B91" s="259" t="s">
        <v>14</v>
      </c>
      <c r="C91" s="145" t="s">
        <v>152</v>
      </c>
      <c r="D91" s="145" t="s">
        <v>101</v>
      </c>
      <c r="E91" s="146">
        <v>1</v>
      </c>
      <c r="F91" s="147">
        <v>3524</v>
      </c>
      <c r="G91" s="147">
        <v>2312</v>
      </c>
      <c r="H91" s="148">
        <f>G91/G93</f>
        <v>0.67562828755113968</v>
      </c>
      <c r="I91" s="149">
        <f>F91/G91</f>
        <v>1.5242214532871972</v>
      </c>
      <c r="J91" s="146">
        <f>E91*I91</f>
        <v>1.5242214532871972</v>
      </c>
      <c r="K91" s="150">
        <f>G91*J91</f>
        <v>3524</v>
      </c>
      <c r="L91" s="255">
        <f>K93/G93</f>
        <v>1.3541788427819987</v>
      </c>
    </row>
    <row r="92" spans="1:12">
      <c r="A92" s="250"/>
      <c r="B92" s="259"/>
      <c r="C92" s="145" t="s">
        <v>157</v>
      </c>
      <c r="D92" s="145" t="s">
        <v>101</v>
      </c>
      <c r="E92" s="146">
        <v>1</v>
      </c>
      <c r="F92" s="147">
        <v>1110</v>
      </c>
      <c r="G92" s="147">
        <v>1110</v>
      </c>
      <c r="H92" s="148">
        <f>G92/G93</f>
        <v>0.32437171244886032</v>
      </c>
      <c r="I92" s="149">
        <f>F92/G92</f>
        <v>1</v>
      </c>
      <c r="J92" s="146">
        <f>E92*I92</f>
        <v>1</v>
      </c>
      <c r="K92" s="150">
        <f>G92*J92</f>
        <v>1110</v>
      </c>
      <c r="L92" s="255"/>
    </row>
    <row r="93" spans="1:12">
      <c r="A93" s="250"/>
      <c r="B93" s="259"/>
      <c r="C93" s="145"/>
      <c r="D93" s="145"/>
      <c r="E93" s="146"/>
      <c r="F93" s="151">
        <f>SUM(F91:F92)</f>
        <v>4634</v>
      </c>
      <c r="G93" s="151">
        <f>SUM(G91:G92)</f>
        <v>3422</v>
      </c>
      <c r="H93" s="152">
        <f>SUM(H91:H92)</f>
        <v>1</v>
      </c>
      <c r="I93" s="153"/>
      <c r="J93" s="154"/>
      <c r="K93" s="155">
        <f>SUM(K91:K92)</f>
        <v>4634</v>
      </c>
      <c r="L93" s="255"/>
    </row>
    <row r="94" spans="1:12">
      <c r="A94" s="250"/>
      <c r="B94" s="156"/>
      <c r="C94" s="157"/>
      <c r="D94" s="157"/>
      <c r="E94" s="158"/>
      <c r="F94" s="159"/>
      <c r="G94" s="159"/>
      <c r="H94" s="160" t="s">
        <v>103</v>
      </c>
      <c r="I94" s="161"/>
      <c r="J94" s="158"/>
      <c r="K94" s="162"/>
      <c r="L94" s="163"/>
    </row>
    <row r="95" spans="1:12">
      <c r="A95" s="250"/>
      <c r="B95" s="259" t="s">
        <v>15</v>
      </c>
      <c r="C95" s="145" t="s">
        <v>152</v>
      </c>
      <c r="D95" s="145" t="s">
        <v>101</v>
      </c>
      <c r="E95" s="146">
        <v>1</v>
      </c>
      <c r="F95" s="147">
        <v>1E-4</v>
      </c>
      <c r="G95" s="147">
        <v>1E-4</v>
      </c>
      <c r="H95" s="148">
        <f>G95/G97</f>
        <v>0.5</v>
      </c>
      <c r="I95" s="149">
        <f>F95/G95</f>
        <v>1</v>
      </c>
      <c r="J95" s="146">
        <f>E95*I95</f>
        <v>1</v>
      </c>
      <c r="K95" s="150">
        <f>G95*J95</f>
        <v>1E-4</v>
      </c>
      <c r="L95" s="255">
        <f>K97/G97</f>
        <v>1</v>
      </c>
    </row>
    <row r="96" spans="1:12">
      <c r="A96" s="250"/>
      <c r="B96" s="259"/>
      <c r="C96" s="145" t="s">
        <v>157</v>
      </c>
      <c r="D96" s="145" t="s">
        <v>101</v>
      </c>
      <c r="E96" s="146">
        <v>1</v>
      </c>
      <c r="F96" s="147">
        <v>1E-4</v>
      </c>
      <c r="G96" s="147">
        <v>1E-4</v>
      </c>
      <c r="H96" s="148">
        <f>G96/G97</f>
        <v>0.5</v>
      </c>
      <c r="I96" s="149">
        <f>F96/G96</f>
        <v>1</v>
      </c>
      <c r="J96" s="146">
        <f>E96*I96</f>
        <v>1</v>
      </c>
      <c r="K96" s="150">
        <f>G96*J96</f>
        <v>1E-4</v>
      </c>
      <c r="L96" s="255"/>
    </row>
    <row r="97" spans="1:12">
      <c r="A97" s="250"/>
      <c r="B97" s="259"/>
      <c r="C97" s="145"/>
      <c r="D97" s="145"/>
      <c r="E97" s="146"/>
      <c r="F97" s="151">
        <f>SUM(F95:F96)</f>
        <v>2.0000000000000001E-4</v>
      </c>
      <c r="G97" s="151">
        <f>SUM(G95:G96)</f>
        <v>2.0000000000000001E-4</v>
      </c>
      <c r="H97" s="152">
        <f>SUM(H95:H96)</f>
        <v>1</v>
      </c>
      <c r="I97" s="153"/>
      <c r="J97" s="154"/>
      <c r="K97" s="155">
        <f>SUM(K95:K96)</f>
        <v>2.0000000000000001E-4</v>
      </c>
      <c r="L97" s="255"/>
    </row>
    <row r="98" spans="1:12">
      <c r="A98" s="250"/>
      <c r="B98" s="156"/>
      <c r="C98" s="157"/>
      <c r="D98" s="157"/>
      <c r="E98" s="158"/>
      <c r="F98" s="159"/>
      <c r="G98" s="159"/>
      <c r="H98" s="160" t="s">
        <v>103</v>
      </c>
      <c r="I98" s="161"/>
      <c r="J98" s="158"/>
      <c r="K98" s="162"/>
      <c r="L98" s="163"/>
    </row>
    <row r="99" spans="1:12">
      <c r="A99" s="250"/>
      <c r="B99" s="259" t="s">
        <v>16</v>
      </c>
      <c r="C99" s="145" t="str">
        <f>C95</f>
        <v xml:space="preserve">15 MG     </v>
      </c>
      <c r="D99" s="145" t="str">
        <f>D95</f>
        <v xml:space="preserve">TABLET    </v>
      </c>
      <c r="E99" s="146">
        <f>(E87*(F87/F99))+(E91*(F91/F99))+(E95*(F95/F99))</f>
        <v>0.99999999999999989</v>
      </c>
      <c r="F99" s="147">
        <f>F87+F91+F95</f>
        <v>3524.0002000000004</v>
      </c>
      <c r="G99" s="147">
        <f>G87+G91+G95</f>
        <v>2312.0002000000004</v>
      </c>
      <c r="H99" s="148">
        <f>G99/G101</f>
        <v>0.67562826702182743</v>
      </c>
      <c r="I99" s="149">
        <f>F99/G99</f>
        <v>1.5242214079393246</v>
      </c>
      <c r="J99" s="146">
        <f>E99*I99</f>
        <v>1.5242214079393244</v>
      </c>
      <c r="K99" s="150">
        <f>G99*J99</f>
        <v>3524.0001999999999</v>
      </c>
      <c r="L99" s="255">
        <f>K101/G101</f>
        <v>1.3541788013817881</v>
      </c>
    </row>
    <row r="100" spans="1:12">
      <c r="A100" s="250"/>
      <c r="B100" s="259"/>
      <c r="C100" s="145" t="str">
        <f>C96</f>
        <v xml:space="preserve">45 MG     </v>
      </c>
      <c r="D100" s="145" t="str">
        <f>D96</f>
        <v xml:space="preserve">TABLET    </v>
      </c>
      <c r="E100" s="146">
        <f>(E88*(F88/F100))+(E92*(F92/F100))+(E96*(F96/F100))</f>
        <v>1</v>
      </c>
      <c r="F100" s="147">
        <f>F88+F92+F96</f>
        <v>1110.0001999999999</v>
      </c>
      <c r="G100" s="147">
        <f>G88+G92+G96</f>
        <v>1110.0001999999999</v>
      </c>
      <c r="H100" s="148">
        <f>G100/G101</f>
        <v>0.32437173297817262</v>
      </c>
      <c r="I100" s="149">
        <f>F100/G100</f>
        <v>1</v>
      </c>
      <c r="J100" s="146">
        <f>E100*I100</f>
        <v>1</v>
      </c>
      <c r="K100" s="150">
        <f>G100*J100</f>
        <v>1110.0001999999999</v>
      </c>
      <c r="L100" s="255"/>
    </row>
    <row r="101" spans="1:12" ht="13.5" thickBot="1">
      <c r="A101" s="251"/>
      <c r="B101" s="260"/>
      <c r="C101" s="164"/>
      <c r="D101" s="164"/>
      <c r="E101" s="165"/>
      <c r="F101" s="166">
        <f>SUM(F99:F100)</f>
        <v>4634.0004000000008</v>
      </c>
      <c r="G101" s="166">
        <f>SUM(G99:G100)</f>
        <v>3422.0004000000004</v>
      </c>
      <c r="H101" s="167">
        <f>SUM(H99:H100)</f>
        <v>1</v>
      </c>
      <c r="I101" s="168" t="s">
        <v>103</v>
      </c>
      <c r="J101" s="169"/>
      <c r="K101" s="170">
        <f>SUM(K99:K100)</f>
        <v>4634.0003999999999</v>
      </c>
      <c r="L101" s="257"/>
    </row>
    <row r="102" spans="1:12" ht="13.5" thickTop="1"/>
  </sheetData>
  <mergeCells count="46">
    <mergeCell ref="A87:A101"/>
    <mergeCell ref="B87:B89"/>
    <mergeCell ref="L87:L89"/>
    <mergeCell ref="B91:B93"/>
    <mergeCell ref="L91:L93"/>
    <mergeCell ref="B95:B97"/>
    <mergeCell ref="L95:L97"/>
    <mergeCell ref="B99:B101"/>
    <mergeCell ref="L99:L101"/>
    <mergeCell ref="A71:A85"/>
    <mergeCell ref="B71:B73"/>
    <mergeCell ref="L71:L73"/>
    <mergeCell ref="B75:B77"/>
    <mergeCell ref="L75:L77"/>
    <mergeCell ref="B79:B81"/>
    <mergeCell ref="L79:L81"/>
    <mergeCell ref="B83:B85"/>
    <mergeCell ref="L83:L85"/>
    <mergeCell ref="A55:A69"/>
    <mergeCell ref="B55:B57"/>
    <mergeCell ref="L55:L57"/>
    <mergeCell ref="B59:B61"/>
    <mergeCell ref="L59:L61"/>
    <mergeCell ref="B63:B65"/>
    <mergeCell ref="L63:L65"/>
    <mergeCell ref="B67:B69"/>
    <mergeCell ref="L67:L69"/>
    <mergeCell ref="A39:A53"/>
    <mergeCell ref="B39:B41"/>
    <mergeCell ref="L39:L41"/>
    <mergeCell ref="B43:B45"/>
    <mergeCell ref="L43:L45"/>
    <mergeCell ref="B47:B49"/>
    <mergeCell ref="L47:L49"/>
    <mergeCell ref="B51:B53"/>
    <mergeCell ref="L51:L53"/>
    <mergeCell ref="A4:L5"/>
    <mergeCell ref="A7:A37"/>
    <mergeCell ref="B7:B13"/>
    <mergeCell ref="L7:L13"/>
    <mergeCell ref="B15:B21"/>
    <mergeCell ref="L15:L21"/>
    <mergeCell ref="B23:B29"/>
    <mergeCell ref="L23:L29"/>
    <mergeCell ref="B31:B37"/>
    <mergeCell ref="L31:L37"/>
  </mergeCells>
  <pageMargins left="0.44431372549019615" right="0.44431372549019615" top="0.44431372549019615" bottom="0.44431372549019615" header="0.50980392156862753" footer="0.5098039215686275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94"/>
  <sheetViews>
    <sheetView showGridLines="0" workbookViewId="0"/>
  </sheetViews>
  <sheetFormatPr defaultRowHeight="12.75"/>
  <cols>
    <col min="1" max="1" width="23.85546875" style="175" customWidth="1"/>
    <col min="2" max="2" width="7.7109375" style="175" customWidth="1"/>
    <col min="3" max="3" width="10.5703125" style="175" customWidth="1"/>
    <col min="4" max="4" width="9.85546875" style="175" bestFit="1" customWidth="1"/>
    <col min="5" max="5" width="13.140625" style="175" bestFit="1" customWidth="1"/>
    <col min="6" max="17" width="14.42578125" style="175" customWidth="1"/>
    <col min="18" max="18" width="13.85546875" style="175" bestFit="1" customWidth="1"/>
    <col min="19" max="256" width="9.140625" style="175"/>
    <col min="257" max="257" width="23.85546875" style="175" customWidth="1"/>
    <col min="258" max="258" width="7.7109375" style="175" customWidth="1"/>
    <col min="259" max="259" width="10.5703125" style="175" customWidth="1"/>
    <col min="260" max="260" width="9.85546875" style="175" bestFit="1" customWidth="1"/>
    <col min="261" max="261" width="13.140625" style="175" bestFit="1" customWidth="1"/>
    <col min="262" max="273" width="14.42578125" style="175" customWidth="1"/>
    <col min="274" max="274" width="13.85546875" style="175" bestFit="1" customWidth="1"/>
    <col min="275" max="512" width="9.140625" style="175"/>
    <col min="513" max="513" width="23.85546875" style="175" customWidth="1"/>
    <col min="514" max="514" width="7.7109375" style="175" customWidth="1"/>
    <col min="515" max="515" width="10.5703125" style="175" customWidth="1"/>
    <col min="516" max="516" width="9.85546875" style="175" bestFit="1" customWidth="1"/>
    <col min="517" max="517" width="13.140625" style="175" bestFit="1" customWidth="1"/>
    <col min="518" max="529" width="14.42578125" style="175" customWidth="1"/>
    <col min="530" max="530" width="13.85546875" style="175" bestFit="1" customWidth="1"/>
    <col min="531" max="768" width="9.140625" style="175"/>
    <col min="769" max="769" width="23.85546875" style="175" customWidth="1"/>
    <col min="770" max="770" width="7.7109375" style="175" customWidth="1"/>
    <col min="771" max="771" width="10.5703125" style="175" customWidth="1"/>
    <col min="772" max="772" width="9.85546875" style="175" bestFit="1" customWidth="1"/>
    <col min="773" max="773" width="13.140625" style="175" bestFit="1" customWidth="1"/>
    <col min="774" max="785" width="14.42578125" style="175" customWidth="1"/>
    <col min="786" max="786" width="13.85546875" style="175" bestFit="1" customWidth="1"/>
    <col min="787" max="1024" width="9.140625" style="175"/>
    <col min="1025" max="1025" width="23.85546875" style="175" customWidth="1"/>
    <col min="1026" max="1026" width="7.7109375" style="175" customWidth="1"/>
    <col min="1027" max="1027" width="10.5703125" style="175" customWidth="1"/>
    <col min="1028" max="1028" width="9.85546875" style="175" bestFit="1" customWidth="1"/>
    <col min="1029" max="1029" width="13.140625" style="175" bestFit="1" customWidth="1"/>
    <col min="1030" max="1041" width="14.42578125" style="175" customWidth="1"/>
    <col min="1042" max="1042" width="13.85546875" style="175" bestFit="1" customWidth="1"/>
    <col min="1043" max="1280" width="9.140625" style="175"/>
    <col min="1281" max="1281" width="23.85546875" style="175" customWidth="1"/>
    <col min="1282" max="1282" width="7.7109375" style="175" customWidth="1"/>
    <col min="1283" max="1283" width="10.5703125" style="175" customWidth="1"/>
    <col min="1284" max="1284" width="9.85546875" style="175" bestFit="1" customWidth="1"/>
    <col min="1285" max="1285" width="13.140625" style="175" bestFit="1" customWidth="1"/>
    <col min="1286" max="1297" width="14.42578125" style="175" customWidth="1"/>
    <col min="1298" max="1298" width="13.85546875" style="175" bestFit="1" customWidth="1"/>
    <col min="1299" max="1536" width="9.140625" style="175"/>
    <col min="1537" max="1537" width="23.85546875" style="175" customWidth="1"/>
    <col min="1538" max="1538" width="7.7109375" style="175" customWidth="1"/>
    <col min="1539" max="1539" width="10.5703125" style="175" customWidth="1"/>
    <col min="1540" max="1540" width="9.85546875" style="175" bestFit="1" customWidth="1"/>
    <col min="1541" max="1541" width="13.140625" style="175" bestFit="1" customWidth="1"/>
    <col min="1542" max="1553" width="14.42578125" style="175" customWidth="1"/>
    <col min="1554" max="1554" width="13.85546875" style="175" bestFit="1" customWidth="1"/>
    <col min="1555" max="1792" width="9.140625" style="175"/>
    <col min="1793" max="1793" width="23.85546875" style="175" customWidth="1"/>
    <col min="1794" max="1794" width="7.7109375" style="175" customWidth="1"/>
    <col min="1795" max="1795" width="10.5703125" style="175" customWidth="1"/>
    <col min="1796" max="1796" width="9.85546875" style="175" bestFit="1" customWidth="1"/>
    <col min="1797" max="1797" width="13.140625" style="175" bestFit="1" customWidth="1"/>
    <col min="1798" max="1809" width="14.42578125" style="175" customWidth="1"/>
    <col min="1810" max="1810" width="13.85546875" style="175" bestFit="1" customWidth="1"/>
    <col min="1811" max="2048" width="9.140625" style="175"/>
    <col min="2049" max="2049" width="23.85546875" style="175" customWidth="1"/>
    <col min="2050" max="2050" width="7.7109375" style="175" customWidth="1"/>
    <col min="2051" max="2051" width="10.5703125" style="175" customWidth="1"/>
    <col min="2052" max="2052" width="9.85546875" style="175" bestFit="1" customWidth="1"/>
    <col min="2053" max="2053" width="13.140625" style="175" bestFit="1" customWidth="1"/>
    <col min="2054" max="2065" width="14.42578125" style="175" customWidth="1"/>
    <col min="2066" max="2066" width="13.85546875" style="175" bestFit="1" customWidth="1"/>
    <col min="2067" max="2304" width="9.140625" style="175"/>
    <col min="2305" max="2305" width="23.85546875" style="175" customWidth="1"/>
    <col min="2306" max="2306" width="7.7109375" style="175" customWidth="1"/>
    <col min="2307" max="2307" width="10.5703125" style="175" customWidth="1"/>
    <col min="2308" max="2308" width="9.85546875" style="175" bestFit="1" customWidth="1"/>
    <col min="2309" max="2309" width="13.140625" style="175" bestFit="1" customWidth="1"/>
    <col min="2310" max="2321" width="14.42578125" style="175" customWidth="1"/>
    <col min="2322" max="2322" width="13.85546875" style="175" bestFit="1" customWidth="1"/>
    <col min="2323" max="2560" width="9.140625" style="175"/>
    <col min="2561" max="2561" width="23.85546875" style="175" customWidth="1"/>
    <col min="2562" max="2562" width="7.7109375" style="175" customWidth="1"/>
    <col min="2563" max="2563" width="10.5703125" style="175" customWidth="1"/>
    <col min="2564" max="2564" width="9.85546875" style="175" bestFit="1" customWidth="1"/>
    <col min="2565" max="2565" width="13.140625" style="175" bestFit="1" customWidth="1"/>
    <col min="2566" max="2577" width="14.42578125" style="175" customWidth="1"/>
    <col min="2578" max="2578" width="13.85546875" style="175" bestFit="1" customWidth="1"/>
    <col min="2579" max="2816" width="9.140625" style="175"/>
    <col min="2817" max="2817" width="23.85546875" style="175" customWidth="1"/>
    <col min="2818" max="2818" width="7.7109375" style="175" customWidth="1"/>
    <col min="2819" max="2819" width="10.5703125" style="175" customWidth="1"/>
    <col min="2820" max="2820" width="9.85546875" style="175" bestFit="1" customWidth="1"/>
    <col min="2821" max="2821" width="13.140625" style="175" bestFit="1" customWidth="1"/>
    <col min="2822" max="2833" width="14.42578125" style="175" customWidth="1"/>
    <col min="2834" max="2834" width="13.85546875" style="175" bestFit="1" customWidth="1"/>
    <col min="2835" max="3072" width="9.140625" style="175"/>
    <col min="3073" max="3073" width="23.85546875" style="175" customWidth="1"/>
    <col min="3074" max="3074" width="7.7109375" style="175" customWidth="1"/>
    <col min="3075" max="3075" width="10.5703125" style="175" customWidth="1"/>
    <col min="3076" max="3076" width="9.85546875" style="175" bestFit="1" customWidth="1"/>
    <col min="3077" max="3077" width="13.140625" style="175" bestFit="1" customWidth="1"/>
    <col min="3078" max="3089" width="14.42578125" style="175" customWidth="1"/>
    <col min="3090" max="3090" width="13.85546875" style="175" bestFit="1" customWidth="1"/>
    <col min="3091" max="3328" width="9.140625" style="175"/>
    <col min="3329" max="3329" width="23.85546875" style="175" customWidth="1"/>
    <col min="3330" max="3330" width="7.7109375" style="175" customWidth="1"/>
    <col min="3331" max="3331" width="10.5703125" style="175" customWidth="1"/>
    <col min="3332" max="3332" width="9.85546875" style="175" bestFit="1" customWidth="1"/>
    <col min="3333" max="3333" width="13.140625" style="175" bestFit="1" customWidth="1"/>
    <col min="3334" max="3345" width="14.42578125" style="175" customWidth="1"/>
    <col min="3346" max="3346" width="13.85546875" style="175" bestFit="1" customWidth="1"/>
    <col min="3347" max="3584" width="9.140625" style="175"/>
    <col min="3585" max="3585" width="23.85546875" style="175" customWidth="1"/>
    <col min="3586" max="3586" width="7.7109375" style="175" customWidth="1"/>
    <col min="3587" max="3587" width="10.5703125" style="175" customWidth="1"/>
    <col min="3588" max="3588" width="9.85546875" style="175" bestFit="1" customWidth="1"/>
    <col min="3589" max="3589" width="13.140625" style="175" bestFit="1" customWidth="1"/>
    <col min="3590" max="3601" width="14.42578125" style="175" customWidth="1"/>
    <col min="3602" max="3602" width="13.85546875" style="175" bestFit="1" customWidth="1"/>
    <col min="3603" max="3840" width="9.140625" style="175"/>
    <col min="3841" max="3841" width="23.85546875" style="175" customWidth="1"/>
    <col min="3842" max="3842" width="7.7109375" style="175" customWidth="1"/>
    <col min="3843" max="3843" width="10.5703125" style="175" customWidth="1"/>
    <col min="3844" max="3844" width="9.85546875" style="175" bestFit="1" customWidth="1"/>
    <col min="3845" max="3845" width="13.140625" style="175" bestFit="1" customWidth="1"/>
    <col min="3846" max="3857" width="14.42578125" style="175" customWidth="1"/>
    <col min="3858" max="3858" width="13.85546875" style="175" bestFit="1" customWidth="1"/>
    <col min="3859" max="4096" width="9.140625" style="175"/>
    <col min="4097" max="4097" width="23.85546875" style="175" customWidth="1"/>
    <col min="4098" max="4098" width="7.7109375" style="175" customWidth="1"/>
    <col min="4099" max="4099" width="10.5703125" style="175" customWidth="1"/>
    <col min="4100" max="4100" width="9.85546875" style="175" bestFit="1" customWidth="1"/>
    <col min="4101" max="4101" width="13.140625" style="175" bestFit="1" customWidth="1"/>
    <col min="4102" max="4113" width="14.42578125" style="175" customWidth="1"/>
    <col min="4114" max="4114" width="13.85546875" style="175" bestFit="1" customWidth="1"/>
    <col min="4115" max="4352" width="9.140625" style="175"/>
    <col min="4353" max="4353" width="23.85546875" style="175" customWidth="1"/>
    <col min="4354" max="4354" width="7.7109375" style="175" customWidth="1"/>
    <col min="4355" max="4355" width="10.5703125" style="175" customWidth="1"/>
    <col min="4356" max="4356" width="9.85546875" style="175" bestFit="1" customWidth="1"/>
    <col min="4357" max="4357" width="13.140625" style="175" bestFit="1" customWidth="1"/>
    <col min="4358" max="4369" width="14.42578125" style="175" customWidth="1"/>
    <col min="4370" max="4370" width="13.85546875" style="175" bestFit="1" customWidth="1"/>
    <col min="4371" max="4608" width="9.140625" style="175"/>
    <col min="4609" max="4609" width="23.85546875" style="175" customWidth="1"/>
    <col min="4610" max="4610" width="7.7109375" style="175" customWidth="1"/>
    <col min="4611" max="4611" width="10.5703125" style="175" customWidth="1"/>
    <col min="4612" max="4612" width="9.85546875" style="175" bestFit="1" customWidth="1"/>
    <col min="4613" max="4613" width="13.140625" style="175" bestFit="1" customWidth="1"/>
    <col min="4614" max="4625" width="14.42578125" style="175" customWidth="1"/>
    <col min="4626" max="4626" width="13.85546875" style="175" bestFit="1" customWidth="1"/>
    <col min="4627" max="4864" width="9.140625" style="175"/>
    <col min="4865" max="4865" width="23.85546875" style="175" customWidth="1"/>
    <col min="4866" max="4866" width="7.7109375" style="175" customWidth="1"/>
    <col min="4867" max="4867" width="10.5703125" style="175" customWidth="1"/>
    <col min="4868" max="4868" width="9.85546875" style="175" bestFit="1" customWidth="1"/>
    <col min="4869" max="4869" width="13.140625" style="175" bestFit="1" customWidth="1"/>
    <col min="4870" max="4881" width="14.42578125" style="175" customWidth="1"/>
    <col min="4882" max="4882" width="13.85546875" style="175" bestFit="1" customWidth="1"/>
    <col min="4883" max="5120" width="9.140625" style="175"/>
    <col min="5121" max="5121" width="23.85546875" style="175" customWidth="1"/>
    <col min="5122" max="5122" width="7.7109375" style="175" customWidth="1"/>
    <col min="5123" max="5123" width="10.5703125" style="175" customWidth="1"/>
    <col min="5124" max="5124" width="9.85546875" style="175" bestFit="1" customWidth="1"/>
    <col min="5125" max="5125" width="13.140625" style="175" bestFit="1" customWidth="1"/>
    <col min="5126" max="5137" width="14.42578125" style="175" customWidth="1"/>
    <col min="5138" max="5138" width="13.85546875" style="175" bestFit="1" customWidth="1"/>
    <col min="5139" max="5376" width="9.140625" style="175"/>
    <col min="5377" max="5377" width="23.85546875" style="175" customWidth="1"/>
    <col min="5378" max="5378" width="7.7109375" style="175" customWidth="1"/>
    <col min="5379" max="5379" width="10.5703125" style="175" customWidth="1"/>
    <col min="5380" max="5380" width="9.85546875" style="175" bestFit="1" customWidth="1"/>
    <col min="5381" max="5381" width="13.140625" style="175" bestFit="1" customWidth="1"/>
    <col min="5382" max="5393" width="14.42578125" style="175" customWidth="1"/>
    <col min="5394" max="5394" width="13.85546875" style="175" bestFit="1" customWidth="1"/>
    <col min="5395" max="5632" width="9.140625" style="175"/>
    <col min="5633" max="5633" width="23.85546875" style="175" customWidth="1"/>
    <col min="5634" max="5634" width="7.7109375" style="175" customWidth="1"/>
    <col min="5635" max="5635" width="10.5703125" style="175" customWidth="1"/>
    <col min="5636" max="5636" width="9.85546875" style="175" bestFit="1" customWidth="1"/>
    <col min="5637" max="5637" width="13.140625" style="175" bestFit="1" customWidth="1"/>
    <col min="5638" max="5649" width="14.42578125" style="175" customWidth="1"/>
    <col min="5650" max="5650" width="13.85546875" style="175" bestFit="1" customWidth="1"/>
    <col min="5651" max="5888" width="9.140625" style="175"/>
    <col min="5889" max="5889" width="23.85546875" style="175" customWidth="1"/>
    <col min="5890" max="5890" width="7.7109375" style="175" customWidth="1"/>
    <col min="5891" max="5891" width="10.5703125" style="175" customWidth="1"/>
    <col min="5892" max="5892" width="9.85546875" style="175" bestFit="1" customWidth="1"/>
    <col min="5893" max="5893" width="13.140625" style="175" bestFit="1" customWidth="1"/>
    <col min="5894" max="5905" width="14.42578125" style="175" customWidth="1"/>
    <col min="5906" max="5906" width="13.85546875" style="175" bestFit="1" customWidth="1"/>
    <col min="5907" max="6144" width="9.140625" style="175"/>
    <col min="6145" max="6145" width="23.85546875" style="175" customWidth="1"/>
    <col min="6146" max="6146" width="7.7109375" style="175" customWidth="1"/>
    <col min="6147" max="6147" width="10.5703125" style="175" customWidth="1"/>
    <col min="6148" max="6148" width="9.85546875" style="175" bestFit="1" customWidth="1"/>
    <col min="6149" max="6149" width="13.140625" style="175" bestFit="1" customWidth="1"/>
    <col min="6150" max="6161" width="14.42578125" style="175" customWidth="1"/>
    <col min="6162" max="6162" width="13.85546875" style="175" bestFit="1" customWidth="1"/>
    <col min="6163" max="6400" width="9.140625" style="175"/>
    <col min="6401" max="6401" width="23.85546875" style="175" customWidth="1"/>
    <col min="6402" max="6402" width="7.7109375" style="175" customWidth="1"/>
    <col min="6403" max="6403" width="10.5703125" style="175" customWidth="1"/>
    <col min="6404" max="6404" width="9.85546875" style="175" bestFit="1" customWidth="1"/>
    <col min="6405" max="6405" width="13.140625" style="175" bestFit="1" customWidth="1"/>
    <col min="6406" max="6417" width="14.42578125" style="175" customWidth="1"/>
    <col min="6418" max="6418" width="13.85546875" style="175" bestFit="1" customWidth="1"/>
    <col min="6419" max="6656" width="9.140625" style="175"/>
    <col min="6657" max="6657" width="23.85546875" style="175" customWidth="1"/>
    <col min="6658" max="6658" width="7.7109375" style="175" customWidth="1"/>
    <col min="6659" max="6659" width="10.5703125" style="175" customWidth="1"/>
    <col min="6660" max="6660" width="9.85546875" style="175" bestFit="1" customWidth="1"/>
    <col min="6661" max="6661" width="13.140625" style="175" bestFit="1" customWidth="1"/>
    <col min="6662" max="6673" width="14.42578125" style="175" customWidth="1"/>
    <col min="6674" max="6674" width="13.85546875" style="175" bestFit="1" customWidth="1"/>
    <col min="6675" max="6912" width="9.140625" style="175"/>
    <col min="6913" max="6913" width="23.85546875" style="175" customWidth="1"/>
    <col min="6914" max="6914" width="7.7109375" style="175" customWidth="1"/>
    <col min="6915" max="6915" width="10.5703125" style="175" customWidth="1"/>
    <col min="6916" max="6916" width="9.85546875" style="175" bestFit="1" customWidth="1"/>
    <col min="6917" max="6917" width="13.140625" style="175" bestFit="1" customWidth="1"/>
    <col min="6918" max="6929" width="14.42578125" style="175" customWidth="1"/>
    <col min="6930" max="6930" width="13.85546875" style="175" bestFit="1" customWidth="1"/>
    <col min="6931" max="7168" width="9.140625" style="175"/>
    <col min="7169" max="7169" width="23.85546875" style="175" customWidth="1"/>
    <col min="7170" max="7170" width="7.7109375" style="175" customWidth="1"/>
    <col min="7171" max="7171" width="10.5703125" style="175" customWidth="1"/>
    <col min="7172" max="7172" width="9.85546875" style="175" bestFit="1" customWidth="1"/>
    <col min="7173" max="7173" width="13.140625" style="175" bestFit="1" customWidth="1"/>
    <col min="7174" max="7185" width="14.42578125" style="175" customWidth="1"/>
    <col min="7186" max="7186" width="13.85546875" style="175" bestFit="1" customWidth="1"/>
    <col min="7187" max="7424" width="9.140625" style="175"/>
    <col min="7425" max="7425" width="23.85546875" style="175" customWidth="1"/>
    <col min="7426" max="7426" width="7.7109375" style="175" customWidth="1"/>
    <col min="7427" max="7427" width="10.5703125" style="175" customWidth="1"/>
    <col min="7428" max="7428" width="9.85546875" style="175" bestFit="1" customWidth="1"/>
    <col min="7429" max="7429" width="13.140625" style="175" bestFit="1" customWidth="1"/>
    <col min="7430" max="7441" width="14.42578125" style="175" customWidth="1"/>
    <col min="7442" max="7442" width="13.85546875" style="175" bestFit="1" customWidth="1"/>
    <col min="7443" max="7680" width="9.140625" style="175"/>
    <col min="7681" max="7681" width="23.85546875" style="175" customWidth="1"/>
    <col min="7682" max="7682" width="7.7109375" style="175" customWidth="1"/>
    <col min="7683" max="7683" width="10.5703125" style="175" customWidth="1"/>
    <col min="7684" max="7684" width="9.85546875" style="175" bestFit="1" customWidth="1"/>
    <col min="7685" max="7685" width="13.140625" style="175" bestFit="1" customWidth="1"/>
    <col min="7686" max="7697" width="14.42578125" style="175" customWidth="1"/>
    <col min="7698" max="7698" width="13.85546875" style="175" bestFit="1" customWidth="1"/>
    <col min="7699" max="7936" width="9.140625" style="175"/>
    <col min="7937" max="7937" width="23.85546875" style="175" customWidth="1"/>
    <col min="7938" max="7938" width="7.7109375" style="175" customWidth="1"/>
    <col min="7939" max="7939" width="10.5703125" style="175" customWidth="1"/>
    <col min="7940" max="7940" width="9.85546875" style="175" bestFit="1" customWidth="1"/>
    <col min="7941" max="7941" width="13.140625" style="175" bestFit="1" customWidth="1"/>
    <col min="7942" max="7953" width="14.42578125" style="175" customWidth="1"/>
    <col min="7954" max="7954" width="13.85546875" style="175" bestFit="1" customWidth="1"/>
    <col min="7955" max="8192" width="9.140625" style="175"/>
    <col min="8193" max="8193" width="23.85546875" style="175" customWidth="1"/>
    <col min="8194" max="8194" width="7.7109375" style="175" customWidth="1"/>
    <col min="8195" max="8195" width="10.5703125" style="175" customWidth="1"/>
    <col min="8196" max="8196" width="9.85546875" style="175" bestFit="1" customWidth="1"/>
    <col min="8197" max="8197" width="13.140625" style="175" bestFit="1" customWidth="1"/>
    <col min="8198" max="8209" width="14.42578125" style="175" customWidth="1"/>
    <col min="8210" max="8210" width="13.85546875" style="175" bestFit="1" customWidth="1"/>
    <col min="8211" max="8448" width="9.140625" style="175"/>
    <col min="8449" max="8449" width="23.85546875" style="175" customWidth="1"/>
    <col min="8450" max="8450" width="7.7109375" style="175" customWidth="1"/>
    <col min="8451" max="8451" width="10.5703125" style="175" customWidth="1"/>
    <col min="8452" max="8452" width="9.85546875" style="175" bestFit="1" customWidth="1"/>
    <col min="8453" max="8453" width="13.140625" style="175" bestFit="1" customWidth="1"/>
    <col min="8454" max="8465" width="14.42578125" style="175" customWidth="1"/>
    <col min="8466" max="8466" width="13.85546875" style="175" bestFit="1" customWidth="1"/>
    <col min="8467" max="8704" width="9.140625" style="175"/>
    <col min="8705" max="8705" width="23.85546875" style="175" customWidth="1"/>
    <col min="8706" max="8706" width="7.7109375" style="175" customWidth="1"/>
    <col min="8707" max="8707" width="10.5703125" style="175" customWidth="1"/>
    <col min="8708" max="8708" width="9.85546875" style="175" bestFit="1" customWidth="1"/>
    <col min="8709" max="8709" width="13.140625" style="175" bestFit="1" customWidth="1"/>
    <col min="8710" max="8721" width="14.42578125" style="175" customWidth="1"/>
    <col min="8722" max="8722" width="13.85546875" style="175" bestFit="1" customWidth="1"/>
    <col min="8723" max="8960" width="9.140625" style="175"/>
    <col min="8961" max="8961" width="23.85546875" style="175" customWidth="1"/>
    <col min="8962" max="8962" width="7.7109375" style="175" customWidth="1"/>
    <col min="8963" max="8963" width="10.5703125" style="175" customWidth="1"/>
    <col min="8964" max="8964" width="9.85546875" style="175" bestFit="1" customWidth="1"/>
    <col min="8965" max="8965" width="13.140625" style="175" bestFit="1" customWidth="1"/>
    <col min="8966" max="8977" width="14.42578125" style="175" customWidth="1"/>
    <col min="8978" max="8978" width="13.85546875" style="175" bestFit="1" customWidth="1"/>
    <col min="8979" max="9216" width="9.140625" style="175"/>
    <col min="9217" max="9217" width="23.85546875" style="175" customWidth="1"/>
    <col min="9218" max="9218" width="7.7109375" style="175" customWidth="1"/>
    <col min="9219" max="9219" width="10.5703125" style="175" customWidth="1"/>
    <col min="9220" max="9220" width="9.85546875" style="175" bestFit="1" customWidth="1"/>
    <col min="9221" max="9221" width="13.140625" style="175" bestFit="1" customWidth="1"/>
    <col min="9222" max="9233" width="14.42578125" style="175" customWidth="1"/>
    <col min="9234" max="9234" width="13.85546875" style="175" bestFit="1" customWidth="1"/>
    <col min="9235" max="9472" width="9.140625" style="175"/>
    <col min="9473" max="9473" width="23.85546875" style="175" customWidth="1"/>
    <col min="9474" max="9474" width="7.7109375" style="175" customWidth="1"/>
    <col min="9475" max="9475" width="10.5703125" style="175" customWidth="1"/>
    <col min="9476" max="9476" width="9.85546875" style="175" bestFit="1" customWidth="1"/>
    <col min="9477" max="9477" width="13.140625" style="175" bestFit="1" customWidth="1"/>
    <col min="9478" max="9489" width="14.42578125" style="175" customWidth="1"/>
    <col min="9490" max="9490" width="13.85546875" style="175" bestFit="1" customWidth="1"/>
    <col min="9491" max="9728" width="9.140625" style="175"/>
    <col min="9729" max="9729" width="23.85546875" style="175" customWidth="1"/>
    <col min="9730" max="9730" width="7.7109375" style="175" customWidth="1"/>
    <col min="9731" max="9731" width="10.5703125" style="175" customWidth="1"/>
    <col min="9732" max="9732" width="9.85546875" style="175" bestFit="1" customWidth="1"/>
    <col min="9733" max="9733" width="13.140625" style="175" bestFit="1" customWidth="1"/>
    <col min="9734" max="9745" width="14.42578125" style="175" customWidth="1"/>
    <col min="9746" max="9746" width="13.85546875" style="175" bestFit="1" customWidth="1"/>
    <col min="9747" max="9984" width="9.140625" style="175"/>
    <col min="9985" max="9985" width="23.85546875" style="175" customWidth="1"/>
    <col min="9986" max="9986" width="7.7109375" style="175" customWidth="1"/>
    <col min="9987" max="9987" width="10.5703125" style="175" customWidth="1"/>
    <col min="9988" max="9988" width="9.85546875" style="175" bestFit="1" customWidth="1"/>
    <col min="9989" max="9989" width="13.140625" style="175" bestFit="1" customWidth="1"/>
    <col min="9990" max="10001" width="14.42578125" style="175" customWidth="1"/>
    <col min="10002" max="10002" width="13.85546875" style="175" bestFit="1" customWidth="1"/>
    <col min="10003" max="10240" width="9.140625" style="175"/>
    <col min="10241" max="10241" width="23.85546875" style="175" customWidth="1"/>
    <col min="10242" max="10242" width="7.7109375" style="175" customWidth="1"/>
    <col min="10243" max="10243" width="10.5703125" style="175" customWidth="1"/>
    <col min="10244" max="10244" width="9.85546875" style="175" bestFit="1" customWidth="1"/>
    <col min="10245" max="10245" width="13.140625" style="175" bestFit="1" customWidth="1"/>
    <col min="10246" max="10257" width="14.42578125" style="175" customWidth="1"/>
    <col min="10258" max="10258" width="13.85546875" style="175" bestFit="1" customWidth="1"/>
    <col min="10259" max="10496" width="9.140625" style="175"/>
    <col min="10497" max="10497" width="23.85546875" style="175" customWidth="1"/>
    <col min="10498" max="10498" width="7.7109375" style="175" customWidth="1"/>
    <col min="10499" max="10499" width="10.5703125" style="175" customWidth="1"/>
    <col min="10500" max="10500" width="9.85546875" style="175" bestFit="1" customWidth="1"/>
    <col min="10501" max="10501" width="13.140625" style="175" bestFit="1" customWidth="1"/>
    <col min="10502" max="10513" width="14.42578125" style="175" customWidth="1"/>
    <col min="10514" max="10514" width="13.85546875" style="175" bestFit="1" customWidth="1"/>
    <col min="10515" max="10752" width="9.140625" style="175"/>
    <col min="10753" max="10753" width="23.85546875" style="175" customWidth="1"/>
    <col min="10754" max="10754" width="7.7109375" style="175" customWidth="1"/>
    <col min="10755" max="10755" width="10.5703125" style="175" customWidth="1"/>
    <col min="10756" max="10756" width="9.85546875" style="175" bestFit="1" customWidth="1"/>
    <col min="10757" max="10757" width="13.140625" style="175" bestFit="1" customWidth="1"/>
    <col min="10758" max="10769" width="14.42578125" style="175" customWidth="1"/>
    <col min="10770" max="10770" width="13.85546875" style="175" bestFit="1" customWidth="1"/>
    <col min="10771" max="11008" width="9.140625" style="175"/>
    <col min="11009" max="11009" width="23.85546875" style="175" customWidth="1"/>
    <col min="11010" max="11010" width="7.7109375" style="175" customWidth="1"/>
    <col min="11011" max="11011" width="10.5703125" style="175" customWidth="1"/>
    <col min="11012" max="11012" width="9.85546875" style="175" bestFit="1" customWidth="1"/>
    <col min="11013" max="11013" width="13.140625" style="175" bestFit="1" customWidth="1"/>
    <col min="11014" max="11025" width="14.42578125" style="175" customWidth="1"/>
    <col min="11026" max="11026" width="13.85546875" style="175" bestFit="1" customWidth="1"/>
    <col min="11027" max="11264" width="9.140625" style="175"/>
    <col min="11265" max="11265" width="23.85546875" style="175" customWidth="1"/>
    <col min="11266" max="11266" width="7.7109375" style="175" customWidth="1"/>
    <col min="11267" max="11267" width="10.5703125" style="175" customWidth="1"/>
    <col min="11268" max="11268" width="9.85546875" style="175" bestFit="1" customWidth="1"/>
    <col min="11269" max="11269" width="13.140625" style="175" bestFit="1" customWidth="1"/>
    <col min="11270" max="11281" width="14.42578125" style="175" customWidth="1"/>
    <col min="11282" max="11282" width="13.85546875" style="175" bestFit="1" customWidth="1"/>
    <col min="11283" max="11520" width="9.140625" style="175"/>
    <col min="11521" max="11521" width="23.85546875" style="175" customWidth="1"/>
    <col min="11522" max="11522" width="7.7109375" style="175" customWidth="1"/>
    <col min="11523" max="11523" width="10.5703125" style="175" customWidth="1"/>
    <col min="11524" max="11524" width="9.85546875" style="175" bestFit="1" customWidth="1"/>
    <col min="11525" max="11525" width="13.140625" style="175" bestFit="1" customWidth="1"/>
    <col min="11526" max="11537" width="14.42578125" style="175" customWidth="1"/>
    <col min="11538" max="11538" width="13.85546875" style="175" bestFit="1" customWidth="1"/>
    <col min="11539" max="11776" width="9.140625" style="175"/>
    <col min="11777" max="11777" width="23.85546875" style="175" customWidth="1"/>
    <col min="11778" max="11778" width="7.7109375" style="175" customWidth="1"/>
    <col min="11779" max="11779" width="10.5703125" style="175" customWidth="1"/>
    <col min="11780" max="11780" width="9.85546875" style="175" bestFit="1" customWidth="1"/>
    <col min="11781" max="11781" width="13.140625" style="175" bestFit="1" customWidth="1"/>
    <col min="11782" max="11793" width="14.42578125" style="175" customWidth="1"/>
    <col min="11794" max="11794" width="13.85546875" style="175" bestFit="1" customWidth="1"/>
    <col min="11795" max="12032" width="9.140625" style="175"/>
    <col min="12033" max="12033" width="23.85546875" style="175" customWidth="1"/>
    <col min="12034" max="12034" width="7.7109375" style="175" customWidth="1"/>
    <col min="12035" max="12035" width="10.5703125" style="175" customWidth="1"/>
    <col min="12036" max="12036" width="9.85546875" style="175" bestFit="1" customWidth="1"/>
    <col min="12037" max="12037" width="13.140625" style="175" bestFit="1" customWidth="1"/>
    <col min="12038" max="12049" width="14.42578125" style="175" customWidth="1"/>
    <col min="12050" max="12050" width="13.85546875" style="175" bestFit="1" customWidth="1"/>
    <col min="12051" max="12288" width="9.140625" style="175"/>
    <col min="12289" max="12289" width="23.85546875" style="175" customWidth="1"/>
    <col min="12290" max="12290" width="7.7109375" style="175" customWidth="1"/>
    <col min="12291" max="12291" width="10.5703125" style="175" customWidth="1"/>
    <col min="12292" max="12292" width="9.85546875" style="175" bestFit="1" customWidth="1"/>
    <col min="12293" max="12293" width="13.140625" style="175" bestFit="1" customWidth="1"/>
    <col min="12294" max="12305" width="14.42578125" style="175" customWidth="1"/>
    <col min="12306" max="12306" width="13.85546875" style="175" bestFit="1" customWidth="1"/>
    <col min="12307" max="12544" width="9.140625" style="175"/>
    <col min="12545" max="12545" width="23.85546875" style="175" customWidth="1"/>
    <col min="12546" max="12546" width="7.7109375" style="175" customWidth="1"/>
    <col min="12547" max="12547" width="10.5703125" style="175" customWidth="1"/>
    <col min="12548" max="12548" width="9.85546875" style="175" bestFit="1" customWidth="1"/>
    <col min="12549" max="12549" width="13.140625" style="175" bestFit="1" customWidth="1"/>
    <col min="12550" max="12561" width="14.42578125" style="175" customWidth="1"/>
    <col min="12562" max="12562" width="13.85546875" style="175" bestFit="1" customWidth="1"/>
    <col min="12563" max="12800" width="9.140625" style="175"/>
    <col min="12801" max="12801" width="23.85546875" style="175" customWidth="1"/>
    <col min="12802" max="12802" width="7.7109375" style="175" customWidth="1"/>
    <col min="12803" max="12803" width="10.5703125" style="175" customWidth="1"/>
    <col min="12804" max="12804" width="9.85546875" style="175" bestFit="1" customWidth="1"/>
    <col min="12805" max="12805" width="13.140625" style="175" bestFit="1" customWidth="1"/>
    <col min="12806" max="12817" width="14.42578125" style="175" customWidth="1"/>
    <col min="12818" max="12818" width="13.85546875" style="175" bestFit="1" customWidth="1"/>
    <col min="12819" max="13056" width="9.140625" style="175"/>
    <col min="13057" max="13057" width="23.85546875" style="175" customWidth="1"/>
    <col min="13058" max="13058" width="7.7109375" style="175" customWidth="1"/>
    <col min="13059" max="13059" width="10.5703125" style="175" customWidth="1"/>
    <col min="13060" max="13060" width="9.85546875" style="175" bestFit="1" customWidth="1"/>
    <col min="13061" max="13061" width="13.140625" style="175" bestFit="1" customWidth="1"/>
    <col min="13062" max="13073" width="14.42578125" style="175" customWidth="1"/>
    <col min="13074" max="13074" width="13.85546875" style="175" bestFit="1" customWidth="1"/>
    <col min="13075" max="13312" width="9.140625" style="175"/>
    <col min="13313" max="13313" width="23.85546875" style="175" customWidth="1"/>
    <col min="13314" max="13314" width="7.7109375" style="175" customWidth="1"/>
    <col min="13315" max="13315" width="10.5703125" style="175" customWidth="1"/>
    <col min="13316" max="13316" width="9.85546875" style="175" bestFit="1" customWidth="1"/>
    <col min="13317" max="13317" width="13.140625" style="175" bestFit="1" customWidth="1"/>
    <col min="13318" max="13329" width="14.42578125" style="175" customWidth="1"/>
    <col min="13330" max="13330" width="13.85546875" style="175" bestFit="1" customWidth="1"/>
    <col min="13331" max="13568" width="9.140625" style="175"/>
    <col min="13569" max="13569" width="23.85546875" style="175" customWidth="1"/>
    <col min="13570" max="13570" width="7.7109375" style="175" customWidth="1"/>
    <col min="13571" max="13571" width="10.5703125" style="175" customWidth="1"/>
    <col min="13572" max="13572" width="9.85546875" style="175" bestFit="1" customWidth="1"/>
    <col min="13573" max="13573" width="13.140625" style="175" bestFit="1" customWidth="1"/>
    <col min="13574" max="13585" width="14.42578125" style="175" customWidth="1"/>
    <col min="13586" max="13586" width="13.85546875" style="175" bestFit="1" customWidth="1"/>
    <col min="13587" max="13824" width="9.140625" style="175"/>
    <col min="13825" max="13825" width="23.85546875" style="175" customWidth="1"/>
    <col min="13826" max="13826" width="7.7109375" style="175" customWidth="1"/>
    <col min="13827" max="13827" width="10.5703125" style="175" customWidth="1"/>
    <col min="13828" max="13828" width="9.85546875" style="175" bestFit="1" customWidth="1"/>
    <col min="13829" max="13829" width="13.140625" style="175" bestFit="1" customWidth="1"/>
    <col min="13830" max="13841" width="14.42578125" style="175" customWidth="1"/>
    <col min="13842" max="13842" width="13.85546875" style="175" bestFit="1" customWidth="1"/>
    <col min="13843" max="14080" width="9.140625" style="175"/>
    <col min="14081" max="14081" width="23.85546875" style="175" customWidth="1"/>
    <col min="14082" max="14082" width="7.7109375" style="175" customWidth="1"/>
    <col min="14083" max="14083" width="10.5703125" style="175" customWidth="1"/>
    <col min="14084" max="14084" width="9.85546875" style="175" bestFit="1" customWidth="1"/>
    <col min="14085" max="14085" width="13.140625" style="175" bestFit="1" customWidth="1"/>
    <col min="14086" max="14097" width="14.42578125" style="175" customWidth="1"/>
    <col min="14098" max="14098" width="13.85546875" style="175" bestFit="1" customWidth="1"/>
    <col min="14099" max="14336" width="9.140625" style="175"/>
    <col min="14337" max="14337" width="23.85546875" style="175" customWidth="1"/>
    <col min="14338" max="14338" width="7.7109375" style="175" customWidth="1"/>
    <col min="14339" max="14339" width="10.5703125" style="175" customWidth="1"/>
    <col min="14340" max="14340" width="9.85546875" style="175" bestFit="1" customWidth="1"/>
    <col min="14341" max="14341" width="13.140625" style="175" bestFit="1" customWidth="1"/>
    <col min="14342" max="14353" width="14.42578125" style="175" customWidth="1"/>
    <col min="14354" max="14354" width="13.85546875" style="175" bestFit="1" customWidth="1"/>
    <col min="14355" max="14592" width="9.140625" style="175"/>
    <col min="14593" max="14593" width="23.85546875" style="175" customWidth="1"/>
    <col min="14594" max="14594" width="7.7109375" style="175" customWidth="1"/>
    <col min="14595" max="14595" width="10.5703125" style="175" customWidth="1"/>
    <col min="14596" max="14596" width="9.85546875" style="175" bestFit="1" customWidth="1"/>
    <col min="14597" max="14597" width="13.140625" style="175" bestFit="1" customWidth="1"/>
    <col min="14598" max="14609" width="14.42578125" style="175" customWidth="1"/>
    <col min="14610" max="14610" width="13.85546875" style="175" bestFit="1" customWidth="1"/>
    <col min="14611" max="14848" width="9.140625" style="175"/>
    <col min="14849" max="14849" width="23.85546875" style="175" customWidth="1"/>
    <col min="14850" max="14850" width="7.7109375" style="175" customWidth="1"/>
    <col min="14851" max="14851" width="10.5703125" style="175" customWidth="1"/>
    <col min="14852" max="14852" width="9.85546875" style="175" bestFit="1" customWidth="1"/>
    <col min="14853" max="14853" width="13.140625" style="175" bestFit="1" customWidth="1"/>
    <col min="14854" max="14865" width="14.42578125" style="175" customWidth="1"/>
    <col min="14866" max="14866" width="13.85546875" style="175" bestFit="1" customWidth="1"/>
    <col min="14867" max="15104" width="9.140625" style="175"/>
    <col min="15105" max="15105" width="23.85546875" style="175" customWidth="1"/>
    <col min="15106" max="15106" width="7.7109375" style="175" customWidth="1"/>
    <col min="15107" max="15107" width="10.5703125" style="175" customWidth="1"/>
    <col min="15108" max="15108" width="9.85546875" style="175" bestFit="1" customWidth="1"/>
    <col min="15109" max="15109" width="13.140625" style="175" bestFit="1" customWidth="1"/>
    <col min="15110" max="15121" width="14.42578125" style="175" customWidth="1"/>
    <col min="15122" max="15122" width="13.85546875" style="175" bestFit="1" customWidth="1"/>
    <col min="15123" max="15360" width="9.140625" style="175"/>
    <col min="15361" max="15361" width="23.85546875" style="175" customWidth="1"/>
    <col min="15362" max="15362" width="7.7109375" style="175" customWidth="1"/>
    <col min="15363" max="15363" width="10.5703125" style="175" customWidth="1"/>
    <col min="15364" max="15364" width="9.85546875" style="175" bestFit="1" customWidth="1"/>
    <col min="15365" max="15365" width="13.140625" style="175" bestFit="1" customWidth="1"/>
    <col min="15366" max="15377" width="14.42578125" style="175" customWidth="1"/>
    <col min="15378" max="15378" width="13.85546875" style="175" bestFit="1" customWidth="1"/>
    <col min="15379" max="15616" width="9.140625" style="175"/>
    <col min="15617" max="15617" width="23.85546875" style="175" customWidth="1"/>
    <col min="15618" max="15618" width="7.7109375" style="175" customWidth="1"/>
    <col min="15619" max="15619" width="10.5703125" style="175" customWidth="1"/>
    <col min="15620" max="15620" width="9.85546875" style="175" bestFit="1" customWidth="1"/>
    <col min="15621" max="15621" width="13.140625" style="175" bestFit="1" customWidth="1"/>
    <col min="15622" max="15633" width="14.42578125" style="175" customWidth="1"/>
    <col min="15634" max="15634" width="13.85546875" style="175" bestFit="1" customWidth="1"/>
    <col min="15635" max="15872" width="9.140625" style="175"/>
    <col min="15873" max="15873" width="23.85546875" style="175" customWidth="1"/>
    <col min="15874" max="15874" width="7.7109375" style="175" customWidth="1"/>
    <col min="15875" max="15875" width="10.5703125" style="175" customWidth="1"/>
    <col min="15876" max="15876" width="9.85546875" style="175" bestFit="1" customWidth="1"/>
    <col min="15877" max="15877" width="13.140625" style="175" bestFit="1" customWidth="1"/>
    <col min="15878" max="15889" width="14.42578125" style="175" customWidth="1"/>
    <col min="15890" max="15890" width="13.85546875" style="175" bestFit="1" customWidth="1"/>
    <col min="15891" max="16128" width="9.140625" style="175"/>
    <col min="16129" max="16129" width="23.85546875" style="175" customWidth="1"/>
    <col min="16130" max="16130" width="7.7109375" style="175" customWidth="1"/>
    <col min="16131" max="16131" width="10.5703125" style="175" customWidth="1"/>
    <col min="16132" max="16132" width="9.85546875" style="175" bestFit="1" customWidth="1"/>
    <col min="16133" max="16133" width="13.140625" style="175" bestFit="1" customWidth="1"/>
    <col min="16134" max="16145" width="14.42578125" style="175" customWidth="1"/>
    <col min="16146" max="16146" width="13.85546875" style="175" bestFit="1" customWidth="1"/>
    <col min="16147" max="16384" width="9.140625" style="175"/>
  </cols>
  <sheetData>
    <row r="1" spans="1:19" ht="15.75">
      <c r="A1" s="174" t="s">
        <v>388</v>
      </c>
    </row>
    <row r="2" spans="1:19">
      <c r="A2" s="176" t="s">
        <v>1</v>
      </c>
    </row>
    <row r="3" spans="1:19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>
      <c r="A4" s="178"/>
      <c r="B4" s="178"/>
      <c r="C4" s="178"/>
      <c r="D4" s="178"/>
      <c r="E4" s="178"/>
      <c r="F4" s="261" t="s">
        <v>10</v>
      </c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  <c r="S4" s="177"/>
    </row>
    <row r="5" spans="1:19" ht="30" customHeight="1">
      <c r="A5" s="179" t="s">
        <v>2</v>
      </c>
      <c r="B5" s="179" t="s">
        <v>31</v>
      </c>
      <c r="C5" s="179" t="s">
        <v>32</v>
      </c>
      <c r="D5" s="179" t="s">
        <v>4</v>
      </c>
      <c r="E5" s="179" t="s">
        <v>5</v>
      </c>
      <c r="F5" s="180" t="s">
        <v>33</v>
      </c>
      <c r="G5" s="180" t="s">
        <v>34</v>
      </c>
      <c r="H5" s="180" t="s">
        <v>35</v>
      </c>
      <c r="I5" s="180" t="s">
        <v>36</v>
      </c>
      <c r="J5" s="180" t="s">
        <v>37</v>
      </c>
      <c r="K5" s="180" t="s">
        <v>38</v>
      </c>
      <c r="L5" s="180" t="s">
        <v>39</v>
      </c>
      <c r="M5" s="180" t="s">
        <v>40</v>
      </c>
      <c r="N5" s="180" t="s">
        <v>41</v>
      </c>
      <c r="O5" s="180" t="s">
        <v>42</v>
      </c>
      <c r="P5" s="180" t="s">
        <v>43</v>
      </c>
      <c r="Q5" s="180" t="s">
        <v>44</v>
      </c>
      <c r="R5" s="181" t="s">
        <v>8</v>
      </c>
      <c r="S5" s="177"/>
    </row>
    <row r="6" spans="1:19">
      <c r="A6" s="182" t="s">
        <v>384</v>
      </c>
      <c r="B6" s="183">
        <v>1</v>
      </c>
      <c r="C6" s="184">
        <v>28</v>
      </c>
      <c r="D6" s="182" t="s">
        <v>169</v>
      </c>
      <c r="E6" s="182" t="s">
        <v>188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6">
        <f>SUM(F6:Q6)</f>
        <v>0</v>
      </c>
      <c r="S6" s="177"/>
    </row>
    <row r="7" spans="1:19">
      <c r="A7" s="182" t="s">
        <v>384</v>
      </c>
      <c r="B7" s="183">
        <v>4</v>
      </c>
      <c r="C7" s="184">
        <v>28</v>
      </c>
      <c r="D7" s="182" t="s">
        <v>169</v>
      </c>
      <c r="E7" s="182" t="s">
        <v>188</v>
      </c>
      <c r="F7" s="185">
        <v>1753</v>
      </c>
      <c r="G7" s="185">
        <v>2273</v>
      </c>
      <c r="H7" s="185">
        <v>2977</v>
      </c>
      <c r="I7" s="185">
        <v>2409</v>
      </c>
      <c r="J7" s="185">
        <v>2400</v>
      </c>
      <c r="K7" s="185">
        <v>3192</v>
      </c>
      <c r="L7" s="185">
        <v>2872</v>
      </c>
      <c r="M7" s="185">
        <v>1988</v>
      </c>
      <c r="N7" s="185">
        <v>2536</v>
      </c>
      <c r="O7" s="185">
        <v>2896</v>
      </c>
      <c r="P7" s="185">
        <v>1956</v>
      </c>
      <c r="Q7" s="185">
        <v>2388</v>
      </c>
      <c r="R7" s="186">
        <f t="shared" ref="R7:R24" si="0">SUM(F7:Q7)</f>
        <v>29640</v>
      </c>
      <c r="S7" s="177"/>
    </row>
    <row r="8" spans="1:19">
      <c r="A8" s="182" t="s">
        <v>384</v>
      </c>
      <c r="B8" s="183">
        <v>1</v>
      </c>
      <c r="C8" s="184">
        <v>28</v>
      </c>
      <c r="D8" s="182" t="s">
        <v>170</v>
      </c>
      <c r="E8" s="182" t="s">
        <v>188</v>
      </c>
      <c r="F8" s="185">
        <v>336</v>
      </c>
      <c r="G8" s="185">
        <v>0</v>
      </c>
      <c r="H8" s="185">
        <v>224</v>
      </c>
      <c r="I8" s="185">
        <v>364</v>
      </c>
      <c r="J8" s="185">
        <v>112</v>
      </c>
      <c r="K8" s="185">
        <v>448</v>
      </c>
      <c r="L8" s="185">
        <v>224</v>
      </c>
      <c r="M8" s="185">
        <v>560</v>
      </c>
      <c r="N8" s="185">
        <v>112</v>
      </c>
      <c r="O8" s="185">
        <v>112</v>
      </c>
      <c r="P8" s="185">
        <v>476</v>
      </c>
      <c r="Q8" s="185">
        <v>504</v>
      </c>
      <c r="R8" s="186">
        <f t="shared" si="0"/>
        <v>3472</v>
      </c>
      <c r="S8" s="177"/>
    </row>
    <row r="9" spans="1:19">
      <c r="A9" s="182" t="s">
        <v>384</v>
      </c>
      <c r="B9" s="183">
        <v>4</v>
      </c>
      <c r="C9" s="184">
        <v>28</v>
      </c>
      <c r="D9" s="182" t="s">
        <v>170</v>
      </c>
      <c r="E9" s="182" t="s">
        <v>188</v>
      </c>
      <c r="F9" s="185">
        <v>448</v>
      </c>
      <c r="G9" s="185">
        <v>336</v>
      </c>
      <c r="H9" s="185">
        <v>588</v>
      </c>
      <c r="I9" s="185">
        <v>532</v>
      </c>
      <c r="J9" s="185">
        <v>532</v>
      </c>
      <c r="K9" s="185">
        <v>700</v>
      </c>
      <c r="L9" s="185">
        <v>420</v>
      </c>
      <c r="M9" s="185">
        <v>420</v>
      </c>
      <c r="N9" s="185">
        <v>252</v>
      </c>
      <c r="O9" s="185">
        <v>1128</v>
      </c>
      <c r="P9" s="185">
        <v>672</v>
      </c>
      <c r="Q9" s="185">
        <v>672</v>
      </c>
      <c r="R9" s="186">
        <f t="shared" si="0"/>
        <v>6700</v>
      </c>
      <c r="S9" s="177"/>
    </row>
    <row r="10" spans="1:19">
      <c r="A10" s="182" t="s">
        <v>380</v>
      </c>
      <c r="B10" s="183">
        <v>1</v>
      </c>
      <c r="C10" s="184">
        <v>60</v>
      </c>
      <c r="D10" s="182" t="s">
        <v>154</v>
      </c>
      <c r="E10" s="182" t="s">
        <v>101</v>
      </c>
      <c r="F10" s="185">
        <v>60</v>
      </c>
      <c r="G10" s="185">
        <v>60</v>
      </c>
      <c r="H10" s="185">
        <v>60</v>
      </c>
      <c r="I10" s="185">
        <v>120</v>
      </c>
      <c r="J10" s="185">
        <v>0</v>
      </c>
      <c r="K10" s="185">
        <v>60</v>
      </c>
      <c r="L10" s="185">
        <v>60</v>
      </c>
      <c r="M10" s="185">
        <v>60</v>
      </c>
      <c r="N10" s="185">
        <v>60</v>
      </c>
      <c r="O10" s="185">
        <v>252</v>
      </c>
      <c r="P10" s="185">
        <v>90</v>
      </c>
      <c r="Q10" s="185">
        <v>72</v>
      </c>
      <c r="R10" s="186">
        <f t="shared" si="0"/>
        <v>954</v>
      </c>
      <c r="S10" s="177"/>
    </row>
    <row r="11" spans="1:19">
      <c r="A11" s="182" t="s">
        <v>380</v>
      </c>
      <c r="B11" s="183">
        <v>1</v>
      </c>
      <c r="C11" s="184">
        <v>60</v>
      </c>
      <c r="D11" s="182" t="s">
        <v>165</v>
      </c>
      <c r="E11" s="182" t="s">
        <v>101</v>
      </c>
      <c r="F11" s="185">
        <v>720</v>
      </c>
      <c r="G11" s="185">
        <v>1208</v>
      </c>
      <c r="H11" s="185">
        <v>480</v>
      </c>
      <c r="I11" s="185">
        <v>900</v>
      </c>
      <c r="J11" s="185">
        <v>750</v>
      </c>
      <c r="K11" s="185">
        <v>586</v>
      </c>
      <c r="L11" s="185">
        <v>900</v>
      </c>
      <c r="M11" s="185">
        <v>598</v>
      </c>
      <c r="N11" s="185">
        <v>900</v>
      </c>
      <c r="O11" s="185">
        <v>750</v>
      </c>
      <c r="P11" s="185">
        <v>1170</v>
      </c>
      <c r="Q11" s="185">
        <v>735</v>
      </c>
      <c r="R11" s="186">
        <f t="shared" si="0"/>
        <v>9697</v>
      </c>
      <c r="S11" s="177"/>
    </row>
    <row r="12" spans="1:19">
      <c r="A12" s="182" t="s">
        <v>380</v>
      </c>
      <c r="B12" s="183">
        <v>1</v>
      </c>
      <c r="C12" s="184">
        <v>60</v>
      </c>
      <c r="D12" s="182" t="s">
        <v>166</v>
      </c>
      <c r="E12" s="182" t="s">
        <v>101</v>
      </c>
      <c r="F12" s="185">
        <v>480</v>
      </c>
      <c r="G12" s="185">
        <v>321</v>
      </c>
      <c r="H12" s="185">
        <v>360</v>
      </c>
      <c r="I12" s="185">
        <v>150</v>
      </c>
      <c r="J12" s="185">
        <v>480</v>
      </c>
      <c r="K12" s="185">
        <v>74</v>
      </c>
      <c r="L12" s="185">
        <v>341</v>
      </c>
      <c r="M12" s="185">
        <v>166</v>
      </c>
      <c r="N12" s="185">
        <v>266</v>
      </c>
      <c r="O12" s="185">
        <v>416</v>
      </c>
      <c r="P12" s="185">
        <v>521</v>
      </c>
      <c r="Q12" s="185">
        <v>116</v>
      </c>
      <c r="R12" s="186">
        <f t="shared" si="0"/>
        <v>3691</v>
      </c>
      <c r="S12" s="177"/>
    </row>
    <row r="13" spans="1:19">
      <c r="A13" s="182" t="s">
        <v>380</v>
      </c>
      <c r="B13" s="183">
        <v>1</v>
      </c>
      <c r="C13" s="184">
        <v>30</v>
      </c>
      <c r="D13" s="182" t="s">
        <v>167</v>
      </c>
      <c r="E13" s="182" t="s">
        <v>101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6">
        <f t="shared" si="0"/>
        <v>0</v>
      </c>
      <c r="S13" s="177"/>
    </row>
    <row r="14" spans="1:19">
      <c r="A14" s="182" t="s">
        <v>380</v>
      </c>
      <c r="B14" s="183">
        <v>1</v>
      </c>
      <c r="C14" s="184">
        <v>30</v>
      </c>
      <c r="D14" s="182" t="s">
        <v>105</v>
      </c>
      <c r="E14" s="182" t="s">
        <v>101</v>
      </c>
      <c r="F14" s="185">
        <v>706</v>
      </c>
      <c r="G14" s="185">
        <v>463</v>
      </c>
      <c r="H14" s="185">
        <v>973</v>
      </c>
      <c r="I14" s="185">
        <v>806</v>
      </c>
      <c r="J14" s="185">
        <v>650</v>
      </c>
      <c r="K14" s="185">
        <v>793</v>
      </c>
      <c r="L14" s="185">
        <v>1048</v>
      </c>
      <c r="M14" s="185">
        <v>928</v>
      </c>
      <c r="N14" s="185">
        <v>611</v>
      </c>
      <c r="O14" s="185">
        <v>1183</v>
      </c>
      <c r="P14" s="185">
        <v>510</v>
      </c>
      <c r="Q14" s="185">
        <v>836</v>
      </c>
      <c r="R14" s="186">
        <f t="shared" si="0"/>
        <v>9507</v>
      </c>
      <c r="S14" s="177"/>
    </row>
    <row r="15" spans="1:19">
      <c r="A15" s="182" t="s">
        <v>380</v>
      </c>
      <c r="B15" s="183">
        <v>1</v>
      </c>
      <c r="C15" s="184">
        <v>30</v>
      </c>
      <c r="D15" s="182" t="s">
        <v>381</v>
      </c>
      <c r="E15" s="182" t="s">
        <v>101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6">
        <f t="shared" si="0"/>
        <v>0</v>
      </c>
      <c r="S15" s="177"/>
    </row>
    <row r="16" spans="1:19">
      <c r="A16" s="182" t="s">
        <v>382</v>
      </c>
      <c r="B16" s="183">
        <v>1</v>
      </c>
      <c r="C16" s="184">
        <v>10</v>
      </c>
      <c r="D16" s="182" t="s">
        <v>105</v>
      </c>
      <c r="E16" s="182" t="s">
        <v>101</v>
      </c>
      <c r="F16" s="185">
        <v>0</v>
      </c>
      <c r="G16" s="185">
        <v>0</v>
      </c>
      <c r="H16" s="185">
        <v>142</v>
      </c>
      <c r="I16" s="185">
        <v>0</v>
      </c>
      <c r="J16" s="185">
        <v>360</v>
      </c>
      <c r="K16" s="185">
        <v>180</v>
      </c>
      <c r="L16" s="185">
        <v>360</v>
      </c>
      <c r="M16" s="185">
        <v>180</v>
      </c>
      <c r="N16" s="185">
        <v>0</v>
      </c>
      <c r="O16" s="185">
        <v>0</v>
      </c>
      <c r="P16" s="185">
        <v>180</v>
      </c>
      <c r="Q16" s="185">
        <v>0</v>
      </c>
      <c r="R16" s="186">
        <f t="shared" si="0"/>
        <v>1402</v>
      </c>
      <c r="S16" s="177"/>
    </row>
    <row r="17" spans="1:19">
      <c r="A17" s="182" t="s">
        <v>382</v>
      </c>
      <c r="B17" s="183">
        <v>1</v>
      </c>
      <c r="C17" s="184">
        <v>90</v>
      </c>
      <c r="D17" s="182" t="s">
        <v>105</v>
      </c>
      <c r="E17" s="182" t="s">
        <v>101</v>
      </c>
      <c r="F17" s="185">
        <v>1740</v>
      </c>
      <c r="G17" s="185">
        <v>1122</v>
      </c>
      <c r="H17" s="185">
        <v>1530</v>
      </c>
      <c r="I17" s="185">
        <v>2847</v>
      </c>
      <c r="J17" s="185">
        <v>1699</v>
      </c>
      <c r="K17" s="185">
        <v>1620</v>
      </c>
      <c r="L17" s="185">
        <v>2185</v>
      </c>
      <c r="M17" s="185">
        <v>2278</v>
      </c>
      <c r="N17" s="185">
        <v>1562</v>
      </c>
      <c r="O17" s="185">
        <v>1639</v>
      </c>
      <c r="P17" s="185">
        <v>2469</v>
      </c>
      <c r="Q17" s="185">
        <v>1826</v>
      </c>
      <c r="R17" s="186">
        <f t="shared" si="0"/>
        <v>22517</v>
      </c>
      <c r="S17" s="177"/>
    </row>
    <row r="18" spans="1:19">
      <c r="A18" s="182" t="s">
        <v>382</v>
      </c>
      <c r="B18" s="183">
        <v>1</v>
      </c>
      <c r="C18" s="184">
        <v>100</v>
      </c>
      <c r="D18" s="182" t="s">
        <v>105</v>
      </c>
      <c r="E18" s="182" t="s">
        <v>101</v>
      </c>
      <c r="F18" s="185">
        <v>986</v>
      </c>
      <c r="G18" s="185">
        <v>1350</v>
      </c>
      <c r="H18" s="185">
        <v>742</v>
      </c>
      <c r="I18" s="185">
        <v>716</v>
      </c>
      <c r="J18" s="185">
        <v>1020</v>
      </c>
      <c r="K18" s="185">
        <v>984</v>
      </c>
      <c r="L18" s="185">
        <v>403</v>
      </c>
      <c r="M18" s="185">
        <v>1134</v>
      </c>
      <c r="N18" s="185">
        <v>690</v>
      </c>
      <c r="O18" s="185">
        <v>276</v>
      </c>
      <c r="P18" s="185">
        <v>780</v>
      </c>
      <c r="Q18" s="185">
        <v>210</v>
      </c>
      <c r="R18" s="186">
        <f t="shared" si="0"/>
        <v>9291</v>
      </c>
      <c r="S18" s="177"/>
    </row>
    <row r="19" spans="1:19">
      <c r="A19" s="182" t="s">
        <v>382</v>
      </c>
      <c r="B19" s="183">
        <v>1</v>
      </c>
      <c r="C19" s="184">
        <v>30</v>
      </c>
      <c r="D19" s="182" t="s">
        <v>383</v>
      </c>
      <c r="E19" s="182" t="s">
        <v>101</v>
      </c>
      <c r="F19" s="185">
        <v>3594</v>
      </c>
      <c r="G19" s="185">
        <v>4682</v>
      </c>
      <c r="H19" s="185">
        <v>4489</v>
      </c>
      <c r="I19" s="185">
        <v>4774</v>
      </c>
      <c r="J19" s="185">
        <v>4547</v>
      </c>
      <c r="K19" s="185">
        <v>3698</v>
      </c>
      <c r="L19" s="185">
        <v>4361</v>
      </c>
      <c r="M19" s="185">
        <v>4667</v>
      </c>
      <c r="N19" s="185">
        <v>3063</v>
      </c>
      <c r="O19" s="185">
        <v>5132</v>
      </c>
      <c r="P19" s="185">
        <v>4436</v>
      </c>
      <c r="Q19" s="185">
        <v>3878</v>
      </c>
      <c r="R19" s="186">
        <f t="shared" si="0"/>
        <v>51321</v>
      </c>
      <c r="S19" s="177"/>
    </row>
    <row r="20" spans="1:19">
      <c r="A20" s="182" t="s">
        <v>385</v>
      </c>
      <c r="B20" s="183">
        <v>1</v>
      </c>
      <c r="C20" s="184">
        <v>120</v>
      </c>
      <c r="D20" s="182" t="s">
        <v>105</v>
      </c>
      <c r="E20" s="182" t="s">
        <v>101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6">
        <f t="shared" si="0"/>
        <v>0</v>
      </c>
      <c r="S20" s="177"/>
    </row>
    <row r="21" spans="1:19">
      <c r="A21" s="182" t="s">
        <v>385</v>
      </c>
      <c r="B21" s="183">
        <v>1</v>
      </c>
      <c r="C21" s="184">
        <v>30</v>
      </c>
      <c r="D21" s="182" t="s">
        <v>386</v>
      </c>
      <c r="E21" s="182" t="s">
        <v>101</v>
      </c>
      <c r="F21" s="185">
        <v>60</v>
      </c>
      <c r="G21" s="185">
        <v>60</v>
      </c>
      <c r="H21" s="185">
        <v>60</v>
      </c>
      <c r="I21" s="185">
        <v>30</v>
      </c>
      <c r="J21" s="185">
        <v>90</v>
      </c>
      <c r="K21" s="185">
        <v>60</v>
      </c>
      <c r="L21" s="185">
        <v>30</v>
      </c>
      <c r="M21" s="185">
        <v>60</v>
      </c>
      <c r="N21" s="185">
        <v>60</v>
      </c>
      <c r="O21" s="185">
        <v>60</v>
      </c>
      <c r="P21" s="185">
        <v>60</v>
      </c>
      <c r="Q21" s="185">
        <v>60</v>
      </c>
      <c r="R21" s="186">
        <f t="shared" si="0"/>
        <v>690</v>
      </c>
      <c r="S21" s="177"/>
    </row>
    <row r="22" spans="1:19">
      <c r="A22" s="182" t="s">
        <v>387</v>
      </c>
      <c r="B22" s="183">
        <v>1</v>
      </c>
      <c r="C22" s="184">
        <v>30</v>
      </c>
      <c r="D22" s="182" t="s">
        <v>152</v>
      </c>
      <c r="E22" s="182" t="s">
        <v>101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6">
        <f t="shared" si="0"/>
        <v>0</v>
      </c>
      <c r="S22" s="177"/>
    </row>
    <row r="23" spans="1:19">
      <c r="A23" s="182" t="s">
        <v>387</v>
      </c>
      <c r="B23" s="183">
        <v>1</v>
      </c>
      <c r="C23" s="184">
        <v>60</v>
      </c>
      <c r="D23" s="182" t="s">
        <v>152</v>
      </c>
      <c r="E23" s="182" t="s">
        <v>101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6">
        <f t="shared" si="0"/>
        <v>0</v>
      </c>
      <c r="S23" s="177"/>
    </row>
    <row r="24" spans="1:19">
      <c r="A24" s="182" t="s">
        <v>387</v>
      </c>
      <c r="B24" s="183">
        <v>1</v>
      </c>
      <c r="C24" s="184">
        <v>30</v>
      </c>
      <c r="D24" s="182" t="s">
        <v>157</v>
      </c>
      <c r="E24" s="187" t="s">
        <v>101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6">
        <f t="shared" si="0"/>
        <v>0</v>
      </c>
      <c r="S24" s="177"/>
    </row>
    <row r="25" spans="1:19" ht="14.25">
      <c r="A25" s="177"/>
      <c r="B25" s="177"/>
      <c r="C25" s="177"/>
      <c r="D25" s="177"/>
      <c r="E25" s="189" t="s">
        <v>45</v>
      </c>
      <c r="F25" s="190">
        <f>SUM(F6:F24)</f>
        <v>10883</v>
      </c>
      <c r="G25" s="190">
        <f t="shared" ref="G25:R25" si="1">SUM(G6:G24)</f>
        <v>11875</v>
      </c>
      <c r="H25" s="190">
        <f t="shared" si="1"/>
        <v>12625</v>
      </c>
      <c r="I25" s="190">
        <f t="shared" si="1"/>
        <v>13648</v>
      </c>
      <c r="J25" s="190">
        <f t="shared" si="1"/>
        <v>12640</v>
      </c>
      <c r="K25" s="190">
        <f t="shared" si="1"/>
        <v>12395</v>
      </c>
      <c r="L25" s="190">
        <f t="shared" si="1"/>
        <v>13204</v>
      </c>
      <c r="M25" s="190">
        <f t="shared" si="1"/>
        <v>13039</v>
      </c>
      <c r="N25" s="190">
        <f t="shared" si="1"/>
        <v>10112</v>
      </c>
      <c r="O25" s="190">
        <f t="shared" si="1"/>
        <v>13844</v>
      </c>
      <c r="P25" s="190">
        <f t="shared" si="1"/>
        <v>13320</v>
      </c>
      <c r="Q25" s="190">
        <f t="shared" si="1"/>
        <v>11297</v>
      </c>
      <c r="R25" s="191">
        <f t="shared" si="1"/>
        <v>148882</v>
      </c>
      <c r="S25" s="177"/>
    </row>
    <row r="27" spans="1:19">
      <c r="F27" s="264" t="s">
        <v>46</v>
      </c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</row>
    <row r="28" spans="1:19" ht="30" customHeight="1">
      <c r="A28" s="179" t="s">
        <v>2</v>
      </c>
      <c r="B28" s="179" t="s">
        <v>31</v>
      </c>
      <c r="C28" s="179" t="s">
        <v>32</v>
      </c>
      <c r="D28" s="179" t="s">
        <v>4</v>
      </c>
      <c r="E28" s="179" t="s">
        <v>5</v>
      </c>
      <c r="F28" s="192" t="s">
        <v>33</v>
      </c>
      <c r="G28" s="192" t="s">
        <v>34</v>
      </c>
      <c r="H28" s="192" t="s">
        <v>35</v>
      </c>
      <c r="I28" s="192" t="s">
        <v>36</v>
      </c>
      <c r="J28" s="192" t="s">
        <v>37</v>
      </c>
      <c r="K28" s="192" t="s">
        <v>38</v>
      </c>
      <c r="L28" s="192" t="s">
        <v>39</v>
      </c>
      <c r="M28" s="192" t="s">
        <v>40</v>
      </c>
      <c r="N28" s="192" t="s">
        <v>41</v>
      </c>
      <c r="O28" s="192" t="s">
        <v>42</v>
      </c>
      <c r="P28" s="192" t="s">
        <v>43</v>
      </c>
      <c r="Q28" s="192" t="s">
        <v>44</v>
      </c>
      <c r="R28" s="193" t="s">
        <v>8</v>
      </c>
    </row>
    <row r="29" spans="1:19">
      <c r="A29" s="182" t="s">
        <v>384</v>
      </c>
      <c r="B29" s="183">
        <v>1</v>
      </c>
      <c r="C29" s="184">
        <v>28</v>
      </c>
      <c r="D29" s="182" t="s">
        <v>169</v>
      </c>
      <c r="E29" s="182" t="s">
        <v>188</v>
      </c>
      <c r="F29" s="185">
        <v>2612</v>
      </c>
      <c r="G29" s="185">
        <v>2268</v>
      </c>
      <c r="H29" s="185">
        <v>2604</v>
      </c>
      <c r="I29" s="185">
        <v>2800</v>
      </c>
      <c r="J29" s="185">
        <v>3024</v>
      </c>
      <c r="K29" s="185">
        <v>2688</v>
      </c>
      <c r="L29" s="185">
        <v>2912</v>
      </c>
      <c r="M29" s="185">
        <v>2940</v>
      </c>
      <c r="N29" s="185">
        <v>2548</v>
      </c>
      <c r="O29" s="185">
        <v>2828</v>
      </c>
      <c r="P29" s="185">
        <v>2968</v>
      </c>
      <c r="Q29" s="194">
        <v>2520</v>
      </c>
      <c r="R29" s="195">
        <f>SUM(F29:Q29)</f>
        <v>32712</v>
      </c>
    </row>
    <row r="30" spans="1:19">
      <c r="A30" s="182" t="s">
        <v>384</v>
      </c>
      <c r="B30" s="183">
        <v>4</v>
      </c>
      <c r="C30" s="184">
        <v>28</v>
      </c>
      <c r="D30" s="182" t="s">
        <v>169</v>
      </c>
      <c r="E30" s="182" t="s">
        <v>188</v>
      </c>
      <c r="F30" s="185">
        <v>5320</v>
      </c>
      <c r="G30" s="185">
        <v>4984</v>
      </c>
      <c r="H30" s="185">
        <v>4788</v>
      </c>
      <c r="I30" s="185">
        <v>5124</v>
      </c>
      <c r="J30" s="185">
        <v>4144</v>
      </c>
      <c r="K30" s="185">
        <v>4256</v>
      </c>
      <c r="L30" s="185">
        <v>4312</v>
      </c>
      <c r="M30" s="185">
        <v>3752</v>
      </c>
      <c r="N30" s="185">
        <v>3640</v>
      </c>
      <c r="O30" s="185">
        <v>4146</v>
      </c>
      <c r="P30" s="185">
        <v>3724</v>
      </c>
      <c r="Q30" s="194">
        <v>3808</v>
      </c>
      <c r="R30" s="195">
        <f t="shared" ref="R30:R47" si="2">SUM(F30:Q30)</f>
        <v>51998</v>
      </c>
    </row>
    <row r="31" spans="1:19">
      <c r="A31" s="182" t="s">
        <v>384</v>
      </c>
      <c r="B31" s="183">
        <v>1</v>
      </c>
      <c r="C31" s="184">
        <v>28</v>
      </c>
      <c r="D31" s="182" t="s">
        <v>170</v>
      </c>
      <c r="E31" s="182" t="s">
        <v>188</v>
      </c>
      <c r="F31" s="185">
        <v>1232</v>
      </c>
      <c r="G31" s="185">
        <v>1176</v>
      </c>
      <c r="H31" s="185">
        <v>1120</v>
      </c>
      <c r="I31" s="185">
        <v>1176</v>
      </c>
      <c r="J31" s="185">
        <v>1400</v>
      </c>
      <c r="K31" s="185">
        <v>1288</v>
      </c>
      <c r="L31" s="185">
        <v>1736</v>
      </c>
      <c r="M31" s="185">
        <v>1176</v>
      </c>
      <c r="N31" s="185">
        <v>1036</v>
      </c>
      <c r="O31" s="185">
        <v>1036</v>
      </c>
      <c r="P31" s="185">
        <v>1372</v>
      </c>
      <c r="Q31" s="194">
        <v>924</v>
      </c>
      <c r="R31" s="195">
        <f t="shared" si="2"/>
        <v>14672</v>
      </c>
    </row>
    <row r="32" spans="1:19">
      <c r="A32" s="182" t="s">
        <v>384</v>
      </c>
      <c r="B32" s="183">
        <v>4</v>
      </c>
      <c r="C32" s="184">
        <v>28</v>
      </c>
      <c r="D32" s="182" t="s">
        <v>170</v>
      </c>
      <c r="E32" s="182" t="s">
        <v>188</v>
      </c>
      <c r="F32" s="185">
        <v>3052</v>
      </c>
      <c r="G32" s="185">
        <v>3444</v>
      </c>
      <c r="H32" s="185">
        <v>2842</v>
      </c>
      <c r="I32" s="185">
        <v>2380</v>
      </c>
      <c r="J32" s="185">
        <v>2604</v>
      </c>
      <c r="K32" s="185">
        <v>1904</v>
      </c>
      <c r="L32" s="185">
        <v>1596</v>
      </c>
      <c r="M32" s="185">
        <v>1988</v>
      </c>
      <c r="N32" s="185">
        <v>1540</v>
      </c>
      <c r="O32" s="185">
        <v>2352</v>
      </c>
      <c r="P32" s="185">
        <v>2056</v>
      </c>
      <c r="Q32" s="194">
        <v>1932</v>
      </c>
      <c r="R32" s="195">
        <f t="shared" si="2"/>
        <v>27690</v>
      </c>
    </row>
    <row r="33" spans="1:18">
      <c r="A33" s="182" t="s">
        <v>380</v>
      </c>
      <c r="B33" s="183">
        <v>1</v>
      </c>
      <c r="C33" s="184">
        <v>60</v>
      </c>
      <c r="D33" s="182" t="s">
        <v>154</v>
      </c>
      <c r="E33" s="182" t="s">
        <v>101</v>
      </c>
      <c r="F33" s="185">
        <v>474</v>
      </c>
      <c r="G33" s="185">
        <v>504</v>
      </c>
      <c r="H33" s="185">
        <v>540</v>
      </c>
      <c r="I33" s="185">
        <v>210</v>
      </c>
      <c r="J33" s="185">
        <v>150</v>
      </c>
      <c r="K33" s="185">
        <v>60</v>
      </c>
      <c r="L33" s="185">
        <v>60</v>
      </c>
      <c r="M33" s="185">
        <v>240</v>
      </c>
      <c r="N33" s="185">
        <v>300</v>
      </c>
      <c r="O33" s="185">
        <v>270</v>
      </c>
      <c r="P33" s="185">
        <v>164</v>
      </c>
      <c r="Q33" s="194">
        <v>268</v>
      </c>
      <c r="R33" s="195">
        <f t="shared" si="2"/>
        <v>3240</v>
      </c>
    </row>
    <row r="34" spans="1:18">
      <c r="A34" s="182" t="s">
        <v>380</v>
      </c>
      <c r="B34" s="183">
        <v>1</v>
      </c>
      <c r="C34" s="184">
        <v>60</v>
      </c>
      <c r="D34" s="182" t="s">
        <v>165</v>
      </c>
      <c r="E34" s="182" t="s">
        <v>101</v>
      </c>
      <c r="F34" s="185">
        <v>865</v>
      </c>
      <c r="G34" s="185">
        <v>581</v>
      </c>
      <c r="H34" s="185">
        <v>463</v>
      </c>
      <c r="I34" s="185">
        <v>693</v>
      </c>
      <c r="J34" s="185">
        <v>463</v>
      </c>
      <c r="K34" s="185">
        <v>405</v>
      </c>
      <c r="L34" s="185">
        <v>435</v>
      </c>
      <c r="M34" s="185">
        <v>300</v>
      </c>
      <c r="N34" s="185">
        <v>240</v>
      </c>
      <c r="O34" s="185">
        <v>495</v>
      </c>
      <c r="P34" s="185">
        <v>255</v>
      </c>
      <c r="Q34" s="194">
        <v>330</v>
      </c>
      <c r="R34" s="195">
        <f t="shared" si="2"/>
        <v>5525</v>
      </c>
    </row>
    <row r="35" spans="1:18">
      <c r="A35" s="182" t="s">
        <v>380</v>
      </c>
      <c r="B35" s="183">
        <v>1</v>
      </c>
      <c r="C35" s="184">
        <v>60</v>
      </c>
      <c r="D35" s="182" t="s">
        <v>166</v>
      </c>
      <c r="E35" s="182" t="s">
        <v>101</v>
      </c>
      <c r="F35" s="185">
        <v>412</v>
      </c>
      <c r="G35" s="185">
        <v>419</v>
      </c>
      <c r="H35" s="185">
        <v>438</v>
      </c>
      <c r="I35" s="185">
        <v>472</v>
      </c>
      <c r="J35" s="185">
        <v>262</v>
      </c>
      <c r="K35" s="185">
        <v>497</v>
      </c>
      <c r="L35" s="185">
        <v>312</v>
      </c>
      <c r="M35" s="185">
        <v>217</v>
      </c>
      <c r="N35" s="185">
        <v>305</v>
      </c>
      <c r="O35" s="185">
        <v>292</v>
      </c>
      <c r="P35" s="185">
        <v>272</v>
      </c>
      <c r="Q35" s="194">
        <v>420</v>
      </c>
      <c r="R35" s="195">
        <f t="shared" si="2"/>
        <v>4318</v>
      </c>
    </row>
    <row r="36" spans="1:18">
      <c r="A36" s="182" t="s">
        <v>380</v>
      </c>
      <c r="B36" s="183">
        <v>1</v>
      </c>
      <c r="C36" s="184">
        <v>30</v>
      </c>
      <c r="D36" s="182" t="s">
        <v>167</v>
      </c>
      <c r="E36" s="182" t="s">
        <v>101</v>
      </c>
      <c r="F36" s="185">
        <v>150</v>
      </c>
      <c r="G36" s="185">
        <v>180</v>
      </c>
      <c r="H36" s="185">
        <v>270</v>
      </c>
      <c r="I36" s="185">
        <v>180</v>
      </c>
      <c r="J36" s="185">
        <v>270</v>
      </c>
      <c r="K36" s="185">
        <v>162</v>
      </c>
      <c r="L36" s="185">
        <v>180</v>
      </c>
      <c r="M36" s="185">
        <v>180</v>
      </c>
      <c r="N36" s="185">
        <v>150</v>
      </c>
      <c r="O36" s="185">
        <v>214</v>
      </c>
      <c r="P36" s="185">
        <v>120</v>
      </c>
      <c r="Q36" s="194">
        <v>210</v>
      </c>
      <c r="R36" s="195">
        <f t="shared" si="2"/>
        <v>2266</v>
      </c>
    </row>
    <row r="37" spans="1:18">
      <c r="A37" s="182" t="s">
        <v>380</v>
      </c>
      <c r="B37" s="183">
        <v>1</v>
      </c>
      <c r="C37" s="184">
        <v>30</v>
      </c>
      <c r="D37" s="182" t="s">
        <v>105</v>
      </c>
      <c r="E37" s="182" t="s">
        <v>101</v>
      </c>
      <c r="F37" s="185">
        <v>2191</v>
      </c>
      <c r="G37" s="185">
        <v>1915</v>
      </c>
      <c r="H37" s="185">
        <v>1860</v>
      </c>
      <c r="I37" s="185">
        <v>1695</v>
      </c>
      <c r="J37" s="185">
        <v>1888</v>
      </c>
      <c r="K37" s="185">
        <v>1572</v>
      </c>
      <c r="L37" s="185">
        <v>1754</v>
      </c>
      <c r="M37" s="185">
        <v>1750</v>
      </c>
      <c r="N37" s="185">
        <v>1383</v>
      </c>
      <c r="O37" s="185">
        <v>1796</v>
      </c>
      <c r="P37" s="185">
        <v>1676</v>
      </c>
      <c r="Q37" s="194">
        <v>1736</v>
      </c>
      <c r="R37" s="195">
        <f t="shared" si="2"/>
        <v>21216</v>
      </c>
    </row>
    <row r="38" spans="1:18">
      <c r="A38" s="182" t="s">
        <v>380</v>
      </c>
      <c r="B38" s="183">
        <v>1</v>
      </c>
      <c r="C38" s="184">
        <v>30</v>
      </c>
      <c r="D38" s="182" t="s">
        <v>381</v>
      </c>
      <c r="E38" s="182" t="s">
        <v>101</v>
      </c>
      <c r="F38" s="185">
        <v>60</v>
      </c>
      <c r="G38" s="185">
        <v>90</v>
      </c>
      <c r="H38" s="185">
        <v>90</v>
      </c>
      <c r="I38" s="185">
        <v>120</v>
      </c>
      <c r="J38" s="185">
        <v>60</v>
      </c>
      <c r="K38" s="185">
        <v>180</v>
      </c>
      <c r="L38" s="185">
        <v>120</v>
      </c>
      <c r="M38" s="185">
        <v>210</v>
      </c>
      <c r="N38" s="185">
        <v>90</v>
      </c>
      <c r="O38" s="185">
        <v>60</v>
      </c>
      <c r="P38" s="185">
        <v>135</v>
      </c>
      <c r="Q38" s="194">
        <v>150</v>
      </c>
      <c r="R38" s="195">
        <f t="shared" si="2"/>
        <v>1365</v>
      </c>
    </row>
    <row r="39" spans="1:18">
      <c r="A39" s="182" t="s">
        <v>382</v>
      </c>
      <c r="B39" s="183">
        <v>1</v>
      </c>
      <c r="C39" s="184">
        <v>10</v>
      </c>
      <c r="D39" s="182" t="s">
        <v>105</v>
      </c>
      <c r="E39" s="182" t="s">
        <v>101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94">
        <v>0</v>
      </c>
      <c r="R39" s="195">
        <f t="shared" si="2"/>
        <v>0</v>
      </c>
    </row>
    <row r="40" spans="1:18">
      <c r="A40" s="182" t="s">
        <v>382</v>
      </c>
      <c r="B40" s="183">
        <v>1</v>
      </c>
      <c r="C40" s="184">
        <v>90</v>
      </c>
      <c r="D40" s="182" t="s">
        <v>105</v>
      </c>
      <c r="E40" s="182" t="s">
        <v>101</v>
      </c>
      <c r="F40" s="185">
        <v>9293</v>
      </c>
      <c r="G40" s="185">
        <v>5842</v>
      </c>
      <c r="H40" s="185">
        <v>5139</v>
      </c>
      <c r="I40" s="185">
        <v>3818</v>
      </c>
      <c r="J40" s="185">
        <v>2922</v>
      </c>
      <c r="K40" s="185">
        <v>3382</v>
      </c>
      <c r="L40" s="185">
        <v>2769</v>
      </c>
      <c r="M40" s="185">
        <v>3096</v>
      </c>
      <c r="N40" s="185">
        <v>3130</v>
      </c>
      <c r="O40" s="185">
        <v>3240</v>
      </c>
      <c r="P40" s="185">
        <v>2808</v>
      </c>
      <c r="Q40" s="194">
        <v>2226</v>
      </c>
      <c r="R40" s="195">
        <f t="shared" si="2"/>
        <v>47665</v>
      </c>
    </row>
    <row r="41" spans="1:18">
      <c r="A41" s="182" t="s">
        <v>382</v>
      </c>
      <c r="B41" s="183">
        <v>1</v>
      </c>
      <c r="C41" s="184">
        <v>100</v>
      </c>
      <c r="D41" s="182" t="s">
        <v>105</v>
      </c>
      <c r="E41" s="182" t="s">
        <v>101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94">
        <v>0</v>
      </c>
      <c r="R41" s="195">
        <f t="shared" si="2"/>
        <v>0</v>
      </c>
    </row>
    <row r="42" spans="1:18">
      <c r="A42" s="182" t="s">
        <v>382</v>
      </c>
      <c r="B42" s="183">
        <v>1</v>
      </c>
      <c r="C42" s="184">
        <v>30</v>
      </c>
      <c r="D42" s="182" t="s">
        <v>383</v>
      </c>
      <c r="E42" s="182" t="s">
        <v>101</v>
      </c>
      <c r="F42" s="185">
        <v>7703</v>
      </c>
      <c r="G42" s="185">
        <v>6761</v>
      </c>
      <c r="H42" s="185">
        <v>5084</v>
      </c>
      <c r="I42" s="185">
        <v>4415</v>
      </c>
      <c r="J42" s="185">
        <v>4459</v>
      </c>
      <c r="K42" s="185">
        <v>3898</v>
      </c>
      <c r="L42" s="185">
        <v>3956</v>
      </c>
      <c r="M42" s="185">
        <v>4117</v>
      </c>
      <c r="N42" s="185">
        <v>3434</v>
      </c>
      <c r="O42" s="185">
        <v>4500</v>
      </c>
      <c r="P42" s="185">
        <v>3672</v>
      </c>
      <c r="Q42" s="194">
        <v>3284</v>
      </c>
      <c r="R42" s="195">
        <f t="shared" si="2"/>
        <v>55283</v>
      </c>
    </row>
    <row r="43" spans="1:18">
      <c r="A43" s="182" t="s">
        <v>385</v>
      </c>
      <c r="B43" s="183">
        <v>1</v>
      </c>
      <c r="C43" s="184">
        <v>120</v>
      </c>
      <c r="D43" s="182" t="s">
        <v>105</v>
      </c>
      <c r="E43" s="182" t="s">
        <v>101</v>
      </c>
      <c r="F43" s="185">
        <v>330</v>
      </c>
      <c r="G43" s="185">
        <v>660</v>
      </c>
      <c r="H43" s="185">
        <v>720</v>
      </c>
      <c r="I43" s="185">
        <v>810</v>
      </c>
      <c r="J43" s="185">
        <v>720</v>
      </c>
      <c r="K43" s="185">
        <v>990</v>
      </c>
      <c r="L43" s="185">
        <v>660</v>
      </c>
      <c r="M43" s="185">
        <v>774</v>
      </c>
      <c r="N43" s="185">
        <v>600</v>
      </c>
      <c r="O43" s="185">
        <v>690</v>
      </c>
      <c r="P43" s="185">
        <v>690</v>
      </c>
      <c r="Q43" s="194">
        <v>720</v>
      </c>
      <c r="R43" s="195">
        <f t="shared" si="2"/>
        <v>8364</v>
      </c>
    </row>
    <row r="44" spans="1:18">
      <c r="A44" s="182" t="s">
        <v>385</v>
      </c>
      <c r="B44" s="183">
        <v>1</v>
      </c>
      <c r="C44" s="184">
        <v>30</v>
      </c>
      <c r="D44" s="182" t="s">
        <v>386</v>
      </c>
      <c r="E44" s="182" t="s">
        <v>101</v>
      </c>
      <c r="F44" s="185">
        <v>210</v>
      </c>
      <c r="G44" s="185">
        <v>268</v>
      </c>
      <c r="H44" s="185">
        <v>180</v>
      </c>
      <c r="I44" s="185">
        <v>180</v>
      </c>
      <c r="J44" s="185">
        <v>330</v>
      </c>
      <c r="K44" s="185">
        <v>180</v>
      </c>
      <c r="L44" s="185">
        <v>210</v>
      </c>
      <c r="M44" s="185">
        <v>180</v>
      </c>
      <c r="N44" s="185">
        <v>240</v>
      </c>
      <c r="O44" s="185">
        <v>210</v>
      </c>
      <c r="P44" s="185">
        <v>300</v>
      </c>
      <c r="Q44" s="194">
        <v>210</v>
      </c>
      <c r="R44" s="195">
        <f t="shared" si="2"/>
        <v>2698</v>
      </c>
    </row>
    <row r="45" spans="1:18">
      <c r="A45" s="182" t="s">
        <v>387</v>
      </c>
      <c r="B45" s="183">
        <v>1</v>
      </c>
      <c r="C45" s="184">
        <v>30</v>
      </c>
      <c r="D45" s="182" t="s">
        <v>152</v>
      </c>
      <c r="E45" s="182" t="s">
        <v>101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390</v>
      </c>
      <c r="M45" s="185">
        <v>270</v>
      </c>
      <c r="N45" s="185">
        <v>225</v>
      </c>
      <c r="O45" s="185">
        <v>374</v>
      </c>
      <c r="P45" s="185">
        <v>420</v>
      </c>
      <c r="Q45" s="194">
        <v>270</v>
      </c>
      <c r="R45" s="195">
        <f t="shared" si="2"/>
        <v>1949</v>
      </c>
    </row>
    <row r="46" spans="1:18">
      <c r="A46" s="182" t="s">
        <v>387</v>
      </c>
      <c r="B46" s="183">
        <v>1</v>
      </c>
      <c r="C46" s="184">
        <v>60</v>
      </c>
      <c r="D46" s="182" t="s">
        <v>152</v>
      </c>
      <c r="E46" s="182" t="s">
        <v>101</v>
      </c>
      <c r="F46" s="185">
        <v>225</v>
      </c>
      <c r="G46" s="185">
        <v>150</v>
      </c>
      <c r="H46" s="185">
        <v>435</v>
      </c>
      <c r="I46" s="185">
        <v>135</v>
      </c>
      <c r="J46" s="185">
        <v>345</v>
      </c>
      <c r="K46" s="185">
        <v>285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94">
        <v>0</v>
      </c>
      <c r="R46" s="195">
        <f t="shared" si="2"/>
        <v>1575</v>
      </c>
    </row>
    <row r="47" spans="1:18">
      <c r="A47" s="182" t="s">
        <v>387</v>
      </c>
      <c r="B47" s="183">
        <v>1</v>
      </c>
      <c r="C47" s="184">
        <v>30</v>
      </c>
      <c r="D47" s="182" t="s">
        <v>157</v>
      </c>
      <c r="E47" s="187" t="s">
        <v>101</v>
      </c>
      <c r="F47" s="188">
        <v>30</v>
      </c>
      <c r="G47" s="188">
        <v>0</v>
      </c>
      <c r="H47" s="188">
        <v>120</v>
      </c>
      <c r="I47" s="188">
        <v>150</v>
      </c>
      <c r="J47" s="188">
        <v>90</v>
      </c>
      <c r="K47" s="188">
        <v>150</v>
      </c>
      <c r="L47" s="188">
        <v>120</v>
      </c>
      <c r="M47" s="188">
        <v>120</v>
      </c>
      <c r="N47" s="188">
        <v>120</v>
      </c>
      <c r="O47" s="188">
        <v>90</v>
      </c>
      <c r="P47" s="188">
        <v>60</v>
      </c>
      <c r="Q47" s="196">
        <v>60</v>
      </c>
      <c r="R47" s="195">
        <f t="shared" si="2"/>
        <v>1110</v>
      </c>
    </row>
    <row r="48" spans="1:18" ht="14.25">
      <c r="E48" s="189" t="s">
        <v>45</v>
      </c>
      <c r="F48" s="195">
        <f>SUM(F29:F47)</f>
        <v>34159</v>
      </c>
      <c r="G48" s="195">
        <f t="shared" ref="G48:R48" si="3">SUM(G29:G47)</f>
        <v>29242</v>
      </c>
      <c r="H48" s="195">
        <f t="shared" si="3"/>
        <v>26693</v>
      </c>
      <c r="I48" s="195">
        <f t="shared" si="3"/>
        <v>24358</v>
      </c>
      <c r="J48" s="195">
        <f t="shared" si="3"/>
        <v>23131</v>
      </c>
      <c r="K48" s="195">
        <f t="shared" si="3"/>
        <v>21897</v>
      </c>
      <c r="L48" s="195">
        <f t="shared" si="3"/>
        <v>21522</v>
      </c>
      <c r="M48" s="195">
        <f t="shared" si="3"/>
        <v>21310</v>
      </c>
      <c r="N48" s="195">
        <f t="shared" si="3"/>
        <v>18981</v>
      </c>
      <c r="O48" s="195">
        <f t="shared" si="3"/>
        <v>22593</v>
      </c>
      <c r="P48" s="195">
        <f t="shared" si="3"/>
        <v>20692</v>
      </c>
      <c r="Q48" s="195">
        <f t="shared" si="3"/>
        <v>19068</v>
      </c>
      <c r="R48" s="197">
        <f t="shared" si="3"/>
        <v>283646</v>
      </c>
    </row>
    <row r="50" spans="1:18">
      <c r="F50" s="264" t="s">
        <v>47</v>
      </c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</row>
    <row r="51" spans="1:18" ht="30" customHeight="1">
      <c r="A51" s="179" t="s">
        <v>2</v>
      </c>
      <c r="B51" s="179" t="s">
        <v>31</v>
      </c>
      <c r="C51" s="179" t="s">
        <v>32</v>
      </c>
      <c r="D51" s="179" t="s">
        <v>4</v>
      </c>
      <c r="E51" s="179" t="s">
        <v>5</v>
      </c>
      <c r="F51" s="192" t="s">
        <v>33</v>
      </c>
      <c r="G51" s="192" t="s">
        <v>34</v>
      </c>
      <c r="H51" s="192" t="s">
        <v>35</v>
      </c>
      <c r="I51" s="192" t="s">
        <v>36</v>
      </c>
      <c r="J51" s="192" t="s">
        <v>37</v>
      </c>
      <c r="K51" s="192" t="s">
        <v>38</v>
      </c>
      <c r="L51" s="192" t="s">
        <v>39</v>
      </c>
      <c r="M51" s="192" t="s">
        <v>40</v>
      </c>
      <c r="N51" s="192" t="s">
        <v>41</v>
      </c>
      <c r="O51" s="192" t="s">
        <v>42</v>
      </c>
      <c r="P51" s="192" t="s">
        <v>43</v>
      </c>
      <c r="Q51" s="192" t="s">
        <v>44</v>
      </c>
      <c r="R51" s="193" t="s">
        <v>8</v>
      </c>
    </row>
    <row r="52" spans="1:18">
      <c r="A52" s="182" t="s">
        <v>384</v>
      </c>
      <c r="B52" s="183">
        <v>1</v>
      </c>
      <c r="C52" s="184">
        <v>28</v>
      </c>
      <c r="D52" s="182" t="s">
        <v>169</v>
      </c>
      <c r="E52" s="182" t="s">
        <v>188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5">
        <v>0</v>
      </c>
      <c r="Q52" s="194">
        <v>0</v>
      </c>
      <c r="R52" s="195">
        <f>SUM(F52:Q52)</f>
        <v>0</v>
      </c>
    </row>
    <row r="53" spans="1:18">
      <c r="A53" s="182" t="s">
        <v>384</v>
      </c>
      <c r="B53" s="183">
        <v>4</v>
      </c>
      <c r="C53" s="184">
        <v>28</v>
      </c>
      <c r="D53" s="182" t="s">
        <v>169</v>
      </c>
      <c r="E53" s="182" t="s">
        <v>188</v>
      </c>
      <c r="F53" s="185">
        <v>4256</v>
      </c>
      <c r="G53" s="185">
        <v>2968</v>
      </c>
      <c r="H53" s="185">
        <v>3528</v>
      </c>
      <c r="I53" s="185">
        <v>4732</v>
      </c>
      <c r="J53" s="185">
        <v>6132</v>
      </c>
      <c r="K53" s="185">
        <v>4928</v>
      </c>
      <c r="L53" s="185">
        <v>4816</v>
      </c>
      <c r="M53" s="185">
        <v>5208</v>
      </c>
      <c r="N53" s="185">
        <v>4088</v>
      </c>
      <c r="O53" s="185">
        <v>5768</v>
      </c>
      <c r="P53" s="185">
        <v>6804</v>
      </c>
      <c r="Q53" s="194">
        <v>5544</v>
      </c>
      <c r="R53" s="195">
        <f t="shared" ref="R53:R70" si="4">SUM(F53:Q53)</f>
        <v>58772</v>
      </c>
    </row>
    <row r="54" spans="1:18">
      <c r="A54" s="182" t="s">
        <v>384</v>
      </c>
      <c r="B54" s="183">
        <v>1</v>
      </c>
      <c r="C54" s="184">
        <v>28</v>
      </c>
      <c r="D54" s="182" t="s">
        <v>170</v>
      </c>
      <c r="E54" s="182" t="s">
        <v>188</v>
      </c>
      <c r="F54" s="185"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94">
        <v>0</v>
      </c>
      <c r="R54" s="195">
        <f t="shared" si="4"/>
        <v>0</v>
      </c>
    </row>
    <row r="55" spans="1:18">
      <c r="A55" s="182" t="s">
        <v>384</v>
      </c>
      <c r="B55" s="183">
        <v>4</v>
      </c>
      <c r="C55" s="184">
        <v>28</v>
      </c>
      <c r="D55" s="182" t="s">
        <v>170</v>
      </c>
      <c r="E55" s="182" t="s">
        <v>188</v>
      </c>
      <c r="F55" s="185">
        <v>2576</v>
      </c>
      <c r="G55" s="185">
        <v>2520</v>
      </c>
      <c r="H55" s="185">
        <v>1848</v>
      </c>
      <c r="I55" s="185">
        <v>2912</v>
      </c>
      <c r="J55" s="185">
        <v>3528</v>
      </c>
      <c r="K55" s="185">
        <v>5012</v>
      </c>
      <c r="L55" s="185">
        <v>4172</v>
      </c>
      <c r="M55" s="185">
        <v>4200</v>
      </c>
      <c r="N55" s="185">
        <v>2520</v>
      </c>
      <c r="O55" s="185">
        <v>4060</v>
      </c>
      <c r="P55" s="185">
        <v>3192</v>
      </c>
      <c r="Q55" s="194">
        <v>3388</v>
      </c>
      <c r="R55" s="195">
        <f t="shared" si="4"/>
        <v>39928</v>
      </c>
    </row>
    <row r="56" spans="1:18">
      <c r="A56" s="182" t="s">
        <v>380</v>
      </c>
      <c r="B56" s="183">
        <v>1</v>
      </c>
      <c r="C56" s="184">
        <v>60</v>
      </c>
      <c r="D56" s="182" t="s">
        <v>154</v>
      </c>
      <c r="E56" s="182" t="s">
        <v>101</v>
      </c>
      <c r="F56" s="185">
        <v>487</v>
      </c>
      <c r="G56" s="185">
        <v>315</v>
      </c>
      <c r="H56" s="185">
        <v>870</v>
      </c>
      <c r="I56" s="185">
        <v>1008</v>
      </c>
      <c r="J56" s="185">
        <v>817</v>
      </c>
      <c r="K56" s="185">
        <v>855</v>
      </c>
      <c r="L56" s="185">
        <v>1185</v>
      </c>
      <c r="M56" s="185">
        <v>1098</v>
      </c>
      <c r="N56" s="185">
        <v>746</v>
      </c>
      <c r="O56" s="185">
        <v>948</v>
      </c>
      <c r="P56" s="185">
        <v>930</v>
      </c>
      <c r="Q56" s="194">
        <v>958</v>
      </c>
      <c r="R56" s="195">
        <f t="shared" si="4"/>
        <v>10217</v>
      </c>
    </row>
    <row r="57" spans="1:18">
      <c r="A57" s="182" t="s">
        <v>380</v>
      </c>
      <c r="B57" s="183">
        <v>1</v>
      </c>
      <c r="C57" s="184">
        <v>60</v>
      </c>
      <c r="D57" s="182" t="s">
        <v>165</v>
      </c>
      <c r="E57" s="182" t="s">
        <v>101</v>
      </c>
      <c r="F57" s="185">
        <v>720</v>
      </c>
      <c r="G57" s="185">
        <v>575</v>
      </c>
      <c r="H57" s="185">
        <v>1347</v>
      </c>
      <c r="I57" s="185">
        <v>1177</v>
      </c>
      <c r="J57" s="185">
        <v>1083</v>
      </c>
      <c r="K57" s="185">
        <v>1015</v>
      </c>
      <c r="L57" s="185">
        <v>765</v>
      </c>
      <c r="M57" s="185">
        <v>1162</v>
      </c>
      <c r="N57" s="185">
        <v>1200</v>
      </c>
      <c r="O57" s="185">
        <v>1006</v>
      </c>
      <c r="P57" s="185">
        <v>1128</v>
      </c>
      <c r="Q57" s="194">
        <v>1197</v>
      </c>
      <c r="R57" s="195">
        <f t="shared" si="4"/>
        <v>12375</v>
      </c>
    </row>
    <row r="58" spans="1:18">
      <c r="A58" s="182" t="s">
        <v>380</v>
      </c>
      <c r="B58" s="183">
        <v>1</v>
      </c>
      <c r="C58" s="184">
        <v>60</v>
      </c>
      <c r="D58" s="182" t="s">
        <v>166</v>
      </c>
      <c r="E58" s="182" t="s">
        <v>101</v>
      </c>
      <c r="F58" s="185">
        <v>240</v>
      </c>
      <c r="G58" s="185">
        <v>210</v>
      </c>
      <c r="H58" s="185">
        <v>195</v>
      </c>
      <c r="I58" s="185">
        <v>450</v>
      </c>
      <c r="J58" s="185">
        <v>405</v>
      </c>
      <c r="K58" s="185">
        <v>435</v>
      </c>
      <c r="L58" s="185">
        <v>495</v>
      </c>
      <c r="M58" s="185">
        <v>508</v>
      </c>
      <c r="N58" s="185">
        <v>628</v>
      </c>
      <c r="O58" s="185">
        <v>480</v>
      </c>
      <c r="P58" s="185">
        <v>495</v>
      </c>
      <c r="Q58" s="194">
        <v>435</v>
      </c>
      <c r="R58" s="195">
        <f t="shared" si="4"/>
        <v>4976</v>
      </c>
    </row>
    <row r="59" spans="1:18">
      <c r="A59" s="182" t="s">
        <v>380</v>
      </c>
      <c r="B59" s="183">
        <v>1</v>
      </c>
      <c r="C59" s="184">
        <v>30</v>
      </c>
      <c r="D59" s="182" t="s">
        <v>167</v>
      </c>
      <c r="E59" s="182" t="s">
        <v>101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5">
        <v>0</v>
      </c>
      <c r="Q59" s="194">
        <v>0</v>
      </c>
      <c r="R59" s="195">
        <f t="shared" si="4"/>
        <v>0</v>
      </c>
    </row>
    <row r="60" spans="1:18">
      <c r="A60" s="182" t="s">
        <v>380</v>
      </c>
      <c r="B60" s="183">
        <v>1</v>
      </c>
      <c r="C60" s="184">
        <v>30</v>
      </c>
      <c r="D60" s="182" t="s">
        <v>105</v>
      </c>
      <c r="E60" s="182" t="s">
        <v>101</v>
      </c>
      <c r="F60" s="185">
        <v>1095</v>
      </c>
      <c r="G60" s="185">
        <v>1095</v>
      </c>
      <c r="H60" s="185">
        <v>1605</v>
      </c>
      <c r="I60" s="185">
        <v>1414</v>
      </c>
      <c r="J60" s="185">
        <v>1537</v>
      </c>
      <c r="K60" s="185">
        <v>1759</v>
      </c>
      <c r="L60" s="185">
        <v>1322</v>
      </c>
      <c r="M60" s="185">
        <v>1982</v>
      </c>
      <c r="N60" s="185">
        <v>1948</v>
      </c>
      <c r="O60" s="185">
        <v>1745</v>
      </c>
      <c r="P60" s="185">
        <v>1875</v>
      </c>
      <c r="Q60" s="194">
        <v>1730</v>
      </c>
      <c r="R60" s="195">
        <f t="shared" si="4"/>
        <v>19107</v>
      </c>
    </row>
    <row r="61" spans="1:18">
      <c r="A61" s="182" t="s">
        <v>380</v>
      </c>
      <c r="B61" s="183">
        <v>1</v>
      </c>
      <c r="C61" s="184">
        <v>30</v>
      </c>
      <c r="D61" s="182" t="s">
        <v>381</v>
      </c>
      <c r="E61" s="182" t="s">
        <v>101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45</v>
      </c>
      <c r="N61" s="185">
        <v>45</v>
      </c>
      <c r="O61" s="185">
        <v>45</v>
      </c>
      <c r="P61" s="185">
        <v>0</v>
      </c>
      <c r="Q61" s="194">
        <v>60</v>
      </c>
      <c r="R61" s="195">
        <f t="shared" si="4"/>
        <v>195</v>
      </c>
    </row>
    <row r="62" spans="1:18">
      <c r="A62" s="182" t="s">
        <v>382</v>
      </c>
      <c r="B62" s="183">
        <v>1</v>
      </c>
      <c r="C62" s="184">
        <v>10</v>
      </c>
      <c r="D62" s="182" t="s">
        <v>105</v>
      </c>
      <c r="E62" s="182" t="s">
        <v>101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5">
        <v>0</v>
      </c>
      <c r="Q62" s="194">
        <v>0</v>
      </c>
      <c r="R62" s="195">
        <f t="shared" si="4"/>
        <v>0</v>
      </c>
    </row>
    <row r="63" spans="1:18">
      <c r="A63" s="182" t="s">
        <v>382</v>
      </c>
      <c r="B63" s="183">
        <v>1</v>
      </c>
      <c r="C63" s="184">
        <v>90</v>
      </c>
      <c r="D63" s="182" t="s">
        <v>105</v>
      </c>
      <c r="E63" s="182" t="s">
        <v>101</v>
      </c>
      <c r="F63" s="185">
        <v>5918</v>
      </c>
      <c r="G63" s="185">
        <v>9175</v>
      </c>
      <c r="H63" s="185">
        <v>12008</v>
      </c>
      <c r="I63" s="185">
        <v>9004</v>
      </c>
      <c r="J63" s="185">
        <v>11220</v>
      </c>
      <c r="K63" s="185">
        <v>9908</v>
      </c>
      <c r="L63" s="185">
        <v>10605</v>
      </c>
      <c r="M63" s="185">
        <v>11825</v>
      </c>
      <c r="N63" s="185">
        <v>9993</v>
      </c>
      <c r="O63" s="185">
        <v>11145</v>
      </c>
      <c r="P63" s="185">
        <v>10515</v>
      </c>
      <c r="Q63" s="194">
        <v>8653</v>
      </c>
      <c r="R63" s="195">
        <f t="shared" si="4"/>
        <v>119969</v>
      </c>
    </row>
    <row r="64" spans="1:18">
      <c r="A64" s="182" t="s">
        <v>382</v>
      </c>
      <c r="B64" s="183">
        <v>1</v>
      </c>
      <c r="C64" s="184">
        <v>100</v>
      </c>
      <c r="D64" s="182" t="s">
        <v>105</v>
      </c>
      <c r="E64" s="182" t="s">
        <v>101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94">
        <v>0</v>
      </c>
      <c r="R64" s="195">
        <f t="shared" si="4"/>
        <v>0</v>
      </c>
    </row>
    <row r="65" spans="1:18">
      <c r="A65" s="182" t="s">
        <v>382</v>
      </c>
      <c r="B65" s="183">
        <v>1</v>
      </c>
      <c r="C65" s="184">
        <v>30</v>
      </c>
      <c r="D65" s="182" t="s">
        <v>383</v>
      </c>
      <c r="E65" s="182" t="s">
        <v>101</v>
      </c>
      <c r="F65" s="185">
        <v>9011</v>
      </c>
      <c r="G65" s="185">
        <v>9411</v>
      </c>
      <c r="H65" s="185">
        <v>11103</v>
      </c>
      <c r="I65" s="185">
        <v>11302</v>
      </c>
      <c r="J65" s="185">
        <v>12410</v>
      </c>
      <c r="K65" s="185">
        <v>11281</v>
      </c>
      <c r="L65" s="185">
        <v>12106</v>
      </c>
      <c r="M65" s="185">
        <v>12926</v>
      </c>
      <c r="N65" s="185">
        <v>11119</v>
      </c>
      <c r="O65" s="185">
        <v>11862</v>
      </c>
      <c r="P65" s="185">
        <v>8502</v>
      </c>
      <c r="Q65" s="194">
        <v>10440</v>
      </c>
      <c r="R65" s="195">
        <f t="shared" si="4"/>
        <v>131473</v>
      </c>
    </row>
    <row r="66" spans="1:18">
      <c r="A66" s="182" t="s">
        <v>385</v>
      </c>
      <c r="B66" s="183">
        <v>1</v>
      </c>
      <c r="C66" s="184">
        <v>120</v>
      </c>
      <c r="D66" s="182" t="s">
        <v>105</v>
      </c>
      <c r="E66" s="182" t="s">
        <v>101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94">
        <v>0</v>
      </c>
      <c r="R66" s="195">
        <f t="shared" si="4"/>
        <v>0</v>
      </c>
    </row>
    <row r="67" spans="1:18">
      <c r="A67" s="182" t="s">
        <v>385</v>
      </c>
      <c r="B67" s="183">
        <v>1</v>
      </c>
      <c r="C67" s="184">
        <v>30</v>
      </c>
      <c r="D67" s="182" t="s">
        <v>386</v>
      </c>
      <c r="E67" s="182" t="s">
        <v>101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94">
        <v>0</v>
      </c>
      <c r="R67" s="195">
        <f t="shared" si="4"/>
        <v>0</v>
      </c>
    </row>
    <row r="68" spans="1:18">
      <c r="A68" s="182" t="s">
        <v>387</v>
      </c>
      <c r="B68" s="183">
        <v>1</v>
      </c>
      <c r="C68" s="184">
        <v>30</v>
      </c>
      <c r="D68" s="182" t="s">
        <v>152</v>
      </c>
      <c r="E68" s="182" t="s">
        <v>101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0</v>
      </c>
      <c r="Q68" s="194">
        <v>0</v>
      </c>
      <c r="R68" s="195">
        <f t="shared" si="4"/>
        <v>0</v>
      </c>
    </row>
    <row r="69" spans="1:18">
      <c r="A69" s="182" t="s">
        <v>387</v>
      </c>
      <c r="B69" s="183">
        <v>1</v>
      </c>
      <c r="C69" s="184">
        <v>60</v>
      </c>
      <c r="D69" s="182" t="s">
        <v>152</v>
      </c>
      <c r="E69" s="182" t="s">
        <v>101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0</v>
      </c>
      <c r="O69" s="185">
        <v>0</v>
      </c>
      <c r="P69" s="185">
        <v>0</v>
      </c>
      <c r="Q69" s="194">
        <v>0</v>
      </c>
      <c r="R69" s="195">
        <f t="shared" si="4"/>
        <v>0</v>
      </c>
    </row>
    <row r="70" spans="1:18">
      <c r="A70" s="182" t="s">
        <v>387</v>
      </c>
      <c r="B70" s="183">
        <v>1</v>
      </c>
      <c r="C70" s="184">
        <v>30</v>
      </c>
      <c r="D70" s="182" t="s">
        <v>157</v>
      </c>
      <c r="E70" s="187" t="s">
        <v>101</v>
      </c>
      <c r="F70" s="188">
        <v>0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8">
        <v>0</v>
      </c>
      <c r="Q70" s="196">
        <v>0</v>
      </c>
      <c r="R70" s="195">
        <f t="shared" si="4"/>
        <v>0</v>
      </c>
    </row>
    <row r="71" spans="1:18" ht="14.25">
      <c r="E71" s="189" t="s">
        <v>45</v>
      </c>
      <c r="F71" s="195">
        <f>SUM(F52:F70)</f>
        <v>24303</v>
      </c>
      <c r="G71" s="195">
        <f t="shared" ref="G71:R71" si="5">SUM(G52:G70)</f>
        <v>26269</v>
      </c>
      <c r="H71" s="195">
        <f t="shared" si="5"/>
        <v>32504</v>
      </c>
      <c r="I71" s="195">
        <f t="shared" si="5"/>
        <v>31999</v>
      </c>
      <c r="J71" s="195">
        <f t="shared" si="5"/>
        <v>37132</v>
      </c>
      <c r="K71" s="195">
        <f t="shared" si="5"/>
        <v>35193</v>
      </c>
      <c r="L71" s="195">
        <f t="shared" si="5"/>
        <v>35466</v>
      </c>
      <c r="M71" s="195">
        <f t="shared" si="5"/>
        <v>38954</v>
      </c>
      <c r="N71" s="195">
        <f t="shared" si="5"/>
        <v>32287</v>
      </c>
      <c r="O71" s="195">
        <f t="shared" si="5"/>
        <v>37059</v>
      </c>
      <c r="P71" s="195">
        <f t="shared" si="5"/>
        <v>33441</v>
      </c>
      <c r="Q71" s="195">
        <f t="shared" si="5"/>
        <v>32405</v>
      </c>
      <c r="R71" s="197">
        <f t="shared" si="5"/>
        <v>397012</v>
      </c>
    </row>
    <row r="73" spans="1:18">
      <c r="F73" s="264" t="s">
        <v>48</v>
      </c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</row>
    <row r="74" spans="1:18" ht="25.5">
      <c r="A74" s="179" t="s">
        <v>2</v>
      </c>
      <c r="B74" s="179" t="s">
        <v>31</v>
      </c>
      <c r="C74" s="179" t="s">
        <v>32</v>
      </c>
      <c r="D74" s="179" t="s">
        <v>4</v>
      </c>
      <c r="E74" s="179" t="s">
        <v>5</v>
      </c>
      <c r="F74" s="192" t="s">
        <v>33</v>
      </c>
      <c r="G74" s="192" t="s">
        <v>34</v>
      </c>
      <c r="H74" s="192" t="s">
        <v>35</v>
      </c>
      <c r="I74" s="192" t="s">
        <v>36</v>
      </c>
      <c r="J74" s="192" t="s">
        <v>37</v>
      </c>
      <c r="K74" s="192" t="s">
        <v>38</v>
      </c>
      <c r="L74" s="192" t="s">
        <v>39</v>
      </c>
      <c r="M74" s="192" t="s">
        <v>40</v>
      </c>
      <c r="N74" s="192" t="s">
        <v>41</v>
      </c>
      <c r="O74" s="192" t="s">
        <v>42</v>
      </c>
      <c r="P74" s="192" t="s">
        <v>43</v>
      </c>
      <c r="Q74" s="192" t="s">
        <v>44</v>
      </c>
      <c r="R74" s="193" t="s">
        <v>8</v>
      </c>
    </row>
    <row r="75" spans="1:18">
      <c r="A75" s="182" t="s">
        <v>384</v>
      </c>
      <c r="B75" s="183">
        <v>1</v>
      </c>
      <c r="C75" s="184">
        <v>28</v>
      </c>
      <c r="D75" s="182" t="s">
        <v>169</v>
      </c>
      <c r="E75" s="182" t="s">
        <v>188</v>
      </c>
      <c r="F75" s="185">
        <f>F6+F29+F52</f>
        <v>2612</v>
      </c>
      <c r="G75" s="185">
        <f t="shared" ref="G75:Q75" si="6">G6+G29+G52</f>
        <v>2268</v>
      </c>
      <c r="H75" s="185">
        <f t="shared" si="6"/>
        <v>2604</v>
      </c>
      <c r="I75" s="185">
        <f t="shared" si="6"/>
        <v>2800</v>
      </c>
      <c r="J75" s="185">
        <f t="shared" si="6"/>
        <v>3024</v>
      </c>
      <c r="K75" s="185">
        <f t="shared" si="6"/>
        <v>2688</v>
      </c>
      <c r="L75" s="185">
        <f t="shared" si="6"/>
        <v>2912</v>
      </c>
      <c r="M75" s="185">
        <f t="shared" si="6"/>
        <v>2940</v>
      </c>
      <c r="N75" s="185">
        <f t="shared" si="6"/>
        <v>2548</v>
      </c>
      <c r="O75" s="185">
        <f t="shared" si="6"/>
        <v>2828</v>
      </c>
      <c r="P75" s="185">
        <f t="shared" si="6"/>
        <v>2968</v>
      </c>
      <c r="Q75" s="185">
        <f t="shared" si="6"/>
        <v>2520</v>
      </c>
      <c r="R75" s="195">
        <f>SUM(F75:Q75)</f>
        <v>32712</v>
      </c>
    </row>
    <row r="76" spans="1:18">
      <c r="A76" s="182" t="s">
        <v>384</v>
      </c>
      <c r="B76" s="183">
        <v>4</v>
      </c>
      <c r="C76" s="184">
        <v>28</v>
      </c>
      <c r="D76" s="182" t="s">
        <v>169</v>
      </c>
      <c r="E76" s="182" t="s">
        <v>188</v>
      </c>
      <c r="F76" s="185">
        <f t="shared" ref="F76:Q91" si="7">F7+F30+F53</f>
        <v>11329</v>
      </c>
      <c r="G76" s="185">
        <f t="shared" si="7"/>
        <v>10225</v>
      </c>
      <c r="H76" s="185">
        <f t="shared" si="7"/>
        <v>11293</v>
      </c>
      <c r="I76" s="185">
        <f t="shared" si="7"/>
        <v>12265</v>
      </c>
      <c r="J76" s="185">
        <f t="shared" si="7"/>
        <v>12676</v>
      </c>
      <c r="K76" s="185">
        <f t="shared" si="7"/>
        <v>12376</v>
      </c>
      <c r="L76" s="185">
        <f t="shared" si="7"/>
        <v>12000</v>
      </c>
      <c r="M76" s="185">
        <f t="shared" si="7"/>
        <v>10948</v>
      </c>
      <c r="N76" s="185">
        <f t="shared" si="7"/>
        <v>10264</v>
      </c>
      <c r="O76" s="185">
        <f t="shared" si="7"/>
        <v>12810</v>
      </c>
      <c r="P76" s="185">
        <f t="shared" si="7"/>
        <v>12484</v>
      </c>
      <c r="Q76" s="185">
        <f t="shared" si="7"/>
        <v>11740</v>
      </c>
      <c r="R76" s="195">
        <f t="shared" ref="R76:R93" si="8">SUM(F76:Q76)</f>
        <v>140410</v>
      </c>
    </row>
    <row r="77" spans="1:18">
      <c r="A77" s="182" t="s">
        <v>384</v>
      </c>
      <c r="B77" s="183">
        <v>1</v>
      </c>
      <c r="C77" s="184">
        <v>28</v>
      </c>
      <c r="D77" s="182" t="s">
        <v>170</v>
      </c>
      <c r="E77" s="182" t="s">
        <v>188</v>
      </c>
      <c r="F77" s="185">
        <f t="shared" si="7"/>
        <v>1568</v>
      </c>
      <c r="G77" s="185">
        <f t="shared" si="7"/>
        <v>1176</v>
      </c>
      <c r="H77" s="185">
        <f t="shared" si="7"/>
        <v>1344</v>
      </c>
      <c r="I77" s="185">
        <f t="shared" si="7"/>
        <v>1540</v>
      </c>
      <c r="J77" s="185">
        <f t="shared" si="7"/>
        <v>1512</v>
      </c>
      <c r="K77" s="185">
        <f t="shared" si="7"/>
        <v>1736</v>
      </c>
      <c r="L77" s="185">
        <f t="shared" si="7"/>
        <v>1960</v>
      </c>
      <c r="M77" s="185">
        <f t="shared" si="7"/>
        <v>1736</v>
      </c>
      <c r="N77" s="185">
        <f t="shared" si="7"/>
        <v>1148</v>
      </c>
      <c r="O77" s="185">
        <f t="shared" si="7"/>
        <v>1148</v>
      </c>
      <c r="P77" s="185">
        <f t="shared" si="7"/>
        <v>1848</v>
      </c>
      <c r="Q77" s="185">
        <f t="shared" si="7"/>
        <v>1428</v>
      </c>
      <c r="R77" s="195">
        <f t="shared" si="8"/>
        <v>18144</v>
      </c>
    </row>
    <row r="78" spans="1:18">
      <c r="A78" s="182" t="s">
        <v>384</v>
      </c>
      <c r="B78" s="183">
        <v>4</v>
      </c>
      <c r="C78" s="184">
        <v>28</v>
      </c>
      <c r="D78" s="182" t="s">
        <v>170</v>
      </c>
      <c r="E78" s="182" t="s">
        <v>188</v>
      </c>
      <c r="F78" s="185">
        <f t="shared" si="7"/>
        <v>6076</v>
      </c>
      <c r="G78" s="185">
        <f t="shared" si="7"/>
        <v>6300</v>
      </c>
      <c r="H78" s="185">
        <f t="shared" si="7"/>
        <v>5278</v>
      </c>
      <c r="I78" s="185">
        <f t="shared" si="7"/>
        <v>5824</v>
      </c>
      <c r="J78" s="185">
        <f t="shared" si="7"/>
        <v>6664</v>
      </c>
      <c r="K78" s="185">
        <f t="shared" si="7"/>
        <v>7616</v>
      </c>
      <c r="L78" s="185">
        <f t="shared" si="7"/>
        <v>6188</v>
      </c>
      <c r="M78" s="185">
        <f t="shared" si="7"/>
        <v>6608</v>
      </c>
      <c r="N78" s="185">
        <f t="shared" si="7"/>
        <v>4312</v>
      </c>
      <c r="O78" s="185">
        <f t="shared" si="7"/>
        <v>7540</v>
      </c>
      <c r="P78" s="185">
        <f t="shared" si="7"/>
        <v>5920</v>
      </c>
      <c r="Q78" s="185">
        <f t="shared" si="7"/>
        <v>5992</v>
      </c>
      <c r="R78" s="195">
        <f t="shared" si="8"/>
        <v>74318</v>
      </c>
    </row>
    <row r="79" spans="1:18">
      <c r="A79" s="182" t="s">
        <v>380</v>
      </c>
      <c r="B79" s="183">
        <v>1</v>
      </c>
      <c r="C79" s="184">
        <v>60</v>
      </c>
      <c r="D79" s="182" t="s">
        <v>154</v>
      </c>
      <c r="E79" s="182" t="s">
        <v>101</v>
      </c>
      <c r="F79" s="185">
        <f t="shared" si="7"/>
        <v>1021</v>
      </c>
      <c r="G79" s="185">
        <f t="shared" si="7"/>
        <v>879</v>
      </c>
      <c r="H79" s="185">
        <f t="shared" si="7"/>
        <v>1470</v>
      </c>
      <c r="I79" s="185">
        <f t="shared" si="7"/>
        <v>1338</v>
      </c>
      <c r="J79" s="185">
        <f t="shared" si="7"/>
        <v>967</v>
      </c>
      <c r="K79" s="185">
        <f t="shared" si="7"/>
        <v>975</v>
      </c>
      <c r="L79" s="185">
        <f t="shared" si="7"/>
        <v>1305</v>
      </c>
      <c r="M79" s="185">
        <f t="shared" si="7"/>
        <v>1398</v>
      </c>
      <c r="N79" s="185">
        <f t="shared" si="7"/>
        <v>1106</v>
      </c>
      <c r="O79" s="185">
        <f t="shared" si="7"/>
        <v>1470</v>
      </c>
      <c r="P79" s="185">
        <f t="shared" si="7"/>
        <v>1184</v>
      </c>
      <c r="Q79" s="185">
        <f t="shared" si="7"/>
        <v>1298</v>
      </c>
      <c r="R79" s="195">
        <f t="shared" si="8"/>
        <v>14411</v>
      </c>
    </row>
    <row r="80" spans="1:18">
      <c r="A80" s="182" t="s">
        <v>380</v>
      </c>
      <c r="B80" s="183">
        <v>1</v>
      </c>
      <c r="C80" s="184">
        <v>60</v>
      </c>
      <c r="D80" s="182" t="s">
        <v>165</v>
      </c>
      <c r="E80" s="182" t="s">
        <v>101</v>
      </c>
      <c r="F80" s="185">
        <f t="shared" si="7"/>
        <v>2305</v>
      </c>
      <c r="G80" s="185">
        <f t="shared" si="7"/>
        <v>2364</v>
      </c>
      <c r="H80" s="185">
        <f t="shared" si="7"/>
        <v>2290</v>
      </c>
      <c r="I80" s="185">
        <f t="shared" si="7"/>
        <v>2770</v>
      </c>
      <c r="J80" s="185">
        <f t="shared" si="7"/>
        <v>2296</v>
      </c>
      <c r="K80" s="185">
        <f t="shared" si="7"/>
        <v>2006</v>
      </c>
      <c r="L80" s="185">
        <f t="shared" si="7"/>
        <v>2100</v>
      </c>
      <c r="M80" s="185">
        <f t="shared" si="7"/>
        <v>2060</v>
      </c>
      <c r="N80" s="185">
        <f t="shared" si="7"/>
        <v>2340</v>
      </c>
      <c r="O80" s="185">
        <f t="shared" si="7"/>
        <v>2251</v>
      </c>
      <c r="P80" s="185">
        <f t="shared" si="7"/>
        <v>2553</v>
      </c>
      <c r="Q80" s="185">
        <f t="shared" si="7"/>
        <v>2262</v>
      </c>
      <c r="R80" s="195">
        <f t="shared" si="8"/>
        <v>27597</v>
      </c>
    </row>
    <row r="81" spans="1:18">
      <c r="A81" s="182" t="s">
        <v>380</v>
      </c>
      <c r="B81" s="183">
        <v>1</v>
      </c>
      <c r="C81" s="184">
        <v>60</v>
      </c>
      <c r="D81" s="182" t="s">
        <v>166</v>
      </c>
      <c r="E81" s="182" t="s">
        <v>101</v>
      </c>
      <c r="F81" s="185">
        <f t="shared" si="7"/>
        <v>1132</v>
      </c>
      <c r="G81" s="185">
        <f t="shared" si="7"/>
        <v>950</v>
      </c>
      <c r="H81" s="185">
        <f t="shared" si="7"/>
        <v>993</v>
      </c>
      <c r="I81" s="185">
        <f t="shared" si="7"/>
        <v>1072</v>
      </c>
      <c r="J81" s="185">
        <f t="shared" si="7"/>
        <v>1147</v>
      </c>
      <c r="K81" s="185">
        <f t="shared" si="7"/>
        <v>1006</v>
      </c>
      <c r="L81" s="185">
        <f t="shared" si="7"/>
        <v>1148</v>
      </c>
      <c r="M81" s="185">
        <f t="shared" si="7"/>
        <v>891</v>
      </c>
      <c r="N81" s="185">
        <f t="shared" si="7"/>
        <v>1199</v>
      </c>
      <c r="O81" s="185">
        <f t="shared" si="7"/>
        <v>1188</v>
      </c>
      <c r="P81" s="185">
        <f t="shared" si="7"/>
        <v>1288</v>
      </c>
      <c r="Q81" s="185">
        <f t="shared" si="7"/>
        <v>971</v>
      </c>
      <c r="R81" s="195">
        <f t="shared" si="8"/>
        <v>12985</v>
      </c>
    </row>
    <row r="82" spans="1:18">
      <c r="A82" s="182" t="s">
        <v>380</v>
      </c>
      <c r="B82" s="183">
        <v>1</v>
      </c>
      <c r="C82" s="184">
        <v>30</v>
      </c>
      <c r="D82" s="182" t="s">
        <v>167</v>
      </c>
      <c r="E82" s="182" t="s">
        <v>101</v>
      </c>
      <c r="F82" s="185">
        <f t="shared" si="7"/>
        <v>150</v>
      </c>
      <c r="G82" s="185">
        <f t="shared" si="7"/>
        <v>180</v>
      </c>
      <c r="H82" s="185">
        <f t="shared" si="7"/>
        <v>270</v>
      </c>
      <c r="I82" s="185">
        <f t="shared" si="7"/>
        <v>180</v>
      </c>
      <c r="J82" s="185">
        <f t="shared" si="7"/>
        <v>270</v>
      </c>
      <c r="K82" s="185">
        <f t="shared" si="7"/>
        <v>162</v>
      </c>
      <c r="L82" s="185">
        <f t="shared" si="7"/>
        <v>180</v>
      </c>
      <c r="M82" s="185">
        <f t="shared" si="7"/>
        <v>180</v>
      </c>
      <c r="N82" s="185">
        <f t="shared" si="7"/>
        <v>150</v>
      </c>
      <c r="O82" s="185">
        <f t="shared" si="7"/>
        <v>214</v>
      </c>
      <c r="P82" s="185">
        <f t="shared" si="7"/>
        <v>120</v>
      </c>
      <c r="Q82" s="185">
        <f t="shared" si="7"/>
        <v>210</v>
      </c>
      <c r="R82" s="195">
        <f t="shared" si="8"/>
        <v>2266</v>
      </c>
    </row>
    <row r="83" spans="1:18">
      <c r="A83" s="182" t="s">
        <v>380</v>
      </c>
      <c r="B83" s="183">
        <v>1</v>
      </c>
      <c r="C83" s="184">
        <v>30</v>
      </c>
      <c r="D83" s="182" t="s">
        <v>105</v>
      </c>
      <c r="E83" s="182" t="s">
        <v>101</v>
      </c>
      <c r="F83" s="185">
        <f t="shared" si="7"/>
        <v>3992</v>
      </c>
      <c r="G83" s="185">
        <f t="shared" si="7"/>
        <v>3473</v>
      </c>
      <c r="H83" s="185">
        <f t="shared" si="7"/>
        <v>4438</v>
      </c>
      <c r="I83" s="185">
        <f t="shared" si="7"/>
        <v>3915</v>
      </c>
      <c r="J83" s="185">
        <f t="shared" si="7"/>
        <v>4075</v>
      </c>
      <c r="K83" s="185">
        <f t="shared" si="7"/>
        <v>4124</v>
      </c>
      <c r="L83" s="185">
        <f t="shared" si="7"/>
        <v>4124</v>
      </c>
      <c r="M83" s="185">
        <f t="shared" si="7"/>
        <v>4660</v>
      </c>
      <c r="N83" s="185">
        <f t="shared" si="7"/>
        <v>3942</v>
      </c>
      <c r="O83" s="185">
        <f t="shared" si="7"/>
        <v>4724</v>
      </c>
      <c r="P83" s="185">
        <f t="shared" si="7"/>
        <v>4061</v>
      </c>
      <c r="Q83" s="185">
        <f t="shared" si="7"/>
        <v>4302</v>
      </c>
      <c r="R83" s="195">
        <f t="shared" si="8"/>
        <v>49830</v>
      </c>
    </row>
    <row r="84" spans="1:18">
      <c r="A84" s="182" t="s">
        <v>380</v>
      </c>
      <c r="B84" s="183">
        <v>1</v>
      </c>
      <c r="C84" s="184">
        <v>30</v>
      </c>
      <c r="D84" s="182" t="s">
        <v>381</v>
      </c>
      <c r="E84" s="182" t="s">
        <v>101</v>
      </c>
      <c r="F84" s="185">
        <f t="shared" si="7"/>
        <v>60</v>
      </c>
      <c r="G84" s="185">
        <f t="shared" si="7"/>
        <v>90</v>
      </c>
      <c r="H84" s="185">
        <f t="shared" si="7"/>
        <v>90</v>
      </c>
      <c r="I84" s="185">
        <f t="shared" si="7"/>
        <v>120</v>
      </c>
      <c r="J84" s="185">
        <f t="shared" si="7"/>
        <v>60</v>
      </c>
      <c r="K84" s="185">
        <f t="shared" si="7"/>
        <v>180</v>
      </c>
      <c r="L84" s="185">
        <f t="shared" si="7"/>
        <v>120</v>
      </c>
      <c r="M84" s="185">
        <f t="shared" si="7"/>
        <v>255</v>
      </c>
      <c r="N84" s="185">
        <f t="shared" si="7"/>
        <v>135</v>
      </c>
      <c r="O84" s="185">
        <f t="shared" si="7"/>
        <v>105</v>
      </c>
      <c r="P84" s="185">
        <f t="shared" si="7"/>
        <v>135</v>
      </c>
      <c r="Q84" s="185">
        <f t="shared" si="7"/>
        <v>210</v>
      </c>
      <c r="R84" s="195">
        <f t="shared" si="8"/>
        <v>1560</v>
      </c>
    </row>
    <row r="85" spans="1:18">
      <c r="A85" s="182" t="s">
        <v>382</v>
      </c>
      <c r="B85" s="183">
        <v>1</v>
      </c>
      <c r="C85" s="184">
        <v>10</v>
      </c>
      <c r="D85" s="182" t="s">
        <v>105</v>
      </c>
      <c r="E85" s="182" t="s">
        <v>101</v>
      </c>
      <c r="F85" s="185">
        <f t="shared" si="7"/>
        <v>0</v>
      </c>
      <c r="G85" s="185">
        <f t="shared" si="7"/>
        <v>0</v>
      </c>
      <c r="H85" s="185">
        <f t="shared" si="7"/>
        <v>142</v>
      </c>
      <c r="I85" s="185">
        <f t="shared" si="7"/>
        <v>0</v>
      </c>
      <c r="J85" s="185">
        <f t="shared" si="7"/>
        <v>360</v>
      </c>
      <c r="K85" s="185">
        <f t="shared" si="7"/>
        <v>180</v>
      </c>
      <c r="L85" s="185">
        <f t="shared" si="7"/>
        <v>360</v>
      </c>
      <c r="M85" s="185">
        <f t="shared" si="7"/>
        <v>180</v>
      </c>
      <c r="N85" s="185">
        <f t="shared" si="7"/>
        <v>0</v>
      </c>
      <c r="O85" s="185">
        <f t="shared" si="7"/>
        <v>0</v>
      </c>
      <c r="P85" s="185">
        <f t="shared" si="7"/>
        <v>180</v>
      </c>
      <c r="Q85" s="185">
        <f t="shared" si="7"/>
        <v>0</v>
      </c>
      <c r="R85" s="195">
        <f t="shared" si="8"/>
        <v>1402</v>
      </c>
    </row>
    <row r="86" spans="1:18">
      <c r="A86" s="182" t="s">
        <v>382</v>
      </c>
      <c r="B86" s="183">
        <v>1</v>
      </c>
      <c r="C86" s="184">
        <v>90</v>
      </c>
      <c r="D86" s="182" t="s">
        <v>105</v>
      </c>
      <c r="E86" s="182" t="s">
        <v>101</v>
      </c>
      <c r="F86" s="185">
        <f t="shared" si="7"/>
        <v>16951</v>
      </c>
      <c r="G86" s="185">
        <f t="shared" si="7"/>
        <v>16139</v>
      </c>
      <c r="H86" s="185">
        <f t="shared" si="7"/>
        <v>18677</v>
      </c>
      <c r="I86" s="185">
        <f t="shared" si="7"/>
        <v>15669</v>
      </c>
      <c r="J86" s="185">
        <f t="shared" si="7"/>
        <v>15841</v>
      </c>
      <c r="K86" s="185">
        <f t="shared" si="7"/>
        <v>14910</v>
      </c>
      <c r="L86" s="185">
        <f t="shared" si="7"/>
        <v>15559</v>
      </c>
      <c r="M86" s="185">
        <f t="shared" si="7"/>
        <v>17199</v>
      </c>
      <c r="N86" s="185">
        <f t="shared" si="7"/>
        <v>14685</v>
      </c>
      <c r="O86" s="185">
        <f t="shared" si="7"/>
        <v>16024</v>
      </c>
      <c r="P86" s="185">
        <f t="shared" si="7"/>
        <v>15792</v>
      </c>
      <c r="Q86" s="185">
        <f t="shared" si="7"/>
        <v>12705</v>
      </c>
      <c r="R86" s="195">
        <f t="shared" si="8"/>
        <v>190151</v>
      </c>
    </row>
    <row r="87" spans="1:18">
      <c r="A87" s="182" t="s">
        <v>382</v>
      </c>
      <c r="B87" s="183">
        <v>1</v>
      </c>
      <c r="C87" s="184">
        <v>100</v>
      </c>
      <c r="D87" s="182" t="s">
        <v>105</v>
      </c>
      <c r="E87" s="182" t="s">
        <v>101</v>
      </c>
      <c r="F87" s="185">
        <f t="shared" si="7"/>
        <v>986</v>
      </c>
      <c r="G87" s="185">
        <f t="shared" si="7"/>
        <v>1350</v>
      </c>
      <c r="H87" s="185">
        <f t="shared" si="7"/>
        <v>742</v>
      </c>
      <c r="I87" s="185">
        <f t="shared" si="7"/>
        <v>716</v>
      </c>
      <c r="J87" s="185">
        <f t="shared" si="7"/>
        <v>1020</v>
      </c>
      <c r="K87" s="185">
        <f t="shared" si="7"/>
        <v>984</v>
      </c>
      <c r="L87" s="185">
        <f t="shared" si="7"/>
        <v>403</v>
      </c>
      <c r="M87" s="185">
        <f t="shared" si="7"/>
        <v>1134</v>
      </c>
      <c r="N87" s="185">
        <f t="shared" si="7"/>
        <v>690</v>
      </c>
      <c r="O87" s="185">
        <f t="shared" si="7"/>
        <v>276</v>
      </c>
      <c r="P87" s="185">
        <f t="shared" si="7"/>
        <v>780</v>
      </c>
      <c r="Q87" s="185">
        <f t="shared" si="7"/>
        <v>210</v>
      </c>
      <c r="R87" s="195">
        <f t="shared" si="8"/>
        <v>9291</v>
      </c>
    </row>
    <row r="88" spans="1:18">
      <c r="A88" s="182" t="s">
        <v>382</v>
      </c>
      <c r="B88" s="183">
        <v>1</v>
      </c>
      <c r="C88" s="184">
        <v>30</v>
      </c>
      <c r="D88" s="182" t="s">
        <v>383</v>
      </c>
      <c r="E88" s="182" t="s">
        <v>101</v>
      </c>
      <c r="F88" s="185">
        <f t="shared" si="7"/>
        <v>20308</v>
      </c>
      <c r="G88" s="185">
        <f t="shared" si="7"/>
        <v>20854</v>
      </c>
      <c r="H88" s="185">
        <f t="shared" si="7"/>
        <v>20676</v>
      </c>
      <c r="I88" s="185">
        <f t="shared" si="7"/>
        <v>20491</v>
      </c>
      <c r="J88" s="185">
        <f t="shared" si="7"/>
        <v>21416</v>
      </c>
      <c r="K88" s="185">
        <f t="shared" si="7"/>
        <v>18877</v>
      </c>
      <c r="L88" s="185">
        <f t="shared" si="7"/>
        <v>20423</v>
      </c>
      <c r="M88" s="185">
        <f t="shared" si="7"/>
        <v>21710</v>
      </c>
      <c r="N88" s="185">
        <f t="shared" si="7"/>
        <v>17616</v>
      </c>
      <c r="O88" s="185">
        <f t="shared" si="7"/>
        <v>21494</v>
      </c>
      <c r="P88" s="185">
        <f t="shared" si="7"/>
        <v>16610</v>
      </c>
      <c r="Q88" s="185">
        <f t="shared" si="7"/>
        <v>17602</v>
      </c>
      <c r="R88" s="195">
        <f t="shared" si="8"/>
        <v>238077</v>
      </c>
    </row>
    <row r="89" spans="1:18">
      <c r="A89" s="182" t="s">
        <v>385</v>
      </c>
      <c r="B89" s="183">
        <v>1</v>
      </c>
      <c r="C89" s="184">
        <v>120</v>
      </c>
      <c r="D89" s="182" t="s">
        <v>105</v>
      </c>
      <c r="E89" s="182" t="s">
        <v>101</v>
      </c>
      <c r="F89" s="185">
        <f t="shared" si="7"/>
        <v>330</v>
      </c>
      <c r="G89" s="185">
        <f t="shared" si="7"/>
        <v>660</v>
      </c>
      <c r="H89" s="185">
        <f t="shared" si="7"/>
        <v>720</v>
      </c>
      <c r="I89" s="185">
        <f t="shared" si="7"/>
        <v>810</v>
      </c>
      <c r="J89" s="185">
        <f t="shared" si="7"/>
        <v>720</v>
      </c>
      <c r="K89" s="185">
        <f t="shared" si="7"/>
        <v>990</v>
      </c>
      <c r="L89" s="185">
        <f t="shared" si="7"/>
        <v>660</v>
      </c>
      <c r="M89" s="185">
        <f t="shared" si="7"/>
        <v>774</v>
      </c>
      <c r="N89" s="185">
        <f t="shared" si="7"/>
        <v>600</v>
      </c>
      <c r="O89" s="185">
        <f t="shared" si="7"/>
        <v>690</v>
      </c>
      <c r="P89" s="185">
        <f t="shared" si="7"/>
        <v>690</v>
      </c>
      <c r="Q89" s="185">
        <f t="shared" si="7"/>
        <v>720</v>
      </c>
      <c r="R89" s="195">
        <f t="shared" si="8"/>
        <v>8364</v>
      </c>
    </row>
    <row r="90" spans="1:18">
      <c r="A90" s="182" t="s">
        <v>385</v>
      </c>
      <c r="B90" s="183">
        <v>1</v>
      </c>
      <c r="C90" s="184">
        <v>30</v>
      </c>
      <c r="D90" s="182" t="s">
        <v>386</v>
      </c>
      <c r="E90" s="182" t="s">
        <v>101</v>
      </c>
      <c r="F90" s="185">
        <f t="shared" si="7"/>
        <v>270</v>
      </c>
      <c r="G90" s="185">
        <f t="shared" si="7"/>
        <v>328</v>
      </c>
      <c r="H90" s="185">
        <f t="shared" si="7"/>
        <v>240</v>
      </c>
      <c r="I90" s="185">
        <f t="shared" si="7"/>
        <v>210</v>
      </c>
      <c r="J90" s="185">
        <f t="shared" si="7"/>
        <v>420</v>
      </c>
      <c r="K90" s="185">
        <f t="shared" si="7"/>
        <v>240</v>
      </c>
      <c r="L90" s="185">
        <f t="shared" si="7"/>
        <v>240</v>
      </c>
      <c r="M90" s="185">
        <f t="shared" si="7"/>
        <v>240</v>
      </c>
      <c r="N90" s="185">
        <f t="shared" si="7"/>
        <v>300</v>
      </c>
      <c r="O90" s="185">
        <f t="shared" si="7"/>
        <v>270</v>
      </c>
      <c r="P90" s="185">
        <f t="shared" si="7"/>
        <v>360</v>
      </c>
      <c r="Q90" s="185">
        <f t="shared" si="7"/>
        <v>270</v>
      </c>
      <c r="R90" s="195">
        <f t="shared" si="8"/>
        <v>3388</v>
      </c>
    </row>
    <row r="91" spans="1:18">
      <c r="A91" s="182" t="s">
        <v>387</v>
      </c>
      <c r="B91" s="183">
        <v>1</v>
      </c>
      <c r="C91" s="184">
        <v>30</v>
      </c>
      <c r="D91" s="182" t="s">
        <v>152</v>
      </c>
      <c r="E91" s="182" t="s">
        <v>101</v>
      </c>
      <c r="F91" s="185">
        <f t="shared" si="7"/>
        <v>0</v>
      </c>
      <c r="G91" s="185">
        <f t="shared" si="7"/>
        <v>0</v>
      </c>
      <c r="H91" s="185">
        <f t="shared" si="7"/>
        <v>0</v>
      </c>
      <c r="I91" s="185">
        <f t="shared" si="7"/>
        <v>0</v>
      </c>
      <c r="J91" s="185">
        <f t="shared" si="7"/>
        <v>0</v>
      </c>
      <c r="K91" s="185">
        <f t="shared" si="7"/>
        <v>0</v>
      </c>
      <c r="L91" s="185">
        <f t="shared" si="7"/>
        <v>390</v>
      </c>
      <c r="M91" s="185">
        <f t="shared" si="7"/>
        <v>270</v>
      </c>
      <c r="N91" s="185">
        <f t="shared" si="7"/>
        <v>225</v>
      </c>
      <c r="O91" s="185">
        <f t="shared" si="7"/>
        <v>374</v>
      </c>
      <c r="P91" s="185">
        <f t="shared" si="7"/>
        <v>420</v>
      </c>
      <c r="Q91" s="185">
        <f t="shared" si="7"/>
        <v>270</v>
      </c>
      <c r="R91" s="195">
        <f t="shared" si="8"/>
        <v>1949</v>
      </c>
    </row>
    <row r="92" spans="1:18">
      <c r="A92" s="182" t="s">
        <v>387</v>
      </c>
      <c r="B92" s="183">
        <v>1</v>
      </c>
      <c r="C92" s="184">
        <v>60</v>
      </c>
      <c r="D92" s="182" t="s">
        <v>152</v>
      </c>
      <c r="E92" s="182" t="s">
        <v>101</v>
      </c>
      <c r="F92" s="185">
        <f t="shared" ref="F92:Q93" si="9">F23+F46+F69</f>
        <v>225</v>
      </c>
      <c r="G92" s="185">
        <f t="shared" si="9"/>
        <v>150</v>
      </c>
      <c r="H92" s="185">
        <f t="shared" si="9"/>
        <v>435</v>
      </c>
      <c r="I92" s="185">
        <f t="shared" si="9"/>
        <v>135</v>
      </c>
      <c r="J92" s="185">
        <f t="shared" si="9"/>
        <v>345</v>
      </c>
      <c r="K92" s="185">
        <f t="shared" si="9"/>
        <v>285</v>
      </c>
      <c r="L92" s="185">
        <f t="shared" si="9"/>
        <v>0</v>
      </c>
      <c r="M92" s="185">
        <f t="shared" si="9"/>
        <v>0</v>
      </c>
      <c r="N92" s="185">
        <f t="shared" si="9"/>
        <v>0</v>
      </c>
      <c r="O92" s="185">
        <f t="shared" si="9"/>
        <v>0</v>
      </c>
      <c r="P92" s="185">
        <f t="shared" si="9"/>
        <v>0</v>
      </c>
      <c r="Q92" s="185">
        <f t="shared" si="9"/>
        <v>0</v>
      </c>
      <c r="R92" s="195">
        <f t="shared" si="8"/>
        <v>1575</v>
      </c>
    </row>
    <row r="93" spans="1:18">
      <c r="A93" s="182" t="s">
        <v>387</v>
      </c>
      <c r="B93" s="183">
        <v>1</v>
      </c>
      <c r="C93" s="184">
        <v>30</v>
      </c>
      <c r="D93" s="182" t="s">
        <v>157</v>
      </c>
      <c r="E93" s="182" t="s">
        <v>101</v>
      </c>
      <c r="F93" s="185">
        <f t="shared" si="9"/>
        <v>30</v>
      </c>
      <c r="G93" s="185">
        <f t="shared" si="9"/>
        <v>0</v>
      </c>
      <c r="H93" s="185">
        <f t="shared" si="9"/>
        <v>120</v>
      </c>
      <c r="I93" s="185">
        <f t="shared" si="9"/>
        <v>150</v>
      </c>
      <c r="J93" s="185">
        <f t="shared" si="9"/>
        <v>90</v>
      </c>
      <c r="K93" s="185">
        <f t="shared" si="9"/>
        <v>150</v>
      </c>
      <c r="L93" s="185">
        <f t="shared" si="9"/>
        <v>120</v>
      </c>
      <c r="M93" s="185">
        <f t="shared" si="9"/>
        <v>120</v>
      </c>
      <c r="N93" s="185">
        <f t="shared" si="9"/>
        <v>120</v>
      </c>
      <c r="O93" s="185">
        <f t="shared" si="9"/>
        <v>90</v>
      </c>
      <c r="P93" s="185">
        <f t="shared" si="9"/>
        <v>60</v>
      </c>
      <c r="Q93" s="185">
        <f t="shared" si="9"/>
        <v>60</v>
      </c>
      <c r="R93" s="195">
        <f t="shared" si="8"/>
        <v>1110</v>
      </c>
    </row>
    <row r="94" spans="1:18" ht="14.25">
      <c r="E94" s="189" t="s">
        <v>45</v>
      </c>
      <c r="F94" s="195">
        <f>SUM(F75:F93)</f>
        <v>69345</v>
      </c>
      <c r="G94" s="195">
        <f t="shared" ref="G94:R94" si="10">SUM(G75:G93)</f>
        <v>67386</v>
      </c>
      <c r="H94" s="195">
        <f t="shared" si="10"/>
        <v>71822</v>
      </c>
      <c r="I94" s="195">
        <f t="shared" si="10"/>
        <v>70005</v>
      </c>
      <c r="J94" s="195">
        <f t="shared" si="10"/>
        <v>72903</v>
      </c>
      <c r="K94" s="195">
        <f t="shared" si="10"/>
        <v>69485</v>
      </c>
      <c r="L94" s="195">
        <f t="shared" si="10"/>
        <v>70192</v>
      </c>
      <c r="M94" s="195">
        <f t="shared" si="10"/>
        <v>73303</v>
      </c>
      <c r="N94" s="195">
        <f t="shared" si="10"/>
        <v>61380</v>
      </c>
      <c r="O94" s="195">
        <f t="shared" si="10"/>
        <v>73496</v>
      </c>
      <c r="P94" s="195">
        <f t="shared" si="10"/>
        <v>67453</v>
      </c>
      <c r="Q94" s="195">
        <f t="shared" si="10"/>
        <v>62770</v>
      </c>
      <c r="R94" s="197">
        <f t="shared" si="10"/>
        <v>829540</v>
      </c>
    </row>
  </sheetData>
  <mergeCells count="4">
    <mergeCell ref="F4:R4"/>
    <mergeCell ref="F27:R27"/>
    <mergeCell ref="F50:R50"/>
    <mergeCell ref="F73:R73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showGridLines="0" workbookViewId="0"/>
  </sheetViews>
  <sheetFormatPr defaultRowHeight="12.75"/>
  <cols>
    <col min="1" max="1" width="21.7109375" style="175" customWidth="1"/>
    <col min="2" max="2" width="21.7109375" style="175" bestFit="1" customWidth="1"/>
    <col min="3" max="3" width="9.85546875" style="175" bestFit="1" customWidth="1"/>
    <col min="4" max="4" width="13.140625" style="175" bestFit="1" customWidth="1"/>
    <col min="5" max="5" width="8.7109375" style="175" bestFit="1" customWidth="1"/>
    <col min="6" max="6" width="12" style="175" bestFit="1" customWidth="1"/>
    <col min="7" max="7" width="19.5703125" style="175" bestFit="1" customWidth="1"/>
    <col min="8" max="8" width="17" style="175" customWidth="1"/>
    <col min="9" max="9" width="7.7109375" style="175" bestFit="1" customWidth="1"/>
    <col min="10" max="256" width="9.140625" style="175"/>
    <col min="257" max="257" width="21.7109375" style="175" customWidth="1"/>
    <col min="258" max="258" width="21.7109375" style="175" bestFit="1" customWidth="1"/>
    <col min="259" max="259" width="9.85546875" style="175" bestFit="1" customWidth="1"/>
    <col min="260" max="260" width="13.140625" style="175" bestFit="1" customWidth="1"/>
    <col min="261" max="261" width="8.7109375" style="175" bestFit="1" customWidth="1"/>
    <col min="262" max="262" width="12" style="175" bestFit="1" customWidth="1"/>
    <col min="263" max="263" width="19.5703125" style="175" bestFit="1" customWidth="1"/>
    <col min="264" max="264" width="17" style="175" customWidth="1"/>
    <col min="265" max="265" width="7.7109375" style="175" bestFit="1" customWidth="1"/>
    <col min="266" max="512" width="9.140625" style="175"/>
    <col min="513" max="513" width="21.7109375" style="175" customWidth="1"/>
    <col min="514" max="514" width="21.7109375" style="175" bestFit="1" customWidth="1"/>
    <col min="515" max="515" width="9.85546875" style="175" bestFit="1" customWidth="1"/>
    <col min="516" max="516" width="13.140625" style="175" bestFit="1" customWidth="1"/>
    <col min="517" max="517" width="8.7109375" style="175" bestFit="1" customWidth="1"/>
    <col min="518" max="518" width="12" style="175" bestFit="1" customWidth="1"/>
    <col min="519" max="519" width="19.5703125" style="175" bestFit="1" customWidth="1"/>
    <col min="520" max="520" width="17" style="175" customWidth="1"/>
    <col min="521" max="521" width="7.7109375" style="175" bestFit="1" customWidth="1"/>
    <col min="522" max="768" width="9.140625" style="175"/>
    <col min="769" max="769" width="21.7109375" style="175" customWidth="1"/>
    <col min="770" max="770" width="21.7109375" style="175" bestFit="1" customWidth="1"/>
    <col min="771" max="771" width="9.85546875" style="175" bestFit="1" customWidth="1"/>
    <col min="772" max="772" width="13.140625" style="175" bestFit="1" customWidth="1"/>
    <col min="773" max="773" width="8.7109375" style="175" bestFit="1" customWidth="1"/>
    <col min="774" max="774" width="12" style="175" bestFit="1" customWidth="1"/>
    <col min="775" max="775" width="19.5703125" style="175" bestFit="1" customWidth="1"/>
    <col min="776" max="776" width="17" style="175" customWidth="1"/>
    <col min="777" max="777" width="7.7109375" style="175" bestFit="1" customWidth="1"/>
    <col min="778" max="1024" width="9.140625" style="175"/>
    <col min="1025" max="1025" width="21.7109375" style="175" customWidth="1"/>
    <col min="1026" max="1026" width="21.7109375" style="175" bestFit="1" customWidth="1"/>
    <col min="1027" max="1027" width="9.85546875" style="175" bestFit="1" customWidth="1"/>
    <col min="1028" max="1028" width="13.140625" style="175" bestFit="1" customWidth="1"/>
    <col min="1029" max="1029" width="8.7109375" style="175" bestFit="1" customWidth="1"/>
    <col min="1030" max="1030" width="12" style="175" bestFit="1" customWidth="1"/>
    <col min="1031" max="1031" width="19.5703125" style="175" bestFit="1" customWidth="1"/>
    <col min="1032" max="1032" width="17" style="175" customWidth="1"/>
    <col min="1033" max="1033" width="7.7109375" style="175" bestFit="1" customWidth="1"/>
    <col min="1034" max="1280" width="9.140625" style="175"/>
    <col min="1281" max="1281" width="21.7109375" style="175" customWidth="1"/>
    <col min="1282" max="1282" width="21.7109375" style="175" bestFit="1" customWidth="1"/>
    <col min="1283" max="1283" width="9.85546875" style="175" bestFit="1" customWidth="1"/>
    <col min="1284" max="1284" width="13.140625" style="175" bestFit="1" customWidth="1"/>
    <col min="1285" max="1285" width="8.7109375" style="175" bestFit="1" customWidth="1"/>
    <col min="1286" max="1286" width="12" style="175" bestFit="1" customWidth="1"/>
    <col min="1287" max="1287" width="19.5703125" style="175" bestFit="1" customWidth="1"/>
    <col min="1288" max="1288" width="17" style="175" customWidth="1"/>
    <col min="1289" max="1289" width="7.7109375" style="175" bestFit="1" customWidth="1"/>
    <col min="1290" max="1536" width="9.140625" style="175"/>
    <col min="1537" max="1537" width="21.7109375" style="175" customWidth="1"/>
    <col min="1538" max="1538" width="21.7109375" style="175" bestFit="1" customWidth="1"/>
    <col min="1539" max="1539" width="9.85546875" style="175" bestFit="1" customWidth="1"/>
    <col min="1540" max="1540" width="13.140625" style="175" bestFit="1" customWidth="1"/>
    <col min="1541" max="1541" width="8.7109375" style="175" bestFit="1" customWidth="1"/>
    <col min="1542" max="1542" width="12" style="175" bestFit="1" customWidth="1"/>
    <col min="1543" max="1543" width="19.5703125" style="175" bestFit="1" customWidth="1"/>
    <col min="1544" max="1544" width="17" style="175" customWidth="1"/>
    <col min="1545" max="1545" width="7.7109375" style="175" bestFit="1" customWidth="1"/>
    <col min="1546" max="1792" width="9.140625" style="175"/>
    <col min="1793" max="1793" width="21.7109375" style="175" customWidth="1"/>
    <col min="1794" max="1794" width="21.7109375" style="175" bestFit="1" customWidth="1"/>
    <col min="1795" max="1795" width="9.85546875" style="175" bestFit="1" customWidth="1"/>
    <col min="1796" max="1796" width="13.140625" style="175" bestFit="1" customWidth="1"/>
    <col min="1797" max="1797" width="8.7109375" style="175" bestFit="1" customWidth="1"/>
    <col min="1798" max="1798" width="12" style="175" bestFit="1" customWidth="1"/>
    <col min="1799" max="1799" width="19.5703125" style="175" bestFit="1" customWidth="1"/>
    <col min="1800" max="1800" width="17" style="175" customWidth="1"/>
    <col min="1801" max="1801" width="7.7109375" style="175" bestFit="1" customWidth="1"/>
    <col min="1802" max="2048" width="9.140625" style="175"/>
    <col min="2049" max="2049" width="21.7109375" style="175" customWidth="1"/>
    <col min="2050" max="2050" width="21.7109375" style="175" bestFit="1" customWidth="1"/>
    <col min="2051" max="2051" width="9.85546875" style="175" bestFit="1" customWidth="1"/>
    <col min="2052" max="2052" width="13.140625" style="175" bestFit="1" customWidth="1"/>
    <col min="2053" max="2053" width="8.7109375" style="175" bestFit="1" customWidth="1"/>
    <col min="2054" max="2054" width="12" style="175" bestFit="1" customWidth="1"/>
    <col min="2055" max="2055" width="19.5703125" style="175" bestFit="1" customWidth="1"/>
    <col min="2056" max="2056" width="17" style="175" customWidth="1"/>
    <col min="2057" max="2057" width="7.7109375" style="175" bestFit="1" customWidth="1"/>
    <col min="2058" max="2304" width="9.140625" style="175"/>
    <col min="2305" max="2305" width="21.7109375" style="175" customWidth="1"/>
    <col min="2306" max="2306" width="21.7109375" style="175" bestFit="1" customWidth="1"/>
    <col min="2307" max="2307" width="9.85546875" style="175" bestFit="1" customWidth="1"/>
    <col min="2308" max="2308" width="13.140625" style="175" bestFit="1" customWidth="1"/>
    <col min="2309" max="2309" width="8.7109375" style="175" bestFit="1" customWidth="1"/>
    <col min="2310" max="2310" width="12" style="175" bestFit="1" customWidth="1"/>
    <col min="2311" max="2311" width="19.5703125" style="175" bestFit="1" customWidth="1"/>
    <col min="2312" max="2312" width="17" style="175" customWidth="1"/>
    <col min="2313" max="2313" width="7.7109375" style="175" bestFit="1" customWidth="1"/>
    <col min="2314" max="2560" width="9.140625" style="175"/>
    <col min="2561" max="2561" width="21.7109375" style="175" customWidth="1"/>
    <col min="2562" max="2562" width="21.7109375" style="175" bestFit="1" customWidth="1"/>
    <col min="2563" max="2563" width="9.85546875" style="175" bestFit="1" customWidth="1"/>
    <col min="2564" max="2564" width="13.140625" style="175" bestFit="1" customWidth="1"/>
    <col min="2565" max="2565" width="8.7109375" style="175" bestFit="1" customWidth="1"/>
    <col min="2566" max="2566" width="12" style="175" bestFit="1" customWidth="1"/>
    <col min="2567" max="2567" width="19.5703125" style="175" bestFit="1" customWidth="1"/>
    <col min="2568" max="2568" width="17" style="175" customWidth="1"/>
    <col min="2569" max="2569" width="7.7109375" style="175" bestFit="1" customWidth="1"/>
    <col min="2570" max="2816" width="9.140625" style="175"/>
    <col min="2817" max="2817" width="21.7109375" style="175" customWidth="1"/>
    <col min="2818" max="2818" width="21.7109375" style="175" bestFit="1" customWidth="1"/>
    <col min="2819" max="2819" width="9.85546875" style="175" bestFit="1" customWidth="1"/>
    <col min="2820" max="2820" width="13.140625" style="175" bestFit="1" customWidth="1"/>
    <col min="2821" max="2821" width="8.7109375" style="175" bestFit="1" customWidth="1"/>
    <col min="2822" max="2822" width="12" style="175" bestFit="1" customWidth="1"/>
    <col min="2823" max="2823" width="19.5703125" style="175" bestFit="1" customWidth="1"/>
    <col min="2824" max="2824" width="17" style="175" customWidth="1"/>
    <col min="2825" max="2825" width="7.7109375" style="175" bestFit="1" customWidth="1"/>
    <col min="2826" max="3072" width="9.140625" style="175"/>
    <col min="3073" max="3073" width="21.7109375" style="175" customWidth="1"/>
    <col min="3074" max="3074" width="21.7109375" style="175" bestFit="1" customWidth="1"/>
    <col min="3075" max="3075" width="9.85546875" style="175" bestFit="1" customWidth="1"/>
    <col min="3076" max="3076" width="13.140625" style="175" bestFit="1" customWidth="1"/>
    <col min="3077" max="3077" width="8.7109375" style="175" bestFit="1" customWidth="1"/>
    <col min="3078" max="3078" width="12" style="175" bestFit="1" customWidth="1"/>
    <col min="3079" max="3079" width="19.5703125" style="175" bestFit="1" customWidth="1"/>
    <col min="3080" max="3080" width="17" style="175" customWidth="1"/>
    <col min="3081" max="3081" width="7.7109375" style="175" bestFit="1" customWidth="1"/>
    <col min="3082" max="3328" width="9.140625" style="175"/>
    <col min="3329" max="3329" width="21.7109375" style="175" customWidth="1"/>
    <col min="3330" max="3330" width="21.7109375" style="175" bestFit="1" customWidth="1"/>
    <col min="3331" max="3331" width="9.85546875" style="175" bestFit="1" customWidth="1"/>
    <col min="3332" max="3332" width="13.140625" style="175" bestFit="1" customWidth="1"/>
    <col min="3333" max="3333" width="8.7109375" style="175" bestFit="1" customWidth="1"/>
    <col min="3334" max="3334" width="12" style="175" bestFit="1" customWidth="1"/>
    <col min="3335" max="3335" width="19.5703125" style="175" bestFit="1" customWidth="1"/>
    <col min="3336" max="3336" width="17" style="175" customWidth="1"/>
    <col min="3337" max="3337" width="7.7109375" style="175" bestFit="1" customWidth="1"/>
    <col min="3338" max="3584" width="9.140625" style="175"/>
    <col min="3585" max="3585" width="21.7109375" style="175" customWidth="1"/>
    <col min="3586" max="3586" width="21.7109375" style="175" bestFit="1" customWidth="1"/>
    <col min="3587" max="3587" width="9.85546875" style="175" bestFit="1" customWidth="1"/>
    <col min="3588" max="3588" width="13.140625" style="175" bestFit="1" customWidth="1"/>
    <col min="3589" max="3589" width="8.7109375" style="175" bestFit="1" customWidth="1"/>
    <col min="3590" max="3590" width="12" style="175" bestFit="1" customWidth="1"/>
    <col min="3591" max="3591" width="19.5703125" style="175" bestFit="1" customWidth="1"/>
    <col min="3592" max="3592" width="17" style="175" customWidth="1"/>
    <col min="3593" max="3593" width="7.7109375" style="175" bestFit="1" customWidth="1"/>
    <col min="3594" max="3840" width="9.140625" style="175"/>
    <col min="3841" max="3841" width="21.7109375" style="175" customWidth="1"/>
    <col min="3842" max="3842" width="21.7109375" style="175" bestFit="1" customWidth="1"/>
    <col min="3843" max="3843" width="9.85546875" style="175" bestFit="1" customWidth="1"/>
    <col min="3844" max="3844" width="13.140625" style="175" bestFit="1" customWidth="1"/>
    <col min="3845" max="3845" width="8.7109375" style="175" bestFit="1" customWidth="1"/>
    <col min="3846" max="3846" width="12" style="175" bestFit="1" customWidth="1"/>
    <col min="3847" max="3847" width="19.5703125" style="175" bestFit="1" customWidth="1"/>
    <col min="3848" max="3848" width="17" style="175" customWidth="1"/>
    <col min="3849" max="3849" width="7.7109375" style="175" bestFit="1" customWidth="1"/>
    <col min="3850" max="4096" width="9.140625" style="175"/>
    <col min="4097" max="4097" width="21.7109375" style="175" customWidth="1"/>
    <col min="4098" max="4098" width="21.7109375" style="175" bestFit="1" customWidth="1"/>
    <col min="4099" max="4099" width="9.85546875" style="175" bestFit="1" customWidth="1"/>
    <col min="4100" max="4100" width="13.140625" style="175" bestFit="1" customWidth="1"/>
    <col min="4101" max="4101" width="8.7109375" style="175" bestFit="1" customWidth="1"/>
    <col min="4102" max="4102" width="12" style="175" bestFit="1" customWidth="1"/>
    <col min="4103" max="4103" width="19.5703125" style="175" bestFit="1" customWidth="1"/>
    <col min="4104" max="4104" width="17" style="175" customWidth="1"/>
    <col min="4105" max="4105" width="7.7109375" style="175" bestFit="1" customWidth="1"/>
    <col min="4106" max="4352" width="9.140625" style="175"/>
    <col min="4353" max="4353" width="21.7109375" style="175" customWidth="1"/>
    <col min="4354" max="4354" width="21.7109375" style="175" bestFit="1" customWidth="1"/>
    <col min="4355" max="4355" width="9.85546875" style="175" bestFit="1" customWidth="1"/>
    <col min="4356" max="4356" width="13.140625" style="175" bestFit="1" customWidth="1"/>
    <col min="4357" max="4357" width="8.7109375" style="175" bestFit="1" customWidth="1"/>
    <col min="4358" max="4358" width="12" style="175" bestFit="1" customWidth="1"/>
    <col min="4359" max="4359" width="19.5703125" style="175" bestFit="1" customWidth="1"/>
    <col min="4360" max="4360" width="17" style="175" customWidth="1"/>
    <col min="4361" max="4361" width="7.7109375" style="175" bestFit="1" customWidth="1"/>
    <col min="4362" max="4608" width="9.140625" style="175"/>
    <col min="4609" max="4609" width="21.7109375" style="175" customWidth="1"/>
    <col min="4610" max="4610" width="21.7109375" style="175" bestFit="1" customWidth="1"/>
    <col min="4611" max="4611" width="9.85546875" style="175" bestFit="1" customWidth="1"/>
    <col min="4612" max="4612" width="13.140625" style="175" bestFit="1" customWidth="1"/>
    <col min="4613" max="4613" width="8.7109375" style="175" bestFit="1" customWidth="1"/>
    <col min="4614" max="4614" width="12" style="175" bestFit="1" customWidth="1"/>
    <col min="4615" max="4615" width="19.5703125" style="175" bestFit="1" customWidth="1"/>
    <col min="4616" max="4616" width="17" style="175" customWidth="1"/>
    <col min="4617" max="4617" width="7.7109375" style="175" bestFit="1" customWidth="1"/>
    <col min="4618" max="4864" width="9.140625" style="175"/>
    <col min="4865" max="4865" width="21.7109375" style="175" customWidth="1"/>
    <col min="4866" max="4866" width="21.7109375" style="175" bestFit="1" customWidth="1"/>
    <col min="4867" max="4867" width="9.85546875" style="175" bestFit="1" customWidth="1"/>
    <col min="4868" max="4868" width="13.140625" style="175" bestFit="1" customWidth="1"/>
    <col min="4869" max="4869" width="8.7109375" style="175" bestFit="1" customWidth="1"/>
    <col min="4870" max="4870" width="12" style="175" bestFit="1" customWidth="1"/>
    <col min="4871" max="4871" width="19.5703125" style="175" bestFit="1" customWidth="1"/>
    <col min="4872" max="4872" width="17" style="175" customWidth="1"/>
    <col min="4873" max="4873" width="7.7109375" style="175" bestFit="1" customWidth="1"/>
    <col min="4874" max="5120" width="9.140625" style="175"/>
    <col min="5121" max="5121" width="21.7109375" style="175" customWidth="1"/>
    <col min="5122" max="5122" width="21.7109375" style="175" bestFit="1" customWidth="1"/>
    <col min="5123" max="5123" width="9.85546875" style="175" bestFit="1" customWidth="1"/>
    <col min="5124" max="5124" width="13.140625" style="175" bestFit="1" customWidth="1"/>
    <col min="5125" max="5125" width="8.7109375" style="175" bestFit="1" customWidth="1"/>
    <col min="5126" max="5126" width="12" style="175" bestFit="1" customWidth="1"/>
    <col min="5127" max="5127" width="19.5703125" style="175" bestFit="1" customWidth="1"/>
    <col min="5128" max="5128" width="17" style="175" customWidth="1"/>
    <col min="5129" max="5129" width="7.7109375" style="175" bestFit="1" customWidth="1"/>
    <col min="5130" max="5376" width="9.140625" style="175"/>
    <col min="5377" max="5377" width="21.7109375" style="175" customWidth="1"/>
    <col min="5378" max="5378" width="21.7109375" style="175" bestFit="1" customWidth="1"/>
    <col min="5379" max="5379" width="9.85546875" style="175" bestFit="1" customWidth="1"/>
    <col min="5380" max="5380" width="13.140625" style="175" bestFit="1" customWidth="1"/>
    <col min="5381" max="5381" width="8.7109375" style="175" bestFit="1" customWidth="1"/>
    <col min="5382" max="5382" width="12" style="175" bestFit="1" customWidth="1"/>
    <col min="5383" max="5383" width="19.5703125" style="175" bestFit="1" customWidth="1"/>
    <col min="5384" max="5384" width="17" style="175" customWidth="1"/>
    <col min="5385" max="5385" width="7.7109375" style="175" bestFit="1" customWidth="1"/>
    <col min="5386" max="5632" width="9.140625" style="175"/>
    <col min="5633" max="5633" width="21.7109375" style="175" customWidth="1"/>
    <col min="5634" max="5634" width="21.7109375" style="175" bestFit="1" customWidth="1"/>
    <col min="5635" max="5635" width="9.85546875" style="175" bestFit="1" customWidth="1"/>
    <col min="5636" max="5636" width="13.140625" style="175" bestFit="1" customWidth="1"/>
    <col min="5637" max="5637" width="8.7109375" style="175" bestFit="1" customWidth="1"/>
    <col min="5638" max="5638" width="12" style="175" bestFit="1" customWidth="1"/>
    <col min="5639" max="5639" width="19.5703125" style="175" bestFit="1" customWidth="1"/>
    <col min="5640" max="5640" width="17" style="175" customWidth="1"/>
    <col min="5641" max="5641" width="7.7109375" style="175" bestFit="1" customWidth="1"/>
    <col min="5642" max="5888" width="9.140625" style="175"/>
    <col min="5889" max="5889" width="21.7109375" style="175" customWidth="1"/>
    <col min="5890" max="5890" width="21.7109375" style="175" bestFit="1" customWidth="1"/>
    <col min="5891" max="5891" width="9.85546875" style="175" bestFit="1" customWidth="1"/>
    <col min="5892" max="5892" width="13.140625" style="175" bestFit="1" customWidth="1"/>
    <col min="5893" max="5893" width="8.7109375" style="175" bestFit="1" customWidth="1"/>
    <col min="5894" max="5894" width="12" style="175" bestFit="1" customWidth="1"/>
    <col min="5895" max="5895" width="19.5703125" style="175" bestFit="1" customWidth="1"/>
    <col min="5896" max="5896" width="17" style="175" customWidth="1"/>
    <col min="5897" max="5897" width="7.7109375" style="175" bestFit="1" customWidth="1"/>
    <col min="5898" max="6144" width="9.140625" style="175"/>
    <col min="6145" max="6145" width="21.7109375" style="175" customWidth="1"/>
    <col min="6146" max="6146" width="21.7109375" style="175" bestFit="1" customWidth="1"/>
    <col min="6147" max="6147" width="9.85546875" style="175" bestFit="1" customWidth="1"/>
    <col min="6148" max="6148" width="13.140625" style="175" bestFit="1" customWidth="1"/>
    <col min="6149" max="6149" width="8.7109375" style="175" bestFit="1" customWidth="1"/>
    <col min="6150" max="6150" width="12" style="175" bestFit="1" customWidth="1"/>
    <col min="6151" max="6151" width="19.5703125" style="175" bestFit="1" customWidth="1"/>
    <col min="6152" max="6152" width="17" style="175" customWidth="1"/>
    <col min="6153" max="6153" width="7.7109375" style="175" bestFit="1" customWidth="1"/>
    <col min="6154" max="6400" width="9.140625" style="175"/>
    <col min="6401" max="6401" width="21.7109375" style="175" customWidth="1"/>
    <col min="6402" max="6402" width="21.7109375" style="175" bestFit="1" customWidth="1"/>
    <col min="6403" max="6403" width="9.85546875" style="175" bestFit="1" customWidth="1"/>
    <col min="6404" max="6404" width="13.140625" style="175" bestFit="1" customWidth="1"/>
    <col min="6405" max="6405" width="8.7109375" style="175" bestFit="1" customWidth="1"/>
    <col min="6406" max="6406" width="12" style="175" bestFit="1" customWidth="1"/>
    <col min="6407" max="6407" width="19.5703125" style="175" bestFit="1" customWidth="1"/>
    <col min="6408" max="6408" width="17" style="175" customWidth="1"/>
    <col min="6409" max="6409" width="7.7109375" style="175" bestFit="1" customWidth="1"/>
    <col min="6410" max="6656" width="9.140625" style="175"/>
    <col min="6657" max="6657" width="21.7109375" style="175" customWidth="1"/>
    <col min="6658" max="6658" width="21.7109375" style="175" bestFit="1" customWidth="1"/>
    <col min="6659" max="6659" width="9.85546875" style="175" bestFit="1" customWidth="1"/>
    <col min="6660" max="6660" width="13.140625" style="175" bestFit="1" customWidth="1"/>
    <col min="6661" max="6661" width="8.7109375" style="175" bestFit="1" customWidth="1"/>
    <col min="6662" max="6662" width="12" style="175" bestFit="1" customWidth="1"/>
    <col min="6663" max="6663" width="19.5703125" style="175" bestFit="1" customWidth="1"/>
    <col min="6664" max="6664" width="17" style="175" customWidth="1"/>
    <col min="6665" max="6665" width="7.7109375" style="175" bestFit="1" customWidth="1"/>
    <col min="6666" max="6912" width="9.140625" style="175"/>
    <col min="6913" max="6913" width="21.7109375" style="175" customWidth="1"/>
    <col min="6914" max="6914" width="21.7109375" style="175" bestFit="1" customWidth="1"/>
    <col min="6915" max="6915" width="9.85546875" style="175" bestFit="1" customWidth="1"/>
    <col min="6916" max="6916" width="13.140625" style="175" bestFit="1" customWidth="1"/>
    <col min="6917" max="6917" width="8.7109375" style="175" bestFit="1" customWidth="1"/>
    <col min="6918" max="6918" width="12" style="175" bestFit="1" customWidth="1"/>
    <col min="6919" max="6919" width="19.5703125" style="175" bestFit="1" customWidth="1"/>
    <col min="6920" max="6920" width="17" style="175" customWidth="1"/>
    <col min="6921" max="6921" width="7.7109375" style="175" bestFit="1" customWidth="1"/>
    <col min="6922" max="7168" width="9.140625" style="175"/>
    <col min="7169" max="7169" width="21.7109375" style="175" customWidth="1"/>
    <col min="7170" max="7170" width="21.7109375" style="175" bestFit="1" customWidth="1"/>
    <col min="7171" max="7171" width="9.85546875" style="175" bestFit="1" customWidth="1"/>
    <col min="7172" max="7172" width="13.140625" style="175" bestFit="1" customWidth="1"/>
    <col min="7173" max="7173" width="8.7109375" style="175" bestFit="1" customWidth="1"/>
    <col min="7174" max="7174" width="12" style="175" bestFit="1" customWidth="1"/>
    <col min="7175" max="7175" width="19.5703125" style="175" bestFit="1" customWidth="1"/>
    <col min="7176" max="7176" width="17" style="175" customWidth="1"/>
    <col min="7177" max="7177" width="7.7109375" style="175" bestFit="1" customWidth="1"/>
    <col min="7178" max="7424" width="9.140625" style="175"/>
    <col min="7425" max="7425" width="21.7109375" style="175" customWidth="1"/>
    <col min="7426" max="7426" width="21.7109375" style="175" bestFit="1" customWidth="1"/>
    <col min="7427" max="7427" width="9.85546875" style="175" bestFit="1" customWidth="1"/>
    <col min="7428" max="7428" width="13.140625" style="175" bestFit="1" customWidth="1"/>
    <col min="7429" max="7429" width="8.7109375" style="175" bestFit="1" customWidth="1"/>
    <col min="7430" max="7430" width="12" style="175" bestFit="1" customWidth="1"/>
    <col min="7431" max="7431" width="19.5703125" style="175" bestFit="1" customWidth="1"/>
    <col min="7432" max="7432" width="17" style="175" customWidth="1"/>
    <col min="7433" max="7433" width="7.7109375" style="175" bestFit="1" customWidth="1"/>
    <col min="7434" max="7680" width="9.140625" style="175"/>
    <col min="7681" max="7681" width="21.7109375" style="175" customWidth="1"/>
    <col min="7682" max="7682" width="21.7109375" style="175" bestFit="1" customWidth="1"/>
    <col min="7683" max="7683" width="9.85546875" style="175" bestFit="1" customWidth="1"/>
    <col min="7684" max="7684" width="13.140625" style="175" bestFit="1" customWidth="1"/>
    <col min="7685" max="7685" width="8.7109375" style="175" bestFit="1" customWidth="1"/>
    <col min="7686" max="7686" width="12" style="175" bestFit="1" customWidth="1"/>
    <col min="7687" max="7687" width="19.5703125" style="175" bestFit="1" customWidth="1"/>
    <col min="7688" max="7688" width="17" style="175" customWidth="1"/>
    <col min="7689" max="7689" width="7.7109375" style="175" bestFit="1" customWidth="1"/>
    <col min="7690" max="7936" width="9.140625" style="175"/>
    <col min="7937" max="7937" width="21.7109375" style="175" customWidth="1"/>
    <col min="7938" max="7938" width="21.7109375" style="175" bestFit="1" customWidth="1"/>
    <col min="7939" max="7939" width="9.85546875" style="175" bestFit="1" customWidth="1"/>
    <col min="7940" max="7940" width="13.140625" style="175" bestFit="1" customWidth="1"/>
    <col min="7941" max="7941" width="8.7109375" style="175" bestFit="1" customWidth="1"/>
    <col min="7942" max="7942" width="12" style="175" bestFit="1" customWidth="1"/>
    <col min="7943" max="7943" width="19.5703125" style="175" bestFit="1" customWidth="1"/>
    <col min="7944" max="7944" width="17" style="175" customWidth="1"/>
    <col min="7945" max="7945" width="7.7109375" style="175" bestFit="1" customWidth="1"/>
    <col min="7946" max="8192" width="9.140625" style="175"/>
    <col min="8193" max="8193" width="21.7109375" style="175" customWidth="1"/>
    <col min="8194" max="8194" width="21.7109375" style="175" bestFit="1" customWidth="1"/>
    <col min="8195" max="8195" width="9.85546875" style="175" bestFit="1" customWidth="1"/>
    <col min="8196" max="8196" width="13.140625" style="175" bestFit="1" customWidth="1"/>
    <col min="8197" max="8197" width="8.7109375" style="175" bestFit="1" customWidth="1"/>
    <col min="8198" max="8198" width="12" style="175" bestFit="1" customWidth="1"/>
    <col min="8199" max="8199" width="19.5703125" style="175" bestFit="1" customWidth="1"/>
    <col min="8200" max="8200" width="17" style="175" customWidth="1"/>
    <col min="8201" max="8201" width="7.7109375" style="175" bestFit="1" customWidth="1"/>
    <col min="8202" max="8448" width="9.140625" style="175"/>
    <col min="8449" max="8449" width="21.7109375" style="175" customWidth="1"/>
    <col min="8450" max="8450" width="21.7109375" style="175" bestFit="1" customWidth="1"/>
    <col min="8451" max="8451" width="9.85546875" style="175" bestFit="1" customWidth="1"/>
    <col min="8452" max="8452" width="13.140625" style="175" bestFit="1" customWidth="1"/>
    <col min="8453" max="8453" width="8.7109375" style="175" bestFit="1" customWidth="1"/>
    <col min="8454" max="8454" width="12" style="175" bestFit="1" customWidth="1"/>
    <col min="8455" max="8455" width="19.5703125" style="175" bestFit="1" customWidth="1"/>
    <col min="8456" max="8456" width="17" style="175" customWidth="1"/>
    <col min="8457" max="8457" width="7.7109375" style="175" bestFit="1" customWidth="1"/>
    <col min="8458" max="8704" width="9.140625" style="175"/>
    <col min="8705" max="8705" width="21.7109375" style="175" customWidth="1"/>
    <col min="8706" max="8706" width="21.7109375" style="175" bestFit="1" customWidth="1"/>
    <col min="8707" max="8707" width="9.85546875" style="175" bestFit="1" customWidth="1"/>
    <col min="8708" max="8708" width="13.140625" style="175" bestFit="1" customWidth="1"/>
    <col min="8709" max="8709" width="8.7109375" style="175" bestFit="1" customWidth="1"/>
    <col min="8710" max="8710" width="12" style="175" bestFit="1" customWidth="1"/>
    <col min="8711" max="8711" width="19.5703125" style="175" bestFit="1" customWidth="1"/>
    <col min="8712" max="8712" width="17" style="175" customWidth="1"/>
    <col min="8713" max="8713" width="7.7109375" style="175" bestFit="1" customWidth="1"/>
    <col min="8714" max="8960" width="9.140625" style="175"/>
    <col min="8961" max="8961" width="21.7109375" style="175" customWidth="1"/>
    <col min="8962" max="8962" width="21.7109375" style="175" bestFit="1" customWidth="1"/>
    <col min="8963" max="8963" width="9.85546875" style="175" bestFit="1" customWidth="1"/>
    <col min="8964" max="8964" width="13.140625" style="175" bestFit="1" customWidth="1"/>
    <col min="8965" max="8965" width="8.7109375" style="175" bestFit="1" customWidth="1"/>
    <col min="8966" max="8966" width="12" style="175" bestFit="1" customWidth="1"/>
    <col min="8967" max="8967" width="19.5703125" style="175" bestFit="1" customWidth="1"/>
    <col min="8968" max="8968" width="17" style="175" customWidth="1"/>
    <col min="8969" max="8969" width="7.7109375" style="175" bestFit="1" customWidth="1"/>
    <col min="8970" max="9216" width="9.140625" style="175"/>
    <col min="9217" max="9217" width="21.7109375" style="175" customWidth="1"/>
    <col min="9218" max="9218" width="21.7109375" style="175" bestFit="1" customWidth="1"/>
    <col min="9219" max="9219" width="9.85546875" style="175" bestFit="1" customWidth="1"/>
    <col min="9220" max="9220" width="13.140625" style="175" bestFit="1" customWidth="1"/>
    <col min="9221" max="9221" width="8.7109375" style="175" bestFit="1" customWidth="1"/>
    <col min="9222" max="9222" width="12" style="175" bestFit="1" customWidth="1"/>
    <col min="9223" max="9223" width="19.5703125" style="175" bestFit="1" customWidth="1"/>
    <col min="9224" max="9224" width="17" style="175" customWidth="1"/>
    <col min="9225" max="9225" width="7.7109375" style="175" bestFit="1" customWidth="1"/>
    <col min="9226" max="9472" width="9.140625" style="175"/>
    <col min="9473" max="9473" width="21.7109375" style="175" customWidth="1"/>
    <col min="9474" max="9474" width="21.7109375" style="175" bestFit="1" customWidth="1"/>
    <col min="9475" max="9475" width="9.85546875" style="175" bestFit="1" customWidth="1"/>
    <col min="9476" max="9476" width="13.140625" style="175" bestFit="1" customWidth="1"/>
    <col min="9477" max="9477" width="8.7109375" style="175" bestFit="1" customWidth="1"/>
    <col min="9478" max="9478" width="12" style="175" bestFit="1" customWidth="1"/>
    <col min="9479" max="9479" width="19.5703125" style="175" bestFit="1" customWidth="1"/>
    <col min="9480" max="9480" width="17" style="175" customWidth="1"/>
    <col min="9481" max="9481" width="7.7109375" style="175" bestFit="1" customWidth="1"/>
    <col min="9482" max="9728" width="9.140625" style="175"/>
    <col min="9729" max="9729" width="21.7109375" style="175" customWidth="1"/>
    <col min="9730" max="9730" width="21.7109375" style="175" bestFit="1" customWidth="1"/>
    <col min="9731" max="9731" width="9.85546875" style="175" bestFit="1" customWidth="1"/>
    <col min="9732" max="9732" width="13.140625" style="175" bestFit="1" customWidth="1"/>
    <col min="9733" max="9733" width="8.7109375" style="175" bestFit="1" customWidth="1"/>
    <col min="9734" max="9734" width="12" style="175" bestFit="1" customWidth="1"/>
    <col min="9735" max="9735" width="19.5703125" style="175" bestFit="1" customWidth="1"/>
    <col min="9736" max="9736" width="17" style="175" customWidth="1"/>
    <col min="9737" max="9737" width="7.7109375" style="175" bestFit="1" customWidth="1"/>
    <col min="9738" max="9984" width="9.140625" style="175"/>
    <col min="9985" max="9985" width="21.7109375" style="175" customWidth="1"/>
    <col min="9986" max="9986" width="21.7109375" style="175" bestFit="1" customWidth="1"/>
    <col min="9987" max="9987" width="9.85546875" style="175" bestFit="1" customWidth="1"/>
    <col min="9988" max="9988" width="13.140625" style="175" bestFit="1" customWidth="1"/>
    <col min="9989" max="9989" width="8.7109375" style="175" bestFit="1" customWidth="1"/>
    <col min="9990" max="9990" width="12" style="175" bestFit="1" customWidth="1"/>
    <col min="9991" max="9991" width="19.5703125" style="175" bestFit="1" customWidth="1"/>
    <col min="9992" max="9992" width="17" style="175" customWidth="1"/>
    <col min="9993" max="9993" width="7.7109375" style="175" bestFit="1" customWidth="1"/>
    <col min="9994" max="10240" width="9.140625" style="175"/>
    <col min="10241" max="10241" width="21.7109375" style="175" customWidth="1"/>
    <col min="10242" max="10242" width="21.7109375" style="175" bestFit="1" customWidth="1"/>
    <col min="10243" max="10243" width="9.85546875" style="175" bestFit="1" customWidth="1"/>
    <col min="10244" max="10244" width="13.140625" style="175" bestFit="1" customWidth="1"/>
    <col min="10245" max="10245" width="8.7109375" style="175" bestFit="1" customWidth="1"/>
    <col min="10246" max="10246" width="12" style="175" bestFit="1" customWidth="1"/>
    <col min="10247" max="10247" width="19.5703125" style="175" bestFit="1" customWidth="1"/>
    <col min="10248" max="10248" width="17" style="175" customWidth="1"/>
    <col min="10249" max="10249" width="7.7109375" style="175" bestFit="1" customWidth="1"/>
    <col min="10250" max="10496" width="9.140625" style="175"/>
    <col min="10497" max="10497" width="21.7109375" style="175" customWidth="1"/>
    <col min="10498" max="10498" width="21.7109375" style="175" bestFit="1" customWidth="1"/>
    <col min="10499" max="10499" width="9.85546875" style="175" bestFit="1" customWidth="1"/>
    <col min="10500" max="10500" width="13.140625" style="175" bestFit="1" customWidth="1"/>
    <col min="10501" max="10501" width="8.7109375" style="175" bestFit="1" customWidth="1"/>
    <col min="10502" max="10502" width="12" style="175" bestFit="1" customWidth="1"/>
    <col min="10503" max="10503" width="19.5703125" style="175" bestFit="1" customWidth="1"/>
    <col min="10504" max="10504" width="17" style="175" customWidth="1"/>
    <col min="10505" max="10505" width="7.7109375" style="175" bestFit="1" customWidth="1"/>
    <col min="10506" max="10752" width="9.140625" style="175"/>
    <col min="10753" max="10753" width="21.7109375" style="175" customWidth="1"/>
    <col min="10754" max="10754" width="21.7109375" style="175" bestFit="1" customWidth="1"/>
    <col min="10755" max="10755" width="9.85546875" style="175" bestFit="1" customWidth="1"/>
    <col min="10756" max="10756" width="13.140625" style="175" bestFit="1" customWidth="1"/>
    <col min="10757" max="10757" width="8.7109375" style="175" bestFit="1" customWidth="1"/>
    <col min="10758" max="10758" width="12" style="175" bestFit="1" customWidth="1"/>
    <col min="10759" max="10759" width="19.5703125" style="175" bestFit="1" customWidth="1"/>
    <col min="10760" max="10760" width="17" style="175" customWidth="1"/>
    <col min="10761" max="10761" width="7.7109375" style="175" bestFit="1" customWidth="1"/>
    <col min="10762" max="11008" width="9.140625" style="175"/>
    <col min="11009" max="11009" width="21.7109375" style="175" customWidth="1"/>
    <col min="11010" max="11010" width="21.7109375" style="175" bestFit="1" customWidth="1"/>
    <col min="11011" max="11011" width="9.85546875" style="175" bestFit="1" customWidth="1"/>
    <col min="11012" max="11012" width="13.140625" style="175" bestFit="1" customWidth="1"/>
    <col min="11013" max="11013" width="8.7109375" style="175" bestFit="1" customWidth="1"/>
    <col min="11014" max="11014" width="12" style="175" bestFit="1" customWidth="1"/>
    <col min="11015" max="11015" width="19.5703125" style="175" bestFit="1" customWidth="1"/>
    <col min="11016" max="11016" width="17" style="175" customWidth="1"/>
    <col min="11017" max="11017" width="7.7109375" style="175" bestFit="1" customWidth="1"/>
    <col min="11018" max="11264" width="9.140625" style="175"/>
    <col min="11265" max="11265" width="21.7109375" style="175" customWidth="1"/>
    <col min="11266" max="11266" width="21.7109375" style="175" bestFit="1" customWidth="1"/>
    <col min="11267" max="11267" width="9.85546875" style="175" bestFit="1" customWidth="1"/>
    <col min="11268" max="11268" width="13.140625" style="175" bestFit="1" customWidth="1"/>
    <col min="11269" max="11269" width="8.7109375" style="175" bestFit="1" customWidth="1"/>
    <col min="11270" max="11270" width="12" style="175" bestFit="1" customWidth="1"/>
    <col min="11271" max="11271" width="19.5703125" style="175" bestFit="1" customWidth="1"/>
    <col min="11272" max="11272" width="17" style="175" customWidth="1"/>
    <col min="11273" max="11273" width="7.7109375" style="175" bestFit="1" customWidth="1"/>
    <col min="11274" max="11520" width="9.140625" style="175"/>
    <col min="11521" max="11521" width="21.7109375" style="175" customWidth="1"/>
    <col min="11522" max="11522" width="21.7109375" style="175" bestFit="1" customWidth="1"/>
    <col min="11523" max="11523" width="9.85546875" style="175" bestFit="1" customWidth="1"/>
    <col min="11524" max="11524" width="13.140625" style="175" bestFit="1" customWidth="1"/>
    <col min="11525" max="11525" width="8.7109375" style="175" bestFit="1" customWidth="1"/>
    <col min="11526" max="11526" width="12" style="175" bestFit="1" customWidth="1"/>
    <col min="11527" max="11527" width="19.5703125" style="175" bestFit="1" customWidth="1"/>
    <col min="11528" max="11528" width="17" style="175" customWidth="1"/>
    <col min="11529" max="11529" width="7.7109375" style="175" bestFit="1" customWidth="1"/>
    <col min="11530" max="11776" width="9.140625" style="175"/>
    <col min="11777" max="11777" width="21.7109375" style="175" customWidth="1"/>
    <col min="11778" max="11778" width="21.7109375" style="175" bestFit="1" customWidth="1"/>
    <col min="11779" max="11779" width="9.85546875" style="175" bestFit="1" customWidth="1"/>
    <col min="11780" max="11780" width="13.140625" style="175" bestFit="1" customWidth="1"/>
    <col min="11781" max="11781" width="8.7109375" style="175" bestFit="1" customWidth="1"/>
    <col min="11782" max="11782" width="12" style="175" bestFit="1" customWidth="1"/>
    <col min="11783" max="11783" width="19.5703125" style="175" bestFit="1" customWidth="1"/>
    <col min="11784" max="11784" width="17" style="175" customWidth="1"/>
    <col min="11785" max="11785" width="7.7109375" style="175" bestFit="1" customWidth="1"/>
    <col min="11786" max="12032" width="9.140625" style="175"/>
    <col min="12033" max="12033" width="21.7109375" style="175" customWidth="1"/>
    <col min="12034" max="12034" width="21.7109375" style="175" bestFit="1" customWidth="1"/>
    <col min="12035" max="12035" width="9.85546875" style="175" bestFit="1" customWidth="1"/>
    <col min="12036" max="12036" width="13.140625" style="175" bestFit="1" customWidth="1"/>
    <col min="12037" max="12037" width="8.7109375" style="175" bestFit="1" customWidth="1"/>
    <col min="12038" max="12038" width="12" style="175" bestFit="1" customWidth="1"/>
    <col min="12039" max="12039" width="19.5703125" style="175" bestFit="1" customWidth="1"/>
    <col min="12040" max="12040" width="17" style="175" customWidth="1"/>
    <col min="12041" max="12041" width="7.7109375" style="175" bestFit="1" customWidth="1"/>
    <col min="12042" max="12288" width="9.140625" style="175"/>
    <col min="12289" max="12289" width="21.7109375" style="175" customWidth="1"/>
    <col min="12290" max="12290" width="21.7109375" style="175" bestFit="1" customWidth="1"/>
    <col min="12291" max="12291" width="9.85546875" style="175" bestFit="1" customWidth="1"/>
    <col min="12292" max="12292" width="13.140625" style="175" bestFit="1" customWidth="1"/>
    <col min="12293" max="12293" width="8.7109375" style="175" bestFit="1" customWidth="1"/>
    <col min="12294" max="12294" width="12" style="175" bestFit="1" customWidth="1"/>
    <col min="12295" max="12295" width="19.5703125" style="175" bestFit="1" customWidth="1"/>
    <col min="12296" max="12296" width="17" style="175" customWidth="1"/>
    <col min="12297" max="12297" width="7.7109375" style="175" bestFit="1" customWidth="1"/>
    <col min="12298" max="12544" width="9.140625" style="175"/>
    <col min="12545" max="12545" width="21.7109375" style="175" customWidth="1"/>
    <col min="12546" max="12546" width="21.7109375" style="175" bestFit="1" customWidth="1"/>
    <col min="12547" max="12547" width="9.85546875" style="175" bestFit="1" customWidth="1"/>
    <col min="12548" max="12548" width="13.140625" style="175" bestFit="1" customWidth="1"/>
    <col min="12549" max="12549" width="8.7109375" style="175" bestFit="1" customWidth="1"/>
    <col min="12550" max="12550" width="12" style="175" bestFit="1" customWidth="1"/>
    <col min="12551" max="12551" width="19.5703125" style="175" bestFit="1" customWidth="1"/>
    <col min="12552" max="12552" width="17" style="175" customWidth="1"/>
    <col min="12553" max="12553" width="7.7109375" style="175" bestFit="1" customWidth="1"/>
    <col min="12554" max="12800" width="9.140625" style="175"/>
    <col min="12801" max="12801" width="21.7109375" style="175" customWidth="1"/>
    <col min="12802" max="12802" width="21.7109375" style="175" bestFit="1" customWidth="1"/>
    <col min="12803" max="12803" width="9.85546875" style="175" bestFit="1" customWidth="1"/>
    <col min="12804" max="12804" width="13.140625" style="175" bestFit="1" customWidth="1"/>
    <col min="12805" max="12805" width="8.7109375" style="175" bestFit="1" customWidth="1"/>
    <col min="12806" max="12806" width="12" style="175" bestFit="1" customWidth="1"/>
    <col min="12807" max="12807" width="19.5703125" style="175" bestFit="1" customWidth="1"/>
    <col min="12808" max="12808" width="17" style="175" customWidth="1"/>
    <col min="12809" max="12809" width="7.7109375" style="175" bestFit="1" customWidth="1"/>
    <col min="12810" max="13056" width="9.140625" style="175"/>
    <col min="13057" max="13057" width="21.7109375" style="175" customWidth="1"/>
    <col min="13058" max="13058" width="21.7109375" style="175" bestFit="1" customWidth="1"/>
    <col min="13059" max="13059" width="9.85546875" style="175" bestFit="1" customWidth="1"/>
    <col min="13060" max="13060" width="13.140625" style="175" bestFit="1" customWidth="1"/>
    <col min="13061" max="13061" width="8.7109375" style="175" bestFit="1" customWidth="1"/>
    <col min="13062" max="13062" width="12" style="175" bestFit="1" customWidth="1"/>
    <col min="13063" max="13063" width="19.5703125" style="175" bestFit="1" customWidth="1"/>
    <col min="13064" max="13064" width="17" style="175" customWidth="1"/>
    <col min="13065" max="13065" width="7.7109375" style="175" bestFit="1" customWidth="1"/>
    <col min="13066" max="13312" width="9.140625" style="175"/>
    <col min="13313" max="13313" width="21.7109375" style="175" customWidth="1"/>
    <col min="13314" max="13314" width="21.7109375" style="175" bestFit="1" customWidth="1"/>
    <col min="13315" max="13315" width="9.85546875" style="175" bestFit="1" customWidth="1"/>
    <col min="13316" max="13316" width="13.140625" style="175" bestFit="1" customWidth="1"/>
    <col min="13317" max="13317" width="8.7109375" style="175" bestFit="1" customWidth="1"/>
    <col min="13318" max="13318" width="12" style="175" bestFit="1" customWidth="1"/>
    <col min="13319" max="13319" width="19.5703125" style="175" bestFit="1" customWidth="1"/>
    <col min="13320" max="13320" width="17" style="175" customWidth="1"/>
    <col min="13321" max="13321" width="7.7109375" style="175" bestFit="1" customWidth="1"/>
    <col min="13322" max="13568" width="9.140625" style="175"/>
    <col min="13569" max="13569" width="21.7109375" style="175" customWidth="1"/>
    <col min="13570" max="13570" width="21.7109375" style="175" bestFit="1" customWidth="1"/>
    <col min="13571" max="13571" width="9.85546875" style="175" bestFit="1" customWidth="1"/>
    <col min="13572" max="13572" width="13.140625" style="175" bestFit="1" customWidth="1"/>
    <col min="13573" max="13573" width="8.7109375" style="175" bestFit="1" customWidth="1"/>
    <col min="13574" max="13574" width="12" style="175" bestFit="1" customWidth="1"/>
    <col min="13575" max="13575" width="19.5703125" style="175" bestFit="1" customWidth="1"/>
    <col min="13576" max="13576" width="17" style="175" customWidth="1"/>
    <col min="13577" max="13577" width="7.7109375" style="175" bestFit="1" customWidth="1"/>
    <col min="13578" max="13824" width="9.140625" style="175"/>
    <col min="13825" max="13825" width="21.7109375" style="175" customWidth="1"/>
    <col min="13826" max="13826" width="21.7109375" style="175" bestFit="1" customWidth="1"/>
    <col min="13827" max="13827" width="9.85546875" style="175" bestFit="1" customWidth="1"/>
    <col min="13828" max="13828" width="13.140625" style="175" bestFit="1" customWidth="1"/>
    <col min="13829" max="13829" width="8.7109375" style="175" bestFit="1" customWidth="1"/>
    <col min="13830" max="13830" width="12" style="175" bestFit="1" customWidth="1"/>
    <col min="13831" max="13831" width="19.5703125" style="175" bestFit="1" customWidth="1"/>
    <col min="13832" max="13832" width="17" style="175" customWidth="1"/>
    <col min="13833" max="13833" width="7.7109375" style="175" bestFit="1" customWidth="1"/>
    <col min="13834" max="14080" width="9.140625" style="175"/>
    <col min="14081" max="14081" width="21.7109375" style="175" customWidth="1"/>
    <col min="14082" max="14082" width="21.7109375" style="175" bestFit="1" customWidth="1"/>
    <col min="14083" max="14083" width="9.85546875" style="175" bestFit="1" customWidth="1"/>
    <col min="14084" max="14084" width="13.140625" style="175" bestFit="1" customWidth="1"/>
    <col min="14085" max="14085" width="8.7109375" style="175" bestFit="1" customWidth="1"/>
    <col min="14086" max="14086" width="12" style="175" bestFit="1" customWidth="1"/>
    <col min="14087" max="14087" width="19.5703125" style="175" bestFit="1" customWidth="1"/>
    <col min="14088" max="14088" width="17" style="175" customWidth="1"/>
    <col min="14089" max="14089" width="7.7109375" style="175" bestFit="1" customWidth="1"/>
    <col min="14090" max="14336" width="9.140625" style="175"/>
    <col min="14337" max="14337" width="21.7109375" style="175" customWidth="1"/>
    <col min="14338" max="14338" width="21.7109375" style="175" bestFit="1" customWidth="1"/>
    <col min="14339" max="14339" width="9.85546875" style="175" bestFit="1" customWidth="1"/>
    <col min="14340" max="14340" width="13.140625" style="175" bestFit="1" customWidth="1"/>
    <col min="14341" max="14341" width="8.7109375" style="175" bestFit="1" customWidth="1"/>
    <col min="14342" max="14342" width="12" style="175" bestFit="1" customWidth="1"/>
    <col min="14343" max="14343" width="19.5703125" style="175" bestFit="1" customWidth="1"/>
    <col min="14344" max="14344" width="17" style="175" customWidth="1"/>
    <col min="14345" max="14345" width="7.7109375" style="175" bestFit="1" customWidth="1"/>
    <col min="14346" max="14592" width="9.140625" style="175"/>
    <col min="14593" max="14593" width="21.7109375" style="175" customWidth="1"/>
    <col min="14594" max="14594" width="21.7109375" style="175" bestFit="1" customWidth="1"/>
    <col min="14595" max="14595" width="9.85546875" style="175" bestFit="1" customWidth="1"/>
    <col min="14596" max="14596" width="13.140625" style="175" bestFit="1" customWidth="1"/>
    <col min="14597" max="14597" width="8.7109375" style="175" bestFit="1" customWidth="1"/>
    <col min="14598" max="14598" width="12" style="175" bestFit="1" customWidth="1"/>
    <col min="14599" max="14599" width="19.5703125" style="175" bestFit="1" customWidth="1"/>
    <col min="14600" max="14600" width="17" style="175" customWidth="1"/>
    <col min="14601" max="14601" width="7.7109375" style="175" bestFit="1" customWidth="1"/>
    <col min="14602" max="14848" width="9.140625" style="175"/>
    <col min="14849" max="14849" width="21.7109375" style="175" customWidth="1"/>
    <col min="14850" max="14850" width="21.7109375" style="175" bestFit="1" customWidth="1"/>
    <col min="14851" max="14851" width="9.85546875" style="175" bestFit="1" customWidth="1"/>
    <col min="14852" max="14852" width="13.140625" style="175" bestFit="1" customWidth="1"/>
    <col min="14853" max="14853" width="8.7109375" style="175" bestFit="1" customWidth="1"/>
    <col min="14854" max="14854" width="12" style="175" bestFit="1" customWidth="1"/>
    <col min="14855" max="14855" width="19.5703125" style="175" bestFit="1" customWidth="1"/>
    <col min="14856" max="14856" width="17" style="175" customWidth="1"/>
    <col min="14857" max="14857" width="7.7109375" style="175" bestFit="1" customWidth="1"/>
    <col min="14858" max="15104" width="9.140625" style="175"/>
    <col min="15105" max="15105" width="21.7109375" style="175" customWidth="1"/>
    <col min="15106" max="15106" width="21.7109375" style="175" bestFit="1" customWidth="1"/>
    <col min="15107" max="15107" width="9.85546875" style="175" bestFit="1" customWidth="1"/>
    <col min="15108" max="15108" width="13.140625" style="175" bestFit="1" customWidth="1"/>
    <col min="15109" max="15109" width="8.7109375" style="175" bestFit="1" customWidth="1"/>
    <col min="15110" max="15110" width="12" style="175" bestFit="1" customWidth="1"/>
    <col min="15111" max="15111" width="19.5703125" style="175" bestFit="1" customWidth="1"/>
    <col min="15112" max="15112" width="17" style="175" customWidth="1"/>
    <col min="15113" max="15113" width="7.7109375" style="175" bestFit="1" customWidth="1"/>
    <col min="15114" max="15360" width="9.140625" style="175"/>
    <col min="15361" max="15361" width="21.7109375" style="175" customWidth="1"/>
    <col min="15362" max="15362" width="21.7109375" style="175" bestFit="1" customWidth="1"/>
    <col min="15363" max="15363" width="9.85546875" style="175" bestFit="1" customWidth="1"/>
    <col min="15364" max="15364" width="13.140625" style="175" bestFit="1" customWidth="1"/>
    <col min="15365" max="15365" width="8.7109375" style="175" bestFit="1" customWidth="1"/>
    <col min="15366" max="15366" width="12" style="175" bestFit="1" customWidth="1"/>
    <col min="15367" max="15367" width="19.5703125" style="175" bestFit="1" customWidth="1"/>
    <col min="15368" max="15368" width="17" style="175" customWidth="1"/>
    <col min="15369" max="15369" width="7.7109375" style="175" bestFit="1" customWidth="1"/>
    <col min="15370" max="15616" width="9.140625" style="175"/>
    <col min="15617" max="15617" width="21.7109375" style="175" customWidth="1"/>
    <col min="15618" max="15618" width="21.7109375" style="175" bestFit="1" customWidth="1"/>
    <col min="15619" max="15619" width="9.85546875" style="175" bestFit="1" customWidth="1"/>
    <col min="15620" max="15620" width="13.140625" style="175" bestFit="1" customWidth="1"/>
    <col min="15621" max="15621" width="8.7109375" style="175" bestFit="1" customWidth="1"/>
    <col min="15622" max="15622" width="12" style="175" bestFit="1" customWidth="1"/>
    <col min="15623" max="15623" width="19.5703125" style="175" bestFit="1" customWidth="1"/>
    <col min="15624" max="15624" width="17" style="175" customWidth="1"/>
    <col min="15625" max="15625" width="7.7109375" style="175" bestFit="1" customWidth="1"/>
    <col min="15626" max="15872" width="9.140625" style="175"/>
    <col min="15873" max="15873" width="21.7109375" style="175" customWidth="1"/>
    <col min="15874" max="15874" width="21.7109375" style="175" bestFit="1" customWidth="1"/>
    <col min="15875" max="15875" width="9.85546875" style="175" bestFit="1" customWidth="1"/>
    <col min="15876" max="15876" width="13.140625" style="175" bestFit="1" customWidth="1"/>
    <col min="15877" max="15877" width="8.7109375" style="175" bestFit="1" customWidth="1"/>
    <col min="15878" max="15878" width="12" style="175" bestFit="1" customWidth="1"/>
    <col min="15879" max="15879" width="19.5703125" style="175" bestFit="1" customWidth="1"/>
    <col min="15880" max="15880" width="17" style="175" customWidth="1"/>
    <col min="15881" max="15881" width="7.7109375" style="175" bestFit="1" customWidth="1"/>
    <col min="15882" max="16128" width="9.140625" style="175"/>
    <col min="16129" max="16129" width="21.7109375" style="175" customWidth="1"/>
    <col min="16130" max="16130" width="21.7109375" style="175" bestFit="1" customWidth="1"/>
    <col min="16131" max="16131" width="9.85546875" style="175" bestFit="1" customWidth="1"/>
    <col min="16132" max="16132" width="13.140625" style="175" bestFit="1" customWidth="1"/>
    <col min="16133" max="16133" width="8.7109375" style="175" bestFit="1" customWidth="1"/>
    <col min="16134" max="16134" width="12" style="175" bestFit="1" customWidth="1"/>
    <col min="16135" max="16135" width="19.5703125" style="175" bestFit="1" customWidth="1"/>
    <col min="16136" max="16136" width="17" style="175" customWidth="1"/>
    <col min="16137" max="16137" width="7.7109375" style="175" bestFit="1" customWidth="1"/>
    <col min="16138" max="16384" width="9.140625" style="175"/>
  </cols>
  <sheetData>
    <row r="1" spans="1:10">
      <c r="A1" s="198" t="s">
        <v>389</v>
      </c>
    </row>
    <row r="2" spans="1:10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30" customHeight="1">
      <c r="A3" s="181" t="s">
        <v>2</v>
      </c>
      <c r="B3" s="181" t="s">
        <v>50</v>
      </c>
      <c r="C3" s="181" t="s">
        <v>4</v>
      </c>
      <c r="D3" s="181" t="s">
        <v>5</v>
      </c>
      <c r="E3" s="181" t="s">
        <v>51</v>
      </c>
      <c r="F3" s="181" t="s">
        <v>52</v>
      </c>
      <c r="G3" s="181" t="s">
        <v>53</v>
      </c>
      <c r="H3" s="181" t="s">
        <v>54</v>
      </c>
      <c r="I3" s="181" t="s">
        <v>55</v>
      </c>
      <c r="J3" s="177"/>
    </row>
    <row r="4" spans="1:10">
      <c r="A4" s="182" t="s">
        <v>380</v>
      </c>
      <c r="B4" s="182" t="s">
        <v>390</v>
      </c>
      <c r="C4" s="182" t="s">
        <v>154</v>
      </c>
      <c r="D4" s="182" t="s">
        <v>101</v>
      </c>
      <c r="E4" s="182" t="s">
        <v>57</v>
      </c>
      <c r="F4" s="182" t="s">
        <v>391</v>
      </c>
      <c r="G4" s="182" t="s">
        <v>268</v>
      </c>
      <c r="H4" s="199" t="s">
        <v>60</v>
      </c>
      <c r="I4" s="199" t="s">
        <v>61</v>
      </c>
      <c r="J4" s="177"/>
    </row>
    <row r="5" spans="1:10">
      <c r="A5" s="182" t="s">
        <v>380</v>
      </c>
      <c r="B5" s="182" t="s">
        <v>390</v>
      </c>
      <c r="C5" s="182" t="s">
        <v>154</v>
      </c>
      <c r="D5" s="182" t="s">
        <v>101</v>
      </c>
      <c r="E5" s="182" t="s">
        <v>77</v>
      </c>
      <c r="F5" s="182" t="s">
        <v>391</v>
      </c>
      <c r="G5" s="182" t="s">
        <v>268</v>
      </c>
      <c r="H5" s="199" t="s">
        <v>60</v>
      </c>
      <c r="I5" s="199" t="s">
        <v>61</v>
      </c>
      <c r="J5" s="177"/>
    </row>
    <row r="6" spans="1:10">
      <c r="A6" s="182" t="s">
        <v>380</v>
      </c>
      <c r="B6" s="182" t="s">
        <v>390</v>
      </c>
      <c r="C6" s="182" t="s">
        <v>165</v>
      </c>
      <c r="D6" s="182" t="s">
        <v>101</v>
      </c>
      <c r="E6" s="182" t="s">
        <v>57</v>
      </c>
      <c r="F6" s="182" t="s">
        <v>392</v>
      </c>
      <c r="G6" s="182" t="s">
        <v>268</v>
      </c>
      <c r="H6" s="199" t="s">
        <v>60</v>
      </c>
      <c r="I6" s="199" t="s">
        <v>61</v>
      </c>
      <c r="J6" s="177"/>
    </row>
    <row r="7" spans="1:10">
      <c r="A7" s="182" t="s">
        <v>380</v>
      </c>
      <c r="B7" s="182" t="s">
        <v>390</v>
      </c>
      <c r="C7" s="182" t="s">
        <v>166</v>
      </c>
      <c r="D7" s="182" t="s">
        <v>101</v>
      </c>
      <c r="E7" s="182" t="s">
        <v>57</v>
      </c>
      <c r="F7" s="182" t="s">
        <v>393</v>
      </c>
      <c r="G7" s="182" t="s">
        <v>268</v>
      </c>
      <c r="H7" s="199" t="s">
        <v>60</v>
      </c>
      <c r="I7" s="199" t="s">
        <v>61</v>
      </c>
      <c r="J7" s="177"/>
    </row>
    <row r="8" spans="1:10">
      <c r="A8" s="182" t="s">
        <v>380</v>
      </c>
      <c r="B8" s="182" t="s">
        <v>390</v>
      </c>
      <c r="C8" s="182" t="s">
        <v>167</v>
      </c>
      <c r="D8" s="182" t="s">
        <v>101</v>
      </c>
      <c r="E8" s="182" t="s">
        <v>57</v>
      </c>
      <c r="F8" s="182" t="s">
        <v>394</v>
      </c>
      <c r="G8" s="182" t="s">
        <v>268</v>
      </c>
      <c r="H8" s="199" t="s">
        <v>60</v>
      </c>
      <c r="I8" s="199" t="s">
        <v>61</v>
      </c>
      <c r="J8" s="177"/>
    </row>
    <row r="9" spans="1:10">
      <c r="A9" s="182" t="s">
        <v>380</v>
      </c>
      <c r="B9" s="182" t="s">
        <v>390</v>
      </c>
      <c r="C9" s="182" t="s">
        <v>105</v>
      </c>
      <c r="D9" s="182" t="s">
        <v>101</v>
      </c>
      <c r="E9" s="182" t="s">
        <v>57</v>
      </c>
      <c r="F9" s="182" t="s">
        <v>395</v>
      </c>
      <c r="G9" s="182" t="s">
        <v>268</v>
      </c>
      <c r="H9" s="199" t="s">
        <v>60</v>
      </c>
      <c r="I9" s="199" t="s">
        <v>61</v>
      </c>
      <c r="J9" s="177"/>
    </row>
    <row r="10" spans="1:10">
      <c r="A10" s="182" t="s">
        <v>380</v>
      </c>
      <c r="B10" s="182" t="s">
        <v>390</v>
      </c>
      <c r="C10" s="182" t="s">
        <v>105</v>
      </c>
      <c r="D10" s="182" t="s">
        <v>101</v>
      </c>
      <c r="E10" s="182" t="s">
        <v>77</v>
      </c>
      <c r="F10" s="182" t="s">
        <v>395</v>
      </c>
      <c r="G10" s="182" t="s">
        <v>268</v>
      </c>
      <c r="H10" s="199" t="s">
        <v>60</v>
      </c>
      <c r="I10" s="199" t="s">
        <v>61</v>
      </c>
      <c r="J10" s="177"/>
    </row>
    <row r="11" spans="1:10">
      <c r="A11" s="182" t="s">
        <v>380</v>
      </c>
      <c r="B11" s="182" t="s">
        <v>390</v>
      </c>
      <c r="C11" s="182" t="s">
        <v>381</v>
      </c>
      <c r="D11" s="182" t="s">
        <v>101</v>
      </c>
      <c r="E11" s="182" t="s">
        <v>57</v>
      </c>
      <c r="F11" s="182" t="s">
        <v>396</v>
      </c>
      <c r="G11" s="182" t="s">
        <v>268</v>
      </c>
      <c r="H11" s="199" t="s">
        <v>60</v>
      </c>
      <c r="I11" s="199" t="s">
        <v>61</v>
      </c>
      <c r="J11" s="177"/>
    </row>
    <row r="12" spans="1:10">
      <c r="A12" s="182" t="s">
        <v>382</v>
      </c>
      <c r="B12" s="182" t="s">
        <v>397</v>
      </c>
      <c r="C12" s="182" t="s">
        <v>105</v>
      </c>
      <c r="D12" s="182" t="s">
        <v>101</v>
      </c>
      <c r="E12" s="182" t="s">
        <v>57</v>
      </c>
      <c r="F12" s="182" t="s">
        <v>398</v>
      </c>
      <c r="G12" s="182" t="s">
        <v>399</v>
      </c>
      <c r="H12" s="199" t="s">
        <v>60</v>
      </c>
      <c r="I12" s="199" t="s">
        <v>61</v>
      </c>
      <c r="J12" s="177"/>
    </row>
    <row r="13" spans="1:10">
      <c r="A13" s="182" t="s">
        <v>382</v>
      </c>
      <c r="B13" s="182" t="s">
        <v>397</v>
      </c>
      <c r="C13" s="182" t="s">
        <v>105</v>
      </c>
      <c r="D13" s="182" t="s">
        <v>101</v>
      </c>
      <c r="E13" s="182" t="s">
        <v>57</v>
      </c>
      <c r="F13" s="182" t="s">
        <v>400</v>
      </c>
      <c r="G13" s="182" t="s">
        <v>399</v>
      </c>
      <c r="H13" s="199" t="s">
        <v>60</v>
      </c>
      <c r="I13" s="199" t="s">
        <v>61</v>
      </c>
      <c r="J13" s="177"/>
    </row>
    <row r="14" spans="1:10">
      <c r="A14" s="182" t="s">
        <v>382</v>
      </c>
      <c r="B14" s="182" t="s">
        <v>397</v>
      </c>
      <c r="C14" s="182" t="s">
        <v>105</v>
      </c>
      <c r="D14" s="182" t="s">
        <v>101</v>
      </c>
      <c r="E14" s="182" t="s">
        <v>77</v>
      </c>
      <c r="F14" s="182" t="s">
        <v>400</v>
      </c>
      <c r="G14" s="182" t="s">
        <v>399</v>
      </c>
      <c r="H14" s="199" t="s">
        <v>60</v>
      </c>
      <c r="I14" s="199" t="s">
        <v>61</v>
      </c>
      <c r="J14" s="177"/>
    </row>
    <row r="15" spans="1:10">
      <c r="A15" s="182" t="s">
        <v>382</v>
      </c>
      <c r="B15" s="182" t="s">
        <v>397</v>
      </c>
      <c r="C15" s="182" t="s">
        <v>383</v>
      </c>
      <c r="D15" s="182" t="s">
        <v>101</v>
      </c>
      <c r="E15" s="182" t="s">
        <v>57</v>
      </c>
      <c r="F15" s="182" t="s">
        <v>401</v>
      </c>
      <c r="G15" s="182" t="s">
        <v>399</v>
      </c>
      <c r="H15" s="199" t="s">
        <v>60</v>
      </c>
      <c r="I15" s="199" t="s">
        <v>61</v>
      </c>
      <c r="J15" s="177"/>
    </row>
    <row r="16" spans="1:10">
      <c r="A16" s="182" t="s">
        <v>382</v>
      </c>
      <c r="B16" s="182" t="s">
        <v>397</v>
      </c>
      <c r="C16" s="182" t="s">
        <v>383</v>
      </c>
      <c r="D16" s="182" t="s">
        <v>101</v>
      </c>
      <c r="E16" s="182" t="s">
        <v>57</v>
      </c>
      <c r="F16" s="182" t="s">
        <v>402</v>
      </c>
      <c r="G16" s="182" t="s">
        <v>399</v>
      </c>
      <c r="H16" s="199" t="s">
        <v>60</v>
      </c>
      <c r="I16" s="199" t="s">
        <v>61</v>
      </c>
      <c r="J16" s="177"/>
    </row>
    <row r="17" spans="1:10">
      <c r="A17" s="182" t="s">
        <v>382</v>
      </c>
      <c r="B17" s="182" t="s">
        <v>397</v>
      </c>
      <c r="C17" s="182" t="s">
        <v>383</v>
      </c>
      <c r="D17" s="182" t="s">
        <v>101</v>
      </c>
      <c r="E17" s="182" t="s">
        <v>77</v>
      </c>
      <c r="F17" s="182" t="s">
        <v>401</v>
      </c>
      <c r="G17" s="182" t="s">
        <v>399</v>
      </c>
      <c r="H17" s="199" t="s">
        <v>60</v>
      </c>
      <c r="I17" s="199" t="s">
        <v>61</v>
      </c>
      <c r="J17" s="177"/>
    </row>
    <row r="18" spans="1:10">
      <c r="A18" s="182" t="s">
        <v>384</v>
      </c>
      <c r="B18" s="182" t="s">
        <v>403</v>
      </c>
      <c r="C18" s="182" t="s">
        <v>169</v>
      </c>
      <c r="D18" s="182" t="s">
        <v>188</v>
      </c>
      <c r="E18" s="182" t="s">
        <v>57</v>
      </c>
      <c r="F18" s="182" t="s">
        <v>404</v>
      </c>
      <c r="G18" s="182" t="s">
        <v>399</v>
      </c>
      <c r="H18" s="199" t="s">
        <v>60</v>
      </c>
      <c r="I18" s="199" t="s">
        <v>61</v>
      </c>
      <c r="J18" s="177"/>
    </row>
    <row r="19" spans="1:10">
      <c r="A19" s="182" t="s">
        <v>384</v>
      </c>
      <c r="B19" s="182" t="s">
        <v>403</v>
      </c>
      <c r="C19" s="182" t="s">
        <v>169</v>
      </c>
      <c r="D19" s="182" t="s">
        <v>188</v>
      </c>
      <c r="E19" s="182" t="s">
        <v>57</v>
      </c>
      <c r="F19" s="182" t="s">
        <v>405</v>
      </c>
      <c r="G19" s="182" t="s">
        <v>399</v>
      </c>
      <c r="H19" s="199" t="s">
        <v>60</v>
      </c>
      <c r="I19" s="199" t="s">
        <v>61</v>
      </c>
      <c r="J19" s="177"/>
    </row>
    <row r="20" spans="1:10">
      <c r="A20" s="182" t="s">
        <v>384</v>
      </c>
      <c r="B20" s="182" t="s">
        <v>403</v>
      </c>
      <c r="C20" s="182" t="s">
        <v>169</v>
      </c>
      <c r="D20" s="182" t="s">
        <v>188</v>
      </c>
      <c r="E20" s="182" t="s">
        <v>77</v>
      </c>
      <c r="F20" s="182" t="s">
        <v>405</v>
      </c>
      <c r="G20" s="182" t="s">
        <v>399</v>
      </c>
      <c r="H20" s="199" t="s">
        <v>60</v>
      </c>
      <c r="I20" s="199" t="s">
        <v>61</v>
      </c>
      <c r="J20" s="177"/>
    </row>
    <row r="21" spans="1:10">
      <c r="A21" s="182" t="s">
        <v>384</v>
      </c>
      <c r="B21" s="182" t="s">
        <v>403</v>
      </c>
      <c r="C21" s="182" t="s">
        <v>170</v>
      </c>
      <c r="D21" s="182" t="s">
        <v>188</v>
      </c>
      <c r="E21" s="182" t="s">
        <v>57</v>
      </c>
      <c r="F21" s="182" t="s">
        <v>406</v>
      </c>
      <c r="G21" s="182" t="s">
        <v>399</v>
      </c>
      <c r="H21" s="199" t="s">
        <v>60</v>
      </c>
      <c r="I21" s="199" t="s">
        <v>61</v>
      </c>
      <c r="J21" s="177"/>
    </row>
    <row r="22" spans="1:10">
      <c r="A22" s="182" t="s">
        <v>384</v>
      </c>
      <c r="B22" s="182" t="s">
        <v>403</v>
      </c>
      <c r="C22" s="182" t="s">
        <v>170</v>
      </c>
      <c r="D22" s="182" t="s">
        <v>188</v>
      </c>
      <c r="E22" s="182" t="s">
        <v>57</v>
      </c>
      <c r="F22" s="182" t="s">
        <v>407</v>
      </c>
      <c r="G22" s="182" t="s">
        <v>399</v>
      </c>
      <c r="H22" s="199" t="s">
        <v>60</v>
      </c>
      <c r="I22" s="199" t="s">
        <v>61</v>
      </c>
      <c r="J22" s="177"/>
    </row>
    <row r="23" spans="1:10">
      <c r="A23" s="182" t="s">
        <v>385</v>
      </c>
      <c r="B23" s="182" t="s">
        <v>408</v>
      </c>
      <c r="C23" s="182" t="s">
        <v>105</v>
      </c>
      <c r="D23" s="182" t="s">
        <v>101</v>
      </c>
      <c r="E23" s="182" t="s">
        <v>57</v>
      </c>
      <c r="F23" s="182" t="s">
        <v>409</v>
      </c>
      <c r="G23" s="182" t="s">
        <v>224</v>
      </c>
      <c r="H23" s="199" t="s">
        <v>60</v>
      </c>
      <c r="I23" s="199" t="s">
        <v>61</v>
      </c>
      <c r="J23" s="177"/>
    </row>
    <row r="24" spans="1:10">
      <c r="A24" s="182" t="s">
        <v>385</v>
      </c>
      <c r="B24" s="182" t="s">
        <v>408</v>
      </c>
      <c r="C24" s="182" t="s">
        <v>386</v>
      </c>
      <c r="D24" s="182" t="s">
        <v>101</v>
      </c>
      <c r="E24" s="182" t="s">
        <v>57</v>
      </c>
      <c r="F24" s="182" t="s">
        <v>410</v>
      </c>
      <c r="G24" s="182" t="s">
        <v>224</v>
      </c>
      <c r="H24" s="199" t="s">
        <v>60</v>
      </c>
      <c r="I24" s="199" t="s">
        <v>61</v>
      </c>
      <c r="J24" s="177"/>
    </row>
    <row r="25" spans="1:10">
      <c r="A25" s="182" t="s">
        <v>387</v>
      </c>
      <c r="B25" s="182" t="s">
        <v>411</v>
      </c>
      <c r="C25" s="182" t="s">
        <v>152</v>
      </c>
      <c r="D25" s="182" t="s">
        <v>101</v>
      </c>
      <c r="E25" s="182" t="s">
        <v>57</v>
      </c>
      <c r="F25" s="182" t="s">
        <v>412</v>
      </c>
      <c r="G25" s="182" t="s">
        <v>413</v>
      </c>
      <c r="H25" s="199" t="s">
        <v>60</v>
      </c>
      <c r="I25" s="199" t="s">
        <v>61</v>
      </c>
      <c r="J25" s="177"/>
    </row>
    <row r="26" spans="1:10">
      <c r="A26" s="182" t="s">
        <v>387</v>
      </c>
      <c r="B26" s="182" t="s">
        <v>411</v>
      </c>
      <c r="C26" s="182" t="s">
        <v>152</v>
      </c>
      <c r="D26" s="182" t="s">
        <v>101</v>
      </c>
      <c r="E26" s="182" t="s">
        <v>57</v>
      </c>
      <c r="F26" s="182" t="s">
        <v>414</v>
      </c>
      <c r="G26" s="182" t="s">
        <v>413</v>
      </c>
      <c r="H26" s="199" t="s">
        <v>60</v>
      </c>
      <c r="I26" s="199" t="s">
        <v>61</v>
      </c>
      <c r="J26" s="177"/>
    </row>
    <row r="27" spans="1:10">
      <c r="A27" s="182" t="s">
        <v>387</v>
      </c>
      <c r="B27" s="182" t="s">
        <v>411</v>
      </c>
      <c r="C27" s="182" t="s">
        <v>157</v>
      </c>
      <c r="D27" s="182" t="s">
        <v>101</v>
      </c>
      <c r="E27" s="182" t="s">
        <v>57</v>
      </c>
      <c r="F27" s="182" t="s">
        <v>415</v>
      </c>
      <c r="G27" s="182" t="s">
        <v>413</v>
      </c>
      <c r="H27" s="199" t="s">
        <v>60</v>
      </c>
      <c r="I27" s="199" t="s">
        <v>61</v>
      </c>
      <c r="J27" s="177"/>
    </row>
    <row r="28" spans="1:10">
      <c r="A28" s="177"/>
      <c r="B28" s="177"/>
      <c r="C28" s="177"/>
      <c r="D28" s="177"/>
      <c r="E28" s="177"/>
      <c r="F28" s="177"/>
      <c r="G28" s="177"/>
      <c r="H28" s="177"/>
      <c r="I28" s="177"/>
      <c r="J28" s="177"/>
    </row>
  </sheetData>
  <pageMargins left="0.44431372549019615" right="0.44431372549019615" top="0.44431372549019615" bottom="0.44431372549019615" header="0.50980392156862753" footer="0.5098039215686275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4"/>
  <sheetViews>
    <sheetView showGridLines="0" workbookViewId="0">
      <pane ySplit="4" topLeftCell="A5" activePane="bottomLeft" state="frozen"/>
      <selection pane="bottomLeft"/>
    </sheetView>
  </sheetViews>
  <sheetFormatPr defaultRowHeight="12.75"/>
  <cols>
    <col min="1" max="1" width="25.42578125" style="200" customWidth="1"/>
    <col min="2" max="2" width="12" style="200" customWidth="1"/>
    <col min="3" max="3" width="12.140625" style="200" bestFit="1" customWidth="1"/>
    <col min="4" max="4" width="11.42578125" style="200" bestFit="1" customWidth="1"/>
    <col min="5" max="5" width="14.5703125" style="200" customWidth="1"/>
    <col min="6" max="6" width="12.5703125" style="200" bestFit="1" customWidth="1"/>
    <col min="7" max="7" width="11.7109375" style="200" bestFit="1" customWidth="1"/>
    <col min="8" max="256" width="9.140625" style="200"/>
    <col min="257" max="257" width="25.42578125" style="200" customWidth="1"/>
    <col min="258" max="258" width="12" style="200" customWidth="1"/>
    <col min="259" max="259" width="12.140625" style="200" bestFit="1" customWidth="1"/>
    <col min="260" max="260" width="11.42578125" style="200" bestFit="1" customWidth="1"/>
    <col min="261" max="261" width="14.5703125" style="200" customWidth="1"/>
    <col min="262" max="262" width="12.5703125" style="200" bestFit="1" customWidth="1"/>
    <col min="263" max="263" width="11.7109375" style="200" bestFit="1" customWidth="1"/>
    <col min="264" max="512" width="9.140625" style="200"/>
    <col min="513" max="513" width="25.42578125" style="200" customWidth="1"/>
    <col min="514" max="514" width="12" style="200" customWidth="1"/>
    <col min="515" max="515" width="12.140625" style="200" bestFit="1" customWidth="1"/>
    <col min="516" max="516" width="11.42578125" style="200" bestFit="1" customWidth="1"/>
    <col min="517" max="517" width="14.5703125" style="200" customWidth="1"/>
    <col min="518" max="518" width="12.5703125" style="200" bestFit="1" customWidth="1"/>
    <col min="519" max="519" width="11.7109375" style="200" bestFit="1" customWidth="1"/>
    <col min="520" max="768" width="9.140625" style="200"/>
    <col min="769" max="769" width="25.42578125" style="200" customWidth="1"/>
    <col min="770" max="770" width="12" style="200" customWidth="1"/>
    <col min="771" max="771" width="12.140625" style="200" bestFit="1" customWidth="1"/>
    <col min="772" max="772" width="11.42578125" style="200" bestFit="1" customWidth="1"/>
    <col min="773" max="773" width="14.5703125" style="200" customWidth="1"/>
    <col min="774" max="774" width="12.5703125" style="200" bestFit="1" customWidth="1"/>
    <col min="775" max="775" width="11.7109375" style="200" bestFit="1" customWidth="1"/>
    <col min="776" max="1024" width="9.140625" style="200"/>
    <col min="1025" max="1025" width="25.42578125" style="200" customWidth="1"/>
    <col min="1026" max="1026" width="12" style="200" customWidth="1"/>
    <col min="1027" max="1027" width="12.140625" style="200" bestFit="1" customWidth="1"/>
    <col min="1028" max="1028" width="11.42578125" style="200" bestFit="1" customWidth="1"/>
    <col min="1029" max="1029" width="14.5703125" style="200" customWidth="1"/>
    <col min="1030" max="1030" width="12.5703125" style="200" bestFit="1" customWidth="1"/>
    <col min="1031" max="1031" width="11.7109375" style="200" bestFit="1" customWidth="1"/>
    <col min="1032" max="1280" width="9.140625" style="200"/>
    <col min="1281" max="1281" width="25.42578125" style="200" customWidth="1"/>
    <col min="1282" max="1282" width="12" style="200" customWidth="1"/>
    <col min="1283" max="1283" width="12.140625" style="200" bestFit="1" customWidth="1"/>
    <col min="1284" max="1284" width="11.42578125" style="200" bestFit="1" customWidth="1"/>
    <col min="1285" max="1285" width="14.5703125" style="200" customWidth="1"/>
    <col min="1286" max="1286" width="12.5703125" style="200" bestFit="1" customWidth="1"/>
    <col min="1287" max="1287" width="11.7109375" style="200" bestFit="1" customWidth="1"/>
    <col min="1288" max="1536" width="9.140625" style="200"/>
    <col min="1537" max="1537" width="25.42578125" style="200" customWidth="1"/>
    <col min="1538" max="1538" width="12" style="200" customWidth="1"/>
    <col min="1539" max="1539" width="12.140625" style="200" bestFit="1" customWidth="1"/>
    <col min="1540" max="1540" width="11.42578125" style="200" bestFit="1" customWidth="1"/>
    <col min="1541" max="1541" width="14.5703125" style="200" customWidth="1"/>
    <col min="1542" max="1542" width="12.5703125" style="200" bestFit="1" customWidth="1"/>
    <col min="1543" max="1543" width="11.7109375" style="200" bestFit="1" customWidth="1"/>
    <col min="1544" max="1792" width="9.140625" style="200"/>
    <col min="1793" max="1793" width="25.42578125" style="200" customWidth="1"/>
    <col min="1794" max="1794" width="12" style="200" customWidth="1"/>
    <col min="1795" max="1795" width="12.140625" style="200" bestFit="1" customWidth="1"/>
    <col min="1796" max="1796" width="11.42578125" style="200" bestFit="1" customWidth="1"/>
    <col min="1797" max="1797" width="14.5703125" style="200" customWidth="1"/>
    <col min="1798" max="1798" width="12.5703125" style="200" bestFit="1" customWidth="1"/>
    <col min="1799" max="1799" width="11.7109375" style="200" bestFit="1" customWidth="1"/>
    <col min="1800" max="2048" width="9.140625" style="200"/>
    <col min="2049" max="2049" width="25.42578125" style="200" customWidth="1"/>
    <col min="2050" max="2050" width="12" style="200" customWidth="1"/>
    <col min="2051" max="2051" width="12.140625" style="200" bestFit="1" customWidth="1"/>
    <col min="2052" max="2052" width="11.42578125" style="200" bestFit="1" customWidth="1"/>
    <col min="2053" max="2053" width="14.5703125" style="200" customWidth="1"/>
    <col min="2054" max="2054" width="12.5703125" style="200" bestFit="1" customWidth="1"/>
    <col min="2055" max="2055" width="11.7109375" style="200" bestFit="1" customWidth="1"/>
    <col min="2056" max="2304" width="9.140625" style="200"/>
    <col min="2305" max="2305" width="25.42578125" style="200" customWidth="1"/>
    <col min="2306" max="2306" width="12" style="200" customWidth="1"/>
    <col min="2307" max="2307" width="12.140625" style="200" bestFit="1" customWidth="1"/>
    <col min="2308" max="2308" width="11.42578125" style="200" bestFit="1" customWidth="1"/>
    <col min="2309" max="2309" width="14.5703125" style="200" customWidth="1"/>
    <col min="2310" max="2310" width="12.5703125" style="200" bestFit="1" customWidth="1"/>
    <col min="2311" max="2311" width="11.7109375" style="200" bestFit="1" customWidth="1"/>
    <col min="2312" max="2560" width="9.140625" style="200"/>
    <col min="2561" max="2561" width="25.42578125" style="200" customWidth="1"/>
    <col min="2562" max="2562" width="12" style="200" customWidth="1"/>
    <col min="2563" max="2563" width="12.140625" style="200" bestFit="1" customWidth="1"/>
    <col min="2564" max="2564" width="11.42578125" style="200" bestFit="1" customWidth="1"/>
    <col min="2565" max="2565" width="14.5703125" style="200" customWidth="1"/>
    <col min="2566" max="2566" width="12.5703125" style="200" bestFit="1" customWidth="1"/>
    <col min="2567" max="2567" width="11.7109375" style="200" bestFit="1" customWidth="1"/>
    <col min="2568" max="2816" width="9.140625" style="200"/>
    <col min="2817" max="2817" width="25.42578125" style="200" customWidth="1"/>
    <col min="2818" max="2818" width="12" style="200" customWidth="1"/>
    <col min="2819" max="2819" width="12.140625" style="200" bestFit="1" customWidth="1"/>
    <col min="2820" max="2820" width="11.42578125" style="200" bestFit="1" customWidth="1"/>
    <col min="2821" max="2821" width="14.5703125" style="200" customWidth="1"/>
    <col min="2822" max="2822" width="12.5703125" style="200" bestFit="1" customWidth="1"/>
    <col min="2823" max="2823" width="11.7109375" style="200" bestFit="1" customWidth="1"/>
    <col min="2824" max="3072" width="9.140625" style="200"/>
    <col min="3073" max="3073" width="25.42578125" style="200" customWidth="1"/>
    <col min="3074" max="3074" width="12" style="200" customWidth="1"/>
    <col min="3075" max="3075" width="12.140625" style="200" bestFit="1" customWidth="1"/>
    <col min="3076" max="3076" width="11.42578125" style="200" bestFit="1" customWidth="1"/>
    <col min="3077" max="3077" width="14.5703125" style="200" customWidth="1"/>
    <col min="3078" max="3078" width="12.5703125" style="200" bestFit="1" customWidth="1"/>
    <col min="3079" max="3079" width="11.7109375" style="200" bestFit="1" customWidth="1"/>
    <col min="3080" max="3328" width="9.140625" style="200"/>
    <col min="3329" max="3329" width="25.42578125" style="200" customWidth="1"/>
    <col min="3330" max="3330" width="12" style="200" customWidth="1"/>
    <col min="3331" max="3331" width="12.140625" style="200" bestFit="1" customWidth="1"/>
    <col min="3332" max="3332" width="11.42578125" style="200" bestFit="1" customWidth="1"/>
    <col min="3333" max="3333" width="14.5703125" style="200" customWidth="1"/>
    <col min="3334" max="3334" width="12.5703125" style="200" bestFit="1" customWidth="1"/>
    <col min="3335" max="3335" width="11.7109375" style="200" bestFit="1" customWidth="1"/>
    <col min="3336" max="3584" width="9.140625" style="200"/>
    <col min="3585" max="3585" width="25.42578125" style="200" customWidth="1"/>
    <col min="3586" max="3586" width="12" style="200" customWidth="1"/>
    <col min="3587" max="3587" width="12.140625" style="200" bestFit="1" customWidth="1"/>
    <col min="3588" max="3588" width="11.42578125" style="200" bestFit="1" customWidth="1"/>
    <col min="3589" max="3589" width="14.5703125" style="200" customWidth="1"/>
    <col min="3590" max="3590" width="12.5703125" style="200" bestFit="1" customWidth="1"/>
    <col min="3591" max="3591" width="11.7109375" style="200" bestFit="1" customWidth="1"/>
    <col min="3592" max="3840" width="9.140625" style="200"/>
    <col min="3841" max="3841" width="25.42578125" style="200" customWidth="1"/>
    <col min="3842" max="3842" width="12" style="200" customWidth="1"/>
    <col min="3843" max="3843" width="12.140625" style="200" bestFit="1" customWidth="1"/>
    <col min="3844" max="3844" width="11.42578125" style="200" bestFit="1" customWidth="1"/>
    <col min="3845" max="3845" width="14.5703125" style="200" customWidth="1"/>
    <col min="3846" max="3846" width="12.5703125" style="200" bestFit="1" customWidth="1"/>
    <col min="3847" max="3847" width="11.7109375" style="200" bestFit="1" customWidth="1"/>
    <col min="3848" max="4096" width="9.140625" style="200"/>
    <col min="4097" max="4097" width="25.42578125" style="200" customWidth="1"/>
    <col min="4098" max="4098" width="12" style="200" customWidth="1"/>
    <col min="4099" max="4099" width="12.140625" style="200" bestFit="1" customWidth="1"/>
    <col min="4100" max="4100" width="11.42578125" style="200" bestFit="1" customWidth="1"/>
    <col min="4101" max="4101" width="14.5703125" style="200" customWidth="1"/>
    <col min="4102" max="4102" width="12.5703125" style="200" bestFit="1" customWidth="1"/>
    <col min="4103" max="4103" width="11.7109375" style="200" bestFit="1" customWidth="1"/>
    <col min="4104" max="4352" width="9.140625" style="200"/>
    <col min="4353" max="4353" width="25.42578125" style="200" customWidth="1"/>
    <col min="4354" max="4354" width="12" style="200" customWidth="1"/>
    <col min="4355" max="4355" width="12.140625" style="200" bestFit="1" customWidth="1"/>
    <col min="4356" max="4356" width="11.42578125" style="200" bestFit="1" customWidth="1"/>
    <col min="4357" max="4357" width="14.5703125" style="200" customWidth="1"/>
    <col min="4358" max="4358" width="12.5703125" style="200" bestFit="1" customWidth="1"/>
    <col min="4359" max="4359" width="11.7109375" style="200" bestFit="1" customWidth="1"/>
    <col min="4360" max="4608" width="9.140625" style="200"/>
    <col min="4609" max="4609" width="25.42578125" style="200" customWidth="1"/>
    <col min="4610" max="4610" width="12" style="200" customWidth="1"/>
    <col min="4611" max="4611" width="12.140625" style="200" bestFit="1" customWidth="1"/>
    <col min="4612" max="4612" width="11.42578125" style="200" bestFit="1" customWidth="1"/>
    <col min="4613" max="4613" width="14.5703125" style="200" customWidth="1"/>
    <col min="4614" max="4614" width="12.5703125" style="200" bestFit="1" customWidth="1"/>
    <col min="4615" max="4615" width="11.7109375" style="200" bestFit="1" customWidth="1"/>
    <col min="4616" max="4864" width="9.140625" style="200"/>
    <col min="4865" max="4865" width="25.42578125" style="200" customWidth="1"/>
    <col min="4866" max="4866" width="12" style="200" customWidth="1"/>
    <col min="4867" max="4867" width="12.140625" style="200" bestFit="1" customWidth="1"/>
    <col min="4868" max="4868" width="11.42578125" style="200" bestFit="1" customWidth="1"/>
    <col min="4869" max="4869" width="14.5703125" style="200" customWidth="1"/>
    <col min="4870" max="4870" width="12.5703125" style="200" bestFit="1" customWidth="1"/>
    <col min="4871" max="4871" width="11.7109375" style="200" bestFit="1" customWidth="1"/>
    <col min="4872" max="5120" width="9.140625" style="200"/>
    <col min="5121" max="5121" width="25.42578125" style="200" customWidth="1"/>
    <col min="5122" max="5122" width="12" style="200" customWidth="1"/>
    <col min="5123" max="5123" width="12.140625" style="200" bestFit="1" customWidth="1"/>
    <col min="5124" max="5124" width="11.42578125" style="200" bestFit="1" customWidth="1"/>
    <col min="5125" max="5125" width="14.5703125" style="200" customWidth="1"/>
    <col min="5126" max="5126" width="12.5703125" style="200" bestFit="1" customWidth="1"/>
    <col min="5127" max="5127" width="11.7109375" style="200" bestFit="1" customWidth="1"/>
    <col min="5128" max="5376" width="9.140625" style="200"/>
    <col min="5377" max="5377" width="25.42578125" style="200" customWidth="1"/>
    <col min="5378" max="5378" width="12" style="200" customWidth="1"/>
    <col min="5379" max="5379" width="12.140625" style="200" bestFit="1" customWidth="1"/>
    <col min="5380" max="5380" width="11.42578125" style="200" bestFit="1" customWidth="1"/>
    <col min="5381" max="5381" width="14.5703125" style="200" customWidth="1"/>
    <col min="5382" max="5382" width="12.5703125" style="200" bestFit="1" customWidth="1"/>
    <col min="5383" max="5383" width="11.7109375" style="200" bestFit="1" customWidth="1"/>
    <col min="5384" max="5632" width="9.140625" style="200"/>
    <col min="5633" max="5633" width="25.42578125" style="200" customWidth="1"/>
    <col min="5634" max="5634" width="12" style="200" customWidth="1"/>
    <col min="5635" max="5635" width="12.140625" style="200" bestFit="1" customWidth="1"/>
    <col min="5636" max="5636" width="11.42578125" style="200" bestFit="1" customWidth="1"/>
    <col min="5637" max="5637" width="14.5703125" style="200" customWidth="1"/>
    <col min="5638" max="5638" width="12.5703125" style="200" bestFit="1" customWidth="1"/>
    <col min="5639" max="5639" width="11.7109375" style="200" bestFit="1" customWidth="1"/>
    <col min="5640" max="5888" width="9.140625" style="200"/>
    <col min="5889" max="5889" width="25.42578125" style="200" customWidth="1"/>
    <col min="5890" max="5890" width="12" style="200" customWidth="1"/>
    <col min="5891" max="5891" width="12.140625" style="200" bestFit="1" customWidth="1"/>
    <col min="5892" max="5892" width="11.42578125" style="200" bestFit="1" customWidth="1"/>
    <col min="5893" max="5893" width="14.5703125" style="200" customWidth="1"/>
    <col min="5894" max="5894" width="12.5703125" style="200" bestFit="1" customWidth="1"/>
    <col min="5895" max="5895" width="11.7109375" style="200" bestFit="1" customWidth="1"/>
    <col min="5896" max="6144" width="9.140625" style="200"/>
    <col min="6145" max="6145" width="25.42578125" style="200" customWidth="1"/>
    <col min="6146" max="6146" width="12" style="200" customWidth="1"/>
    <col min="6147" max="6147" width="12.140625" style="200" bestFit="1" customWidth="1"/>
    <col min="6148" max="6148" width="11.42578125" style="200" bestFit="1" customWidth="1"/>
    <col min="6149" max="6149" width="14.5703125" style="200" customWidth="1"/>
    <col min="6150" max="6150" width="12.5703125" style="200" bestFit="1" customWidth="1"/>
    <col min="6151" max="6151" width="11.7109375" style="200" bestFit="1" customWidth="1"/>
    <col min="6152" max="6400" width="9.140625" style="200"/>
    <col min="6401" max="6401" width="25.42578125" style="200" customWidth="1"/>
    <col min="6402" max="6402" width="12" style="200" customWidth="1"/>
    <col min="6403" max="6403" width="12.140625" style="200" bestFit="1" customWidth="1"/>
    <col min="6404" max="6404" width="11.42578125" style="200" bestFit="1" customWidth="1"/>
    <col min="6405" max="6405" width="14.5703125" style="200" customWidth="1"/>
    <col min="6406" max="6406" width="12.5703125" style="200" bestFit="1" customWidth="1"/>
    <col min="6407" max="6407" width="11.7109375" style="200" bestFit="1" customWidth="1"/>
    <col min="6408" max="6656" width="9.140625" style="200"/>
    <col min="6657" max="6657" width="25.42578125" style="200" customWidth="1"/>
    <col min="6658" max="6658" width="12" style="200" customWidth="1"/>
    <col min="6659" max="6659" width="12.140625" style="200" bestFit="1" customWidth="1"/>
    <col min="6660" max="6660" width="11.42578125" style="200" bestFit="1" customWidth="1"/>
    <col min="6661" max="6661" width="14.5703125" style="200" customWidth="1"/>
    <col min="6662" max="6662" width="12.5703125" style="200" bestFit="1" customWidth="1"/>
    <col min="6663" max="6663" width="11.7109375" style="200" bestFit="1" customWidth="1"/>
    <col min="6664" max="6912" width="9.140625" style="200"/>
    <col min="6913" max="6913" width="25.42578125" style="200" customWidth="1"/>
    <col min="6914" max="6914" width="12" style="200" customWidth="1"/>
    <col min="6915" max="6915" width="12.140625" style="200" bestFit="1" customWidth="1"/>
    <col min="6916" max="6916" width="11.42578125" style="200" bestFit="1" customWidth="1"/>
    <col min="6917" max="6917" width="14.5703125" style="200" customWidth="1"/>
    <col min="6918" max="6918" width="12.5703125" style="200" bestFit="1" customWidth="1"/>
    <col min="6919" max="6919" width="11.7109375" style="200" bestFit="1" customWidth="1"/>
    <col min="6920" max="7168" width="9.140625" style="200"/>
    <col min="7169" max="7169" width="25.42578125" style="200" customWidth="1"/>
    <col min="7170" max="7170" width="12" style="200" customWidth="1"/>
    <col min="7171" max="7171" width="12.140625" style="200" bestFit="1" customWidth="1"/>
    <col min="7172" max="7172" width="11.42578125" style="200" bestFit="1" customWidth="1"/>
    <col min="7173" max="7173" width="14.5703125" style="200" customWidth="1"/>
    <col min="7174" max="7174" width="12.5703125" style="200" bestFit="1" customWidth="1"/>
    <col min="7175" max="7175" width="11.7109375" style="200" bestFit="1" customWidth="1"/>
    <col min="7176" max="7424" width="9.140625" style="200"/>
    <col min="7425" max="7425" width="25.42578125" style="200" customWidth="1"/>
    <col min="7426" max="7426" width="12" style="200" customWidth="1"/>
    <col min="7427" max="7427" width="12.140625" style="200" bestFit="1" customWidth="1"/>
    <col min="7428" max="7428" width="11.42578125" style="200" bestFit="1" customWidth="1"/>
    <col min="7429" max="7429" width="14.5703125" style="200" customWidth="1"/>
    <col min="7430" max="7430" width="12.5703125" style="200" bestFit="1" customWidth="1"/>
    <col min="7431" max="7431" width="11.7109375" style="200" bestFit="1" customWidth="1"/>
    <col min="7432" max="7680" width="9.140625" style="200"/>
    <col min="7681" max="7681" width="25.42578125" style="200" customWidth="1"/>
    <col min="7682" max="7682" width="12" style="200" customWidth="1"/>
    <col min="7683" max="7683" width="12.140625" style="200" bestFit="1" customWidth="1"/>
    <col min="7684" max="7684" width="11.42578125" style="200" bestFit="1" customWidth="1"/>
    <col min="7685" max="7685" width="14.5703125" style="200" customWidth="1"/>
    <col min="7686" max="7686" width="12.5703125" style="200" bestFit="1" customWidth="1"/>
    <col min="7687" max="7687" width="11.7109375" style="200" bestFit="1" customWidth="1"/>
    <col min="7688" max="7936" width="9.140625" style="200"/>
    <col min="7937" max="7937" width="25.42578125" style="200" customWidth="1"/>
    <col min="7938" max="7938" width="12" style="200" customWidth="1"/>
    <col min="7939" max="7939" width="12.140625" style="200" bestFit="1" customWidth="1"/>
    <col min="7940" max="7940" width="11.42578125" style="200" bestFit="1" customWidth="1"/>
    <col min="7941" max="7941" width="14.5703125" style="200" customWidth="1"/>
    <col min="7942" max="7942" width="12.5703125" style="200" bestFit="1" customWidth="1"/>
    <col min="7943" max="7943" width="11.7109375" style="200" bestFit="1" customWidth="1"/>
    <col min="7944" max="8192" width="9.140625" style="200"/>
    <col min="8193" max="8193" width="25.42578125" style="200" customWidth="1"/>
    <col min="8194" max="8194" width="12" style="200" customWidth="1"/>
    <col min="8195" max="8195" width="12.140625" style="200" bestFit="1" customWidth="1"/>
    <col min="8196" max="8196" width="11.42578125" style="200" bestFit="1" customWidth="1"/>
    <col min="8197" max="8197" width="14.5703125" style="200" customWidth="1"/>
    <col min="8198" max="8198" width="12.5703125" style="200" bestFit="1" customWidth="1"/>
    <col min="8199" max="8199" width="11.7109375" style="200" bestFit="1" customWidth="1"/>
    <col min="8200" max="8448" width="9.140625" style="200"/>
    <col min="8449" max="8449" width="25.42578125" style="200" customWidth="1"/>
    <col min="8450" max="8450" width="12" style="200" customWidth="1"/>
    <col min="8451" max="8451" width="12.140625" style="200" bestFit="1" customWidth="1"/>
    <col min="8452" max="8452" width="11.42578125" style="200" bestFit="1" customWidth="1"/>
    <col min="8453" max="8453" width="14.5703125" style="200" customWidth="1"/>
    <col min="8454" max="8454" width="12.5703125" style="200" bestFit="1" customWidth="1"/>
    <col min="8455" max="8455" width="11.7109375" style="200" bestFit="1" customWidth="1"/>
    <col min="8456" max="8704" width="9.140625" style="200"/>
    <col min="8705" max="8705" width="25.42578125" style="200" customWidth="1"/>
    <col min="8706" max="8706" width="12" style="200" customWidth="1"/>
    <col min="8707" max="8707" width="12.140625" style="200" bestFit="1" customWidth="1"/>
    <col min="8708" max="8708" width="11.42578125" style="200" bestFit="1" customWidth="1"/>
    <col min="8709" max="8709" width="14.5703125" style="200" customWidth="1"/>
    <col min="8710" max="8710" width="12.5703125" style="200" bestFit="1" customWidth="1"/>
    <col min="8711" max="8711" width="11.7109375" style="200" bestFit="1" customWidth="1"/>
    <col min="8712" max="8960" width="9.140625" style="200"/>
    <col min="8961" max="8961" width="25.42578125" style="200" customWidth="1"/>
    <col min="8962" max="8962" width="12" style="200" customWidth="1"/>
    <col min="8963" max="8963" width="12.140625" style="200" bestFit="1" customWidth="1"/>
    <col min="8964" max="8964" width="11.42578125" style="200" bestFit="1" customWidth="1"/>
    <col min="8965" max="8965" width="14.5703125" style="200" customWidth="1"/>
    <col min="8966" max="8966" width="12.5703125" style="200" bestFit="1" customWidth="1"/>
    <col min="8967" max="8967" width="11.7109375" style="200" bestFit="1" customWidth="1"/>
    <col min="8968" max="9216" width="9.140625" style="200"/>
    <col min="9217" max="9217" width="25.42578125" style="200" customWidth="1"/>
    <col min="9218" max="9218" width="12" style="200" customWidth="1"/>
    <col min="9219" max="9219" width="12.140625" style="200" bestFit="1" customWidth="1"/>
    <col min="9220" max="9220" width="11.42578125" style="200" bestFit="1" customWidth="1"/>
    <col min="9221" max="9221" width="14.5703125" style="200" customWidth="1"/>
    <col min="9222" max="9222" width="12.5703125" style="200" bestFit="1" customWidth="1"/>
    <col min="9223" max="9223" width="11.7109375" style="200" bestFit="1" customWidth="1"/>
    <col min="9224" max="9472" width="9.140625" style="200"/>
    <col min="9473" max="9473" width="25.42578125" style="200" customWidth="1"/>
    <col min="9474" max="9474" width="12" style="200" customWidth="1"/>
    <col min="9475" max="9475" width="12.140625" style="200" bestFit="1" customWidth="1"/>
    <col min="9476" max="9476" width="11.42578125" style="200" bestFit="1" customWidth="1"/>
    <col min="9477" max="9477" width="14.5703125" style="200" customWidth="1"/>
    <col min="9478" max="9478" width="12.5703125" style="200" bestFit="1" customWidth="1"/>
    <col min="9479" max="9479" width="11.7109375" style="200" bestFit="1" customWidth="1"/>
    <col min="9480" max="9728" width="9.140625" style="200"/>
    <col min="9729" max="9729" width="25.42578125" style="200" customWidth="1"/>
    <col min="9730" max="9730" width="12" style="200" customWidth="1"/>
    <col min="9731" max="9731" width="12.140625" style="200" bestFit="1" customWidth="1"/>
    <col min="9732" max="9732" width="11.42578125" style="200" bestFit="1" customWidth="1"/>
    <col min="9733" max="9733" width="14.5703125" style="200" customWidth="1"/>
    <col min="9734" max="9734" width="12.5703125" style="200" bestFit="1" customWidth="1"/>
    <col min="9735" max="9735" width="11.7109375" style="200" bestFit="1" customWidth="1"/>
    <col min="9736" max="9984" width="9.140625" style="200"/>
    <col min="9985" max="9985" width="25.42578125" style="200" customWidth="1"/>
    <col min="9986" max="9986" width="12" style="200" customWidth="1"/>
    <col min="9987" max="9987" width="12.140625" style="200" bestFit="1" customWidth="1"/>
    <col min="9988" max="9988" width="11.42578125" style="200" bestFit="1" customWidth="1"/>
    <col min="9989" max="9989" width="14.5703125" style="200" customWidth="1"/>
    <col min="9990" max="9990" width="12.5703125" style="200" bestFit="1" customWidth="1"/>
    <col min="9991" max="9991" width="11.7109375" style="200" bestFit="1" customWidth="1"/>
    <col min="9992" max="10240" width="9.140625" style="200"/>
    <col min="10241" max="10241" width="25.42578125" style="200" customWidth="1"/>
    <col min="10242" max="10242" width="12" style="200" customWidth="1"/>
    <col min="10243" max="10243" width="12.140625" style="200" bestFit="1" customWidth="1"/>
    <col min="10244" max="10244" width="11.42578125" style="200" bestFit="1" customWidth="1"/>
    <col min="10245" max="10245" width="14.5703125" style="200" customWidth="1"/>
    <col min="10246" max="10246" width="12.5703125" style="200" bestFit="1" customWidth="1"/>
    <col min="10247" max="10247" width="11.7109375" style="200" bestFit="1" customWidth="1"/>
    <col min="10248" max="10496" width="9.140625" style="200"/>
    <col min="10497" max="10497" width="25.42578125" style="200" customWidth="1"/>
    <col min="10498" max="10498" width="12" style="200" customWidth="1"/>
    <col min="10499" max="10499" width="12.140625" style="200" bestFit="1" customWidth="1"/>
    <col min="10500" max="10500" width="11.42578125" style="200" bestFit="1" customWidth="1"/>
    <col min="10501" max="10501" width="14.5703125" style="200" customWidth="1"/>
    <col min="10502" max="10502" width="12.5703125" style="200" bestFit="1" customWidth="1"/>
    <col min="10503" max="10503" width="11.7109375" style="200" bestFit="1" customWidth="1"/>
    <col min="10504" max="10752" width="9.140625" style="200"/>
    <col min="10753" max="10753" width="25.42578125" style="200" customWidth="1"/>
    <col min="10754" max="10754" width="12" style="200" customWidth="1"/>
    <col min="10755" max="10755" width="12.140625" style="200" bestFit="1" customWidth="1"/>
    <col min="10756" max="10756" width="11.42578125" style="200" bestFit="1" customWidth="1"/>
    <col min="10757" max="10757" width="14.5703125" style="200" customWidth="1"/>
    <col min="10758" max="10758" width="12.5703125" style="200" bestFit="1" customWidth="1"/>
    <col min="10759" max="10759" width="11.7109375" style="200" bestFit="1" customWidth="1"/>
    <col min="10760" max="11008" width="9.140625" style="200"/>
    <col min="11009" max="11009" width="25.42578125" style="200" customWidth="1"/>
    <col min="11010" max="11010" width="12" style="200" customWidth="1"/>
    <col min="11011" max="11011" width="12.140625" style="200" bestFit="1" customWidth="1"/>
    <col min="11012" max="11012" width="11.42578125" style="200" bestFit="1" customWidth="1"/>
    <col min="11013" max="11013" width="14.5703125" style="200" customWidth="1"/>
    <col min="11014" max="11014" width="12.5703125" style="200" bestFit="1" customWidth="1"/>
    <col min="11015" max="11015" width="11.7109375" style="200" bestFit="1" customWidth="1"/>
    <col min="11016" max="11264" width="9.140625" style="200"/>
    <col min="11265" max="11265" width="25.42578125" style="200" customWidth="1"/>
    <col min="11266" max="11266" width="12" style="200" customWidth="1"/>
    <col min="11267" max="11267" width="12.140625" style="200" bestFit="1" customWidth="1"/>
    <col min="11268" max="11268" width="11.42578125" style="200" bestFit="1" customWidth="1"/>
    <col min="11269" max="11269" width="14.5703125" style="200" customWidth="1"/>
    <col min="11270" max="11270" width="12.5703125" style="200" bestFit="1" customWidth="1"/>
    <col min="11271" max="11271" width="11.7109375" style="200" bestFit="1" customWidth="1"/>
    <col min="11272" max="11520" width="9.140625" style="200"/>
    <col min="11521" max="11521" width="25.42578125" style="200" customWidth="1"/>
    <col min="11522" max="11522" width="12" style="200" customWidth="1"/>
    <col min="11523" max="11523" width="12.140625" style="200" bestFit="1" customWidth="1"/>
    <col min="11524" max="11524" width="11.42578125" style="200" bestFit="1" customWidth="1"/>
    <col min="11525" max="11525" width="14.5703125" style="200" customWidth="1"/>
    <col min="11526" max="11526" width="12.5703125" style="200" bestFit="1" customWidth="1"/>
    <col min="11527" max="11527" width="11.7109375" style="200" bestFit="1" customWidth="1"/>
    <col min="11528" max="11776" width="9.140625" style="200"/>
    <col min="11777" max="11777" width="25.42578125" style="200" customWidth="1"/>
    <col min="11778" max="11778" width="12" style="200" customWidth="1"/>
    <col min="11779" max="11779" width="12.140625" style="200" bestFit="1" customWidth="1"/>
    <col min="11780" max="11780" width="11.42578125" style="200" bestFit="1" customWidth="1"/>
    <col min="11781" max="11781" width="14.5703125" style="200" customWidth="1"/>
    <col min="11782" max="11782" width="12.5703125" style="200" bestFit="1" customWidth="1"/>
    <col min="11783" max="11783" width="11.7109375" style="200" bestFit="1" customWidth="1"/>
    <col min="11784" max="12032" width="9.140625" style="200"/>
    <col min="12033" max="12033" width="25.42578125" style="200" customWidth="1"/>
    <col min="12034" max="12034" width="12" style="200" customWidth="1"/>
    <col min="12035" max="12035" width="12.140625" style="200" bestFit="1" customWidth="1"/>
    <col min="12036" max="12036" width="11.42578125" style="200" bestFit="1" customWidth="1"/>
    <col min="12037" max="12037" width="14.5703125" style="200" customWidth="1"/>
    <col min="12038" max="12038" width="12.5703125" style="200" bestFit="1" customWidth="1"/>
    <col min="12039" max="12039" width="11.7109375" style="200" bestFit="1" customWidth="1"/>
    <col min="12040" max="12288" width="9.140625" style="200"/>
    <col min="12289" max="12289" width="25.42578125" style="200" customWidth="1"/>
    <col min="12290" max="12290" width="12" style="200" customWidth="1"/>
    <col min="12291" max="12291" width="12.140625" style="200" bestFit="1" customWidth="1"/>
    <col min="12292" max="12292" width="11.42578125" style="200" bestFit="1" customWidth="1"/>
    <col min="12293" max="12293" width="14.5703125" style="200" customWidth="1"/>
    <col min="12294" max="12294" width="12.5703125" style="200" bestFit="1" customWidth="1"/>
    <col min="12295" max="12295" width="11.7109375" style="200" bestFit="1" customWidth="1"/>
    <col min="12296" max="12544" width="9.140625" style="200"/>
    <col min="12545" max="12545" width="25.42578125" style="200" customWidth="1"/>
    <col min="12546" max="12546" width="12" style="200" customWidth="1"/>
    <col min="12547" max="12547" width="12.140625" style="200" bestFit="1" customWidth="1"/>
    <col min="12548" max="12548" width="11.42578125" style="200" bestFit="1" customWidth="1"/>
    <col min="12549" max="12549" width="14.5703125" style="200" customWidth="1"/>
    <col min="12550" max="12550" width="12.5703125" style="200" bestFit="1" customWidth="1"/>
    <col min="12551" max="12551" width="11.7109375" style="200" bestFit="1" customWidth="1"/>
    <col min="12552" max="12800" width="9.140625" style="200"/>
    <col min="12801" max="12801" width="25.42578125" style="200" customWidth="1"/>
    <col min="12802" max="12802" width="12" style="200" customWidth="1"/>
    <col min="12803" max="12803" width="12.140625" style="200" bestFit="1" customWidth="1"/>
    <col min="12804" max="12804" width="11.42578125" style="200" bestFit="1" customWidth="1"/>
    <col min="12805" max="12805" width="14.5703125" style="200" customWidth="1"/>
    <col min="12806" max="12806" width="12.5703125" style="200" bestFit="1" customWidth="1"/>
    <col min="12807" max="12807" width="11.7109375" style="200" bestFit="1" customWidth="1"/>
    <col min="12808" max="13056" width="9.140625" style="200"/>
    <col min="13057" max="13057" width="25.42578125" style="200" customWidth="1"/>
    <col min="13058" max="13058" width="12" style="200" customWidth="1"/>
    <col min="13059" max="13059" width="12.140625" style="200" bestFit="1" customWidth="1"/>
    <col min="13060" max="13060" width="11.42578125" style="200" bestFit="1" customWidth="1"/>
    <col min="13061" max="13061" width="14.5703125" style="200" customWidth="1"/>
    <col min="13062" max="13062" width="12.5703125" style="200" bestFit="1" customWidth="1"/>
    <col min="13063" max="13063" width="11.7109375" style="200" bestFit="1" customWidth="1"/>
    <col min="13064" max="13312" width="9.140625" style="200"/>
    <col min="13313" max="13313" width="25.42578125" style="200" customWidth="1"/>
    <col min="13314" max="13314" width="12" style="200" customWidth="1"/>
    <col min="13315" max="13315" width="12.140625" style="200" bestFit="1" customWidth="1"/>
    <col min="13316" max="13316" width="11.42578125" style="200" bestFit="1" customWidth="1"/>
    <col min="13317" max="13317" width="14.5703125" style="200" customWidth="1"/>
    <col min="13318" max="13318" width="12.5703125" style="200" bestFit="1" customWidth="1"/>
    <col min="13319" max="13319" width="11.7109375" style="200" bestFit="1" customWidth="1"/>
    <col min="13320" max="13568" width="9.140625" style="200"/>
    <col min="13569" max="13569" width="25.42578125" style="200" customWidth="1"/>
    <col min="13570" max="13570" width="12" style="200" customWidth="1"/>
    <col min="13571" max="13571" width="12.140625" style="200" bestFit="1" customWidth="1"/>
    <col min="13572" max="13572" width="11.42578125" style="200" bestFit="1" customWidth="1"/>
    <col min="13573" max="13573" width="14.5703125" style="200" customWidth="1"/>
    <col min="13574" max="13574" width="12.5703125" style="200" bestFit="1" customWidth="1"/>
    <col min="13575" max="13575" width="11.7109375" style="200" bestFit="1" customWidth="1"/>
    <col min="13576" max="13824" width="9.140625" style="200"/>
    <col min="13825" max="13825" width="25.42578125" style="200" customWidth="1"/>
    <col min="13826" max="13826" width="12" style="200" customWidth="1"/>
    <col min="13827" max="13827" width="12.140625" style="200" bestFit="1" customWidth="1"/>
    <col min="13828" max="13828" width="11.42578125" style="200" bestFit="1" customWidth="1"/>
    <col min="13829" max="13829" width="14.5703125" style="200" customWidth="1"/>
    <col min="13830" max="13830" width="12.5703125" style="200" bestFit="1" customWidth="1"/>
    <col min="13831" max="13831" width="11.7109375" style="200" bestFit="1" customWidth="1"/>
    <col min="13832" max="14080" width="9.140625" style="200"/>
    <col min="14081" max="14081" width="25.42578125" style="200" customWidth="1"/>
    <col min="14082" max="14082" width="12" style="200" customWidth="1"/>
    <col min="14083" max="14083" width="12.140625" style="200" bestFit="1" customWidth="1"/>
    <col min="14084" max="14084" width="11.42578125" style="200" bestFit="1" customWidth="1"/>
    <col min="14085" max="14085" width="14.5703125" style="200" customWidth="1"/>
    <col min="14086" max="14086" width="12.5703125" style="200" bestFit="1" customWidth="1"/>
    <col min="14087" max="14087" width="11.7109375" style="200" bestFit="1" customWidth="1"/>
    <col min="14088" max="14336" width="9.140625" style="200"/>
    <col min="14337" max="14337" width="25.42578125" style="200" customWidth="1"/>
    <col min="14338" max="14338" width="12" style="200" customWidth="1"/>
    <col min="14339" max="14339" width="12.140625" style="200" bestFit="1" customWidth="1"/>
    <col min="14340" max="14340" width="11.42578125" style="200" bestFit="1" customWidth="1"/>
    <col min="14341" max="14341" width="14.5703125" style="200" customWidth="1"/>
    <col min="14342" max="14342" width="12.5703125" style="200" bestFit="1" customWidth="1"/>
    <col min="14343" max="14343" width="11.7109375" style="200" bestFit="1" customWidth="1"/>
    <col min="14344" max="14592" width="9.140625" style="200"/>
    <col min="14593" max="14593" width="25.42578125" style="200" customWidth="1"/>
    <col min="14594" max="14594" width="12" style="200" customWidth="1"/>
    <col min="14595" max="14595" width="12.140625" style="200" bestFit="1" customWidth="1"/>
    <col min="14596" max="14596" width="11.42578125" style="200" bestFit="1" customWidth="1"/>
    <col min="14597" max="14597" width="14.5703125" style="200" customWidth="1"/>
    <col min="14598" max="14598" width="12.5703125" style="200" bestFit="1" customWidth="1"/>
    <col min="14599" max="14599" width="11.7109375" style="200" bestFit="1" customWidth="1"/>
    <col min="14600" max="14848" width="9.140625" style="200"/>
    <col min="14849" max="14849" width="25.42578125" style="200" customWidth="1"/>
    <col min="14850" max="14850" width="12" style="200" customWidth="1"/>
    <col min="14851" max="14851" width="12.140625" style="200" bestFit="1" customWidth="1"/>
    <col min="14852" max="14852" width="11.42578125" style="200" bestFit="1" customWidth="1"/>
    <col min="14853" max="14853" width="14.5703125" style="200" customWidth="1"/>
    <col min="14854" max="14854" width="12.5703125" style="200" bestFit="1" customWidth="1"/>
    <col min="14855" max="14855" width="11.7109375" style="200" bestFit="1" customWidth="1"/>
    <col min="14856" max="15104" width="9.140625" style="200"/>
    <col min="15105" max="15105" width="25.42578125" style="200" customWidth="1"/>
    <col min="15106" max="15106" width="12" style="200" customWidth="1"/>
    <col min="15107" max="15107" width="12.140625" style="200" bestFit="1" customWidth="1"/>
    <col min="15108" max="15108" width="11.42578125" style="200" bestFit="1" customWidth="1"/>
    <col min="15109" max="15109" width="14.5703125" style="200" customWidth="1"/>
    <col min="15110" max="15110" width="12.5703125" style="200" bestFit="1" customWidth="1"/>
    <col min="15111" max="15111" width="11.7109375" style="200" bestFit="1" customWidth="1"/>
    <col min="15112" max="15360" width="9.140625" style="200"/>
    <col min="15361" max="15361" width="25.42578125" style="200" customWidth="1"/>
    <col min="15362" max="15362" width="12" style="200" customWidth="1"/>
    <col min="15363" max="15363" width="12.140625" style="200" bestFit="1" customWidth="1"/>
    <col min="15364" max="15364" width="11.42578125" style="200" bestFit="1" customWidth="1"/>
    <col min="15365" max="15365" width="14.5703125" style="200" customWidth="1"/>
    <col min="15366" max="15366" width="12.5703125" style="200" bestFit="1" customWidth="1"/>
    <col min="15367" max="15367" width="11.7109375" style="200" bestFit="1" customWidth="1"/>
    <col min="15368" max="15616" width="9.140625" style="200"/>
    <col min="15617" max="15617" width="25.42578125" style="200" customWidth="1"/>
    <col min="15618" max="15618" width="12" style="200" customWidth="1"/>
    <col min="15619" max="15619" width="12.140625" style="200" bestFit="1" customWidth="1"/>
    <col min="15620" max="15620" width="11.42578125" style="200" bestFit="1" customWidth="1"/>
    <col min="15621" max="15621" width="14.5703125" style="200" customWidth="1"/>
    <col min="15622" max="15622" width="12.5703125" style="200" bestFit="1" customWidth="1"/>
    <col min="15623" max="15623" width="11.7109375" style="200" bestFit="1" customWidth="1"/>
    <col min="15624" max="15872" width="9.140625" style="200"/>
    <col min="15873" max="15873" width="25.42578125" style="200" customWidth="1"/>
    <col min="15874" max="15874" width="12" style="200" customWidth="1"/>
    <col min="15875" max="15875" width="12.140625" style="200" bestFit="1" customWidth="1"/>
    <col min="15876" max="15876" width="11.42578125" style="200" bestFit="1" customWidth="1"/>
    <col min="15877" max="15877" width="14.5703125" style="200" customWidth="1"/>
    <col min="15878" max="15878" width="12.5703125" style="200" bestFit="1" customWidth="1"/>
    <col min="15879" max="15879" width="11.7109375" style="200" bestFit="1" customWidth="1"/>
    <col min="15880" max="16128" width="9.140625" style="200"/>
    <col min="16129" max="16129" width="25.42578125" style="200" customWidth="1"/>
    <col min="16130" max="16130" width="12" style="200" customWidth="1"/>
    <col min="16131" max="16131" width="12.140625" style="200" bestFit="1" customWidth="1"/>
    <col min="16132" max="16132" width="11.42578125" style="200" bestFit="1" customWidth="1"/>
    <col min="16133" max="16133" width="14.5703125" style="200" customWidth="1"/>
    <col min="16134" max="16134" width="12.5703125" style="200" bestFit="1" customWidth="1"/>
    <col min="16135" max="16135" width="11.7109375" style="200" bestFit="1" customWidth="1"/>
    <col min="16136" max="16384" width="9.140625" style="200"/>
  </cols>
  <sheetData>
    <row r="1" spans="1:8" ht="15.75">
      <c r="A1" s="1" t="s">
        <v>416</v>
      </c>
      <c r="B1" s="2"/>
      <c r="C1" s="2"/>
      <c r="D1" s="2"/>
      <c r="E1" s="2"/>
      <c r="F1" s="2"/>
      <c r="G1" s="2"/>
      <c r="H1" s="2"/>
    </row>
    <row r="2" spans="1:8">
      <c r="A2" s="44" t="s">
        <v>1</v>
      </c>
      <c r="B2" s="2"/>
      <c r="C2" s="2"/>
      <c r="D2" s="2"/>
      <c r="E2" s="2"/>
      <c r="F2" s="2"/>
      <c r="G2" s="2"/>
      <c r="H2" s="2"/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30" customHeight="1" thickBot="1">
      <c r="A4" s="201" t="s">
        <v>2</v>
      </c>
      <c r="B4" s="202" t="s">
        <v>3</v>
      </c>
      <c r="C4" s="202" t="s">
        <v>4</v>
      </c>
      <c r="D4" s="202" t="s">
        <v>5</v>
      </c>
      <c r="E4" s="133" t="s">
        <v>6</v>
      </c>
      <c r="F4" s="133" t="s">
        <v>7</v>
      </c>
      <c r="G4" s="203" t="s">
        <v>8</v>
      </c>
      <c r="H4" s="2"/>
    </row>
    <row r="5" spans="1:8">
      <c r="A5" s="226" t="s">
        <v>417</v>
      </c>
      <c r="B5" s="222" t="s">
        <v>10</v>
      </c>
      <c r="C5" s="9" t="s">
        <v>418</v>
      </c>
      <c r="D5" s="9" t="s">
        <v>177</v>
      </c>
      <c r="E5" s="10">
        <v>858</v>
      </c>
      <c r="F5" s="10">
        <v>960</v>
      </c>
      <c r="G5" s="11">
        <v>4475</v>
      </c>
      <c r="H5" s="2"/>
    </row>
    <row r="6" spans="1:8">
      <c r="A6" s="227"/>
      <c r="B6" s="223"/>
      <c r="C6" s="12"/>
      <c r="D6" s="13"/>
      <c r="E6" s="13" t="s">
        <v>13</v>
      </c>
      <c r="F6" s="14">
        <f>SUM(F5)</f>
        <v>960</v>
      </c>
      <c r="G6" s="15">
        <f>SUM(G5)</f>
        <v>4475</v>
      </c>
      <c r="H6" s="2"/>
    </row>
    <row r="7" spans="1:8">
      <c r="A7" s="227"/>
      <c r="B7" s="16"/>
      <c r="C7" s="17"/>
      <c r="D7" s="17"/>
      <c r="E7" s="18"/>
      <c r="F7" s="18"/>
      <c r="G7" s="19"/>
      <c r="H7" s="2"/>
    </row>
    <row r="8" spans="1:8">
      <c r="A8" s="227"/>
      <c r="B8" s="224" t="s">
        <v>14</v>
      </c>
      <c r="C8" s="12" t="s">
        <v>418</v>
      </c>
      <c r="D8" s="12" t="s">
        <v>177</v>
      </c>
      <c r="E8" s="20">
        <v>2136</v>
      </c>
      <c r="F8" s="20">
        <v>2326</v>
      </c>
      <c r="G8" s="21">
        <v>9453</v>
      </c>
      <c r="H8" s="2"/>
    </row>
    <row r="9" spans="1:8">
      <c r="A9" s="227"/>
      <c r="B9" s="223"/>
      <c r="C9" s="12"/>
      <c r="D9" s="13"/>
      <c r="E9" s="13" t="s">
        <v>13</v>
      </c>
      <c r="F9" s="14">
        <f>SUM(F8)</f>
        <v>2326</v>
      </c>
      <c r="G9" s="15">
        <f>SUM(G8)</f>
        <v>9453</v>
      </c>
      <c r="H9" s="2"/>
    </row>
    <row r="10" spans="1:8">
      <c r="A10" s="227"/>
      <c r="B10" s="16"/>
      <c r="C10" s="17"/>
      <c r="D10" s="17"/>
      <c r="E10" s="18"/>
      <c r="F10" s="18"/>
      <c r="G10" s="19"/>
      <c r="H10" s="2"/>
    </row>
    <row r="11" spans="1:8">
      <c r="A11" s="227"/>
      <c r="B11" s="224" t="s">
        <v>15</v>
      </c>
      <c r="C11" s="12" t="s">
        <v>418</v>
      </c>
      <c r="D11" s="12" t="s">
        <v>177</v>
      </c>
      <c r="E11" s="20">
        <v>2131</v>
      </c>
      <c r="F11" s="20">
        <v>2225</v>
      </c>
      <c r="G11" s="21">
        <v>15264</v>
      </c>
      <c r="H11" s="2"/>
    </row>
    <row r="12" spans="1:8">
      <c r="A12" s="227"/>
      <c r="B12" s="223"/>
      <c r="C12" s="12"/>
      <c r="D12" s="13"/>
      <c r="E12" s="13" t="s">
        <v>13</v>
      </c>
      <c r="F12" s="14">
        <f>SUM(F11)</f>
        <v>2225</v>
      </c>
      <c r="G12" s="15">
        <f>SUM(G11)</f>
        <v>15264</v>
      </c>
      <c r="H12" s="2"/>
    </row>
    <row r="13" spans="1:8">
      <c r="A13" s="227"/>
      <c r="B13" s="16"/>
      <c r="C13" s="17"/>
      <c r="D13" s="17"/>
      <c r="E13" s="18"/>
      <c r="F13" s="18"/>
      <c r="G13" s="19"/>
      <c r="H13" s="2"/>
    </row>
    <row r="14" spans="1:8">
      <c r="A14" s="227"/>
      <c r="B14" s="224" t="s">
        <v>16</v>
      </c>
      <c r="C14" s="22" t="str">
        <f>C11</f>
        <v xml:space="preserve">125 MG/ML </v>
      </c>
      <c r="D14" s="22" t="str">
        <f>D11</f>
        <v xml:space="preserve">SYRINGE   </v>
      </c>
      <c r="E14" s="20"/>
      <c r="F14" s="20">
        <f>F5+F8+F11</f>
        <v>5511</v>
      </c>
      <c r="G14" s="21">
        <f>G5+G8+G11</f>
        <v>29192</v>
      </c>
      <c r="H14" s="2"/>
    </row>
    <row r="15" spans="1:8" ht="13.5" thickBot="1">
      <c r="A15" s="227"/>
      <c r="B15" s="228"/>
      <c r="C15" s="23"/>
      <c r="D15" s="24"/>
      <c r="E15" s="24" t="s">
        <v>13</v>
      </c>
      <c r="F15" s="25">
        <f>F6+F9+F12</f>
        <v>5511</v>
      </c>
      <c r="G15" s="26">
        <f>G6+G9+G12</f>
        <v>29192</v>
      </c>
      <c r="H15" s="2"/>
    </row>
    <row r="16" spans="1:8" ht="13.5" thickBot="1">
      <c r="A16" s="27"/>
      <c r="B16" s="28"/>
      <c r="C16" s="28"/>
      <c r="D16" s="28"/>
      <c r="E16" s="28"/>
      <c r="F16" s="28"/>
      <c r="G16" s="29"/>
      <c r="H16" s="2"/>
    </row>
    <row r="17" spans="1:8">
      <c r="A17" s="216" t="s">
        <v>419</v>
      </c>
      <c r="B17" s="222" t="s">
        <v>10</v>
      </c>
      <c r="C17" s="9" t="s">
        <v>420</v>
      </c>
      <c r="D17" s="9" t="s">
        <v>177</v>
      </c>
      <c r="E17" s="10">
        <v>164</v>
      </c>
      <c r="F17" s="10">
        <v>186</v>
      </c>
      <c r="G17" s="11">
        <v>767.69999999999982</v>
      </c>
      <c r="H17" s="2"/>
    </row>
    <row r="18" spans="1:8">
      <c r="A18" s="217"/>
      <c r="B18" s="223"/>
      <c r="C18" s="12"/>
      <c r="D18" s="13"/>
      <c r="E18" s="13" t="s">
        <v>13</v>
      </c>
      <c r="F18" s="14">
        <f>SUM(F17)</f>
        <v>186</v>
      </c>
      <c r="G18" s="15">
        <f>SUM(G17)</f>
        <v>767.69999999999982</v>
      </c>
      <c r="H18" s="2"/>
    </row>
    <row r="19" spans="1:8">
      <c r="A19" s="217"/>
      <c r="B19" s="16"/>
      <c r="C19" s="17"/>
      <c r="D19" s="17"/>
      <c r="E19" s="18"/>
      <c r="F19" s="18"/>
      <c r="G19" s="19"/>
      <c r="H19" s="2"/>
    </row>
    <row r="20" spans="1:8">
      <c r="A20" s="217"/>
      <c r="B20" s="224" t="s">
        <v>14</v>
      </c>
      <c r="C20" s="12" t="s">
        <v>420</v>
      </c>
      <c r="D20" s="12" t="s">
        <v>177</v>
      </c>
      <c r="E20" s="20">
        <v>747</v>
      </c>
      <c r="F20" s="20">
        <v>851</v>
      </c>
      <c r="G20" s="21">
        <v>2317.599999999999</v>
      </c>
      <c r="H20" s="2"/>
    </row>
    <row r="21" spans="1:8">
      <c r="A21" s="217"/>
      <c r="B21" s="223"/>
      <c r="C21" s="12"/>
      <c r="D21" s="13"/>
      <c r="E21" s="13" t="s">
        <v>13</v>
      </c>
      <c r="F21" s="14">
        <f>SUM(F20)</f>
        <v>851</v>
      </c>
      <c r="G21" s="15">
        <f>SUM(G20)</f>
        <v>2317.599999999999</v>
      </c>
      <c r="H21" s="2"/>
    </row>
    <row r="22" spans="1:8">
      <c r="A22" s="217"/>
      <c r="B22" s="16"/>
      <c r="C22" s="17"/>
      <c r="D22" s="17"/>
      <c r="E22" s="18"/>
      <c r="F22" s="18"/>
      <c r="G22" s="19"/>
      <c r="H22" s="2"/>
    </row>
    <row r="23" spans="1:8">
      <c r="A23" s="217"/>
      <c r="B23" s="224" t="s">
        <v>15</v>
      </c>
      <c r="C23" s="12" t="s">
        <v>420</v>
      </c>
      <c r="D23" s="12" t="s">
        <v>177</v>
      </c>
      <c r="E23" s="20">
        <v>464</v>
      </c>
      <c r="F23" s="20">
        <v>498</v>
      </c>
      <c r="G23" s="21">
        <v>2426.4</v>
      </c>
      <c r="H23" s="2"/>
    </row>
    <row r="24" spans="1:8">
      <c r="A24" s="217"/>
      <c r="B24" s="223"/>
      <c r="C24" s="12"/>
      <c r="D24" s="13"/>
      <c r="E24" s="13" t="s">
        <v>13</v>
      </c>
      <c r="F24" s="14">
        <f>SUM(F23)</f>
        <v>498</v>
      </c>
      <c r="G24" s="15">
        <f>SUM(G23)</f>
        <v>2426.4</v>
      </c>
      <c r="H24" s="2"/>
    </row>
    <row r="25" spans="1:8">
      <c r="A25" s="217"/>
      <c r="B25" s="16"/>
      <c r="C25" s="17"/>
      <c r="D25" s="17"/>
      <c r="E25" s="18"/>
      <c r="F25" s="18"/>
      <c r="G25" s="19"/>
      <c r="H25" s="2"/>
    </row>
    <row r="26" spans="1:8">
      <c r="A26" s="217"/>
      <c r="B26" s="224" t="s">
        <v>16</v>
      </c>
      <c r="C26" s="22" t="str">
        <f>C23</f>
        <v>162 MG/0.9</v>
      </c>
      <c r="D26" s="22" t="str">
        <f>D23</f>
        <v xml:space="preserve">SYRINGE   </v>
      </c>
      <c r="E26" s="20"/>
      <c r="F26" s="20">
        <f>F17+F20+F23</f>
        <v>1535</v>
      </c>
      <c r="G26" s="21">
        <f>G17+G20+G23</f>
        <v>5511.6999999999989</v>
      </c>
      <c r="H26" s="2"/>
    </row>
    <row r="27" spans="1:8" ht="13.5" thickBot="1">
      <c r="A27" s="218"/>
      <c r="B27" s="225"/>
      <c r="C27" s="30"/>
      <c r="D27" s="31"/>
      <c r="E27" s="31" t="s">
        <v>13</v>
      </c>
      <c r="F27" s="33">
        <f>F18+F21+F24</f>
        <v>1535</v>
      </c>
      <c r="G27" s="34">
        <f>G18+G21+G24</f>
        <v>5511.6999999999989</v>
      </c>
      <c r="H27" s="2"/>
    </row>
    <row r="28" spans="1:8" ht="13.5" thickBot="1">
      <c r="A28" s="27"/>
      <c r="B28" s="28"/>
      <c r="C28" s="28"/>
      <c r="D28" s="28"/>
      <c r="E28" s="28"/>
      <c r="F28" s="28"/>
      <c r="G28" s="29"/>
      <c r="H28" s="2"/>
    </row>
    <row r="29" spans="1:8">
      <c r="A29" s="216" t="s">
        <v>419</v>
      </c>
      <c r="B29" s="265" t="s">
        <v>10</v>
      </c>
      <c r="C29" s="9" t="s">
        <v>421</v>
      </c>
      <c r="D29" s="9" t="s">
        <v>23</v>
      </c>
      <c r="E29" s="10">
        <v>55</v>
      </c>
      <c r="F29" s="10">
        <v>58</v>
      </c>
      <c r="G29" s="11">
        <v>756</v>
      </c>
      <c r="H29" s="2"/>
    </row>
    <row r="30" spans="1:8">
      <c r="A30" s="217"/>
      <c r="B30" s="266"/>
      <c r="C30" s="12" t="s">
        <v>422</v>
      </c>
      <c r="D30" s="12" t="s">
        <v>23</v>
      </c>
      <c r="E30" s="20">
        <v>150</v>
      </c>
      <c r="F30" s="20">
        <v>188</v>
      </c>
      <c r="G30" s="21">
        <v>4790</v>
      </c>
      <c r="H30" s="2"/>
    </row>
    <row r="31" spans="1:8">
      <c r="A31" s="217"/>
      <c r="B31" s="266"/>
      <c r="C31" s="12" t="s">
        <v>423</v>
      </c>
      <c r="D31" s="12" t="s">
        <v>23</v>
      </c>
      <c r="E31" s="20">
        <v>246</v>
      </c>
      <c r="F31" s="20">
        <v>274</v>
      </c>
      <c r="G31" s="21">
        <v>5798</v>
      </c>
      <c r="H31" s="2"/>
    </row>
    <row r="32" spans="1:8">
      <c r="A32" s="217"/>
      <c r="B32" s="266"/>
      <c r="C32" s="12"/>
      <c r="D32" s="13"/>
      <c r="E32" s="13" t="s">
        <v>13</v>
      </c>
      <c r="F32" s="14">
        <f>SUM(F29:F31)</f>
        <v>520</v>
      </c>
      <c r="G32" s="15">
        <f>SUM(G29:G31)</f>
        <v>11344</v>
      </c>
      <c r="H32" s="2"/>
    </row>
    <row r="33" spans="1:8">
      <c r="A33" s="217"/>
      <c r="B33" s="16"/>
      <c r="C33" s="17"/>
      <c r="D33" s="17"/>
      <c r="E33" s="18"/>
      <c r="F33" s="18"/>
      <c r="G33" s="19"/>
      <c r="H33" s="2"/>
    </row>
    <row r="34" spans="1:8">
      <c r="A34" s="217"/>
      <c r="B34" s="266" t="s">
        <v>14</v>
      </c>
      <c r="C34" s="12" t="s">
        <v>421</v>
      </c>
      <c r="D34" s="12" t="s">
        <v>23</v>
      </c>
      <c r="E34" s="20">
        <v>20</v>
      </c>
      <c r="F34" s="20">
        <v>29</v>
      </c>
      <c r="G34" s="21">
        <v>292</v>
      </c>
      <c r="H34" s="2"/>
    </row>
    <row r="35" spans="1:8">
      <c r="A35" s="217"/>
      <c r="B35" s="266"/>
      <c r="C35" s="12" t="s">
        <v>422</v>
      </c>
      <c r="D35" s="12" t="s">
        <v>23</v>
      </c>
      <c r="E35" s="20">
        <v>17</v>
      </c>
      <c r="F35" s="20">
        <v>20</v>
      </c>
      <c r="G35" s="21">
        <v>260</v>
      </c>
      <c r="H35" s="2"/>
    </row>
    <row r="36" spans="1:8">
      <c r="A36" s="217"/>
      <c r="B36" s="266"/>
      <c r="C36" s="12" t="s">
        <v>423</v>
      </c>
      <c r="D36" s="12" t="s">
        <v>23</v>
      </c>
      <c r="E36" s="20">
        <v>6</v>
      </c>
      <c r="F36" s="20">
        <v>7</v>
      </c>
      <c r="G36" s="21">
        <v>140</v>
      </c>
      <c r="H36" s="2"/>
    </row>
    <row r="37" spans="1:8">
      <c r="A37" s="217"/>
      <c r="B37" s="266"/>
      <c r="C37" s="12"/>
      <c r="D37" s="13"/>
      <c r="E37" s="13" t="s">
        <v>13</v>
      </c>
      <c r="F37" s="14">
        <f>SUM(F34:F36)</f>
        <v>56</v>
      </c>
      <c r="G37" s="15">
        <f>SUM(G34:G36)</f>
        <v>692</v>
      </c>
      <c r="H37" s="2"/>
    </row>
    <row r="38" spans="1:8">
      <c r="A38" s="217"/>
      <c r="B38" s="16"/>
      <c r="C38" s="17"/>
      <c r="D38" s="17"/>
      <c r="E38" s="18"/>
      <c r="F38" s="18"/>
      <c r="G38" s="19"/>
      <c r="H38" s="2"/>
    </row>
    <row r="39" spans="1:8">
      <c r="A39" s="217"/>
      <c r="B39" s="266" t="s">
        <v>15</v>
      </c>
      <c r="C39" s="12" t="s">
        <v>421</v>
      </c>
      <c r="D39" s="12" t="s">
        <v>23</v>
      </c>
      <c r="E39" s="20">
        <v>0</v>
      </c>
      <c r="F39" s="20">
        <v>0</v>
      </c>
      <c r="G39" s="21">
        <v>0</v>
      </c>
      <c r="H39" s="2"/>
    </row>
    <row r="40" spans="1:8">
      <c r="A40" s="217"/>
      <c r="B40" s="266"/>
      <c r="C40" s="12" t="s">
        <v>422</v>
      </c>
      <c r="D40" s="12" t="s">
        <v>23</v>
      </c>
      <c r="E40" s="20">
        <v>0</v>
      </c>
      <c r="F40" s="20">
        <v>0</v>
      </c>
      <c r="G40" s="21">
        <v>0</v>
      </c>
      <c r="H40" s="2"/>
    </row>
    <row r="41" spans="1:8">
      <c r="A41" s="217"/>
      <c r="B41" s="266"/>
      <c r="C41" s="12" t="s">
        <v>423</v>
      </c>
      <c r="D41" s="12" t="s">
        <v>23</v>
      </c>
      <c r="E41" s="20">
        <v>0</v>
      </c>
      <c r="F41" s="20">
        <v>0</v>
      </c>
      <c r="G41" s="21">
        <v>0</v>
      </c>
      <c r="H41" s="2"/>
    </row>
    <row r="42" spans="1:8">
      <c r="A42" s="217"/>
      <c r="B42" s="266"/>
      <c r="C42" s="12"/>
      <c r="D42" s="13"/>
      <c r="E42" s="13" t="s">
        <v>13</v>
      </c>
      <c r="F42" s="14">
        <f>SUM(F39:F41)</f>
        <v>0</v>
      </c>
      <c r="G42" s="15">
        <f>SUM(G39:G41)</f>
        <v>0</v>
      </c>
      <c r="H42" s="2"/>
    </row>
    <row r="43" spans="1:8">
      <c r="A43" s="217"/>
      <c r="B43" s="16"/>
      <c r="C43" s="17"/>
      <c r="D43" s="17"/>
      <c r="E43" s="18"/>
      <c r="F43" s="18"/>
      <c r="G43" s="19"/>
      <c r="H43" s="2"/>
    </row>
    <row r="44" spans="1:8">
      <c r="A44" s="217"/>
      <c r="B44" s="266" t="s">
        <v>16</v>
      </c>
      <c r="C44" s="22" t="str">
        <f t="shared" ref="C44:D46" si="0">C39</f>
        <v>80 MG/4 ML</v>
      </c>
      <c r="D44" s="22" t="str">
        <f t="shared" si="0"/>
        <v xml:space="preserve">VIAL      </v>
      </c>
      <c r="E44" s="20"/>
      <c r="F44" s="20">
        <f t="shared" ref="F44:G47" si="1">F29+F34+F39</f>
        <v>87</v>
      </c>
      <c r="G44" s="21">
        <f t="shared" si="1"/>
        <v>1048</v>
      </c>
      <c r="H44" s="2"/>
    </row>
    <row r="45" spans="1:8">
      <c r="A45" s="217"/>
      <c r="B45" s="266"/>
      <c r="C45" s="22" t="str">
        <f t="shared" si="0"/>
        <v>200MG/10ML</v>
      </c>
      <c r="D45" s="22" t="str">
        <f t="shared" si="0"/>
        <v xml:space="preserve">VIAL      </v>
      </c>
      <c r="E45" s="20"/>
      <c r="F45" s="20">
        <f t="shared" si="1"/>
        <v>208</v>
      </c>
      <c r="G45" s="21">
        <f t="shared" si="1"/>
        <v>5050</v>
      </c>
      <c r="H45" s="2"/>
    </row>
    <row r="46" spans="1:8">
      <c r="A46" s="217"/>
      <c r="B46" s="266"/>
      <c r="C46" s="22" t="str">
        <f t="shared" si="0"/>
        <v>400MG/20ML</v>
      </c>
      <c r="D46" s="22" t="str">
        <f t="shared" si="0"/>
        <v xml:space="preserve">VIAL      </v>
      </c>
      <c r="E46" s="20"/>
      <c r="F46" s="20">
        <f t="shared" si="1"/>
        <v>281</v>
      </c>
      <c r="G46" s="21">
        <f t="shared" si="1"/>
        <v>5938</v>
      </c>
      <c r="H46" s="2"/>
    </row>
    <row r="47" spans="1:8" ht="13.5" thickBot="1">
      <c r="A47" s="218"/>
      <c r="B47" s="267"/>
      <c r="C47" s="30"/>
      <c r="D47" s="31"/>
      <c r="E47" s="31" t="s">
        <v>13</v>
      </c>
      <c r="F47" s="33">
        <f t="shared" si="1"/>
        <v>576</v>
      </c>
      <c r="G47" s="34">
        <f t="shared" si="1"/>
        <v>12036</v>
      </c>
      <c r="H47" s="2"/>
    </row>
    <row r="48" spans="1:8" ht="13.5" thickBot="1">
      <c r="A48" s="27"/>
      <c r="B48" s="28"/>
      <c r="C48" s="28"/>
      <c r="D48" s="28"/>
      <c r="E48" s="28"/>
      <c r="F48" s="28"/>
      <c r="G48" s="29"/>
      <c r="H48" s="2"/>
    </row>
    <row r="49" spans="1:8">
      <c r="A49" s="216" t="s">
        <v>424</v>
      </c>
      <c r="B49" s="268" t="s">
        <v>10</v>
      </c>
      <c r="C49" s="9" t="s">
        <v>425</v>
      </c>
      <c r="D49" s="9" t="s">
        <v>177</v>
      </c>
      <c r="E49" s="10">
        <v>333</v>
      </c>
      <c r="F49" s="10">
        <v>342</v>
      </c>
      <c r="G49" s="11">
        <v>297</v>
      </c>
      <c r="H49" s="2"/>
    </row>
    <row r="50" spans="1:8">
      <c r="A50" s="217"/>
      <c r="B50" s="269"/>
      <c r="C50" s="12" t="s">
        <v>426</v>
      </c>
      <c r="D50" s="12" t="s">
        <v>177</v>
      </c>
      <c r="E50" s="20">
        <v>217</v>
      </c>
      <c r="F50" s="20">
        <v>224</v>
      </c>
      <c r="G50" s="21">
        <v>228</v>
      </c>
      <c r="H50" s="2"/>
    </row>
    <row r="51" spans="1:8">
      <c r="A51" s="217"/>
      <c r="B51" s="269"/>
      <c r="C51" s="12"/>
      <c r="D51" s="13"/>
      <c r="E51" s="13" t="s">
        <v>13</v>
      </c>
      <c r="F51" s="14">
        <f>SUM(F49:F50)</f>
        <v>566</v>
      </c>
      <c r="G51" s="15">
        <f>SUM(G49:G50)</f>
        <v>525</v>
      </c>
      <c r="H51" s="2"/>
    </row>
    <row r="52" spans="1:8">
      <c r="A52" s="217"/>
      <c r="B52" s="16"/>
      <c r="C52" s="17"/>
      <c r="D52" s="17"/>
      <c r="E52" s="18"/>
      <c r="F52" s="18"/>
      <c r="G52" s="19"/>
      <c r="H52" s="2"/>
    </row>
    <row r="53" spans="1:8">
      <c r="A53" s="217"/>
      <c r="B53" s="269" t="s">
        <v>14</v>
      </c>
      <c r="C53" s="12" t="s">
        <v>425</v>
      </c>
      <c r="D53" s="12" t="s">
        <v>177</v>
      </c>
      <c r="E53" s="20">
        <v>897</v>
      </c>
      <c r="F53" s="20">
        <v>919</v>
      </c>
      <c r="G53" s="21">
        <v>477.5</v>
      </c>
      <c r="H53" s="2"/>
    </row>
    <row r="54" spans="1:8">
      <c r="A54" s="217"/>
      <c r="B54" s="269"/>
      <c r="C54" s="12" t="s">
        <v>426</v>
      </c>
      <c r="D54" s="12" t="s">
        <v>177</v>
      </c>
      <c r="E54" s="20">
        <v>588</v>
      </c>
      <c r="F54" s="20">
        <v>599</v>
      </c>
      <c r="G54" s="21">
        <v>606</v>
      </c>
      <c r="H54" s="2"/>
    </row>
    <row r="55" spans="1:8">
      <c r="A55" s="217"/>
      <c r="B55" s="269"/>
      <c r="C55" s="12"/>
      <c r="D55" s="13"/>
      <c r="E55" s="13" t="s">
        <v>13</v>
      </c>
      <c r="F55" s="14">
        <f>SUM(F53:F54)</f>
        <v>1518</v>
      </c>
      <c r="G55" s="15">
        <f>SUM(G53:G54)</f>
        <v>1083.5</v>
      </c>
      <c r="H55" s="2"/>
    </row>
    <row r="56" spans="1:8">
      <c r="A56" s="217"/>
      <c r="B56" s="16"/>
      <c r="C56" s="17"/>
      <c r="D56" s="17"/>
      <c r="E56" s="18"/>
      <c r="F56" s="18"/>
      <c r="G56" s="19"/>
      <c r="H56" s="2"/>
    </row>
    <row r="57" spans="1:8">
      <c r="A57" s="217"/>
      <c r="B57" s="269" t="s">
        <v>15</v>
      </c>
      <c r="C57" s="12" t="s">
        <v>425</v>
      </c>
      <c r="D57" s="12" t="s">
        <v>177</v>
      </c>
      <c r="E57" s="20">
        <v>591</v>
      </c>
      <c r="F57" s="20">
        <v>614</v>
      </c>
      <c r="G57" s="21">
        <v>364</v>
      </c>
      <c r="H57" s="2"/>
    </row>
    <row r="58" spans="1:8">
      <c r="A58" s="217"/>
      <c r="B58" s="269"/>
      <c r="C58" s="12" t="s">
        <v>426</v>
      </c>
      <c r="D58" s="12" t="s">
        <v>177</v>
      </c>
      <c r="E58" s="20">
        <v>400</v>
      </c>
      <c r="F58" s="20">
        <v>413</v>
      </c>
      <c r="G58" s="21">
        <v>495</v>
      </c>
      <c r="H58" s="2"/>
    </row>
    <row r="59" spans="1:8">
      <c r="A59" s="217"/>
      <c r="B59" s="269"/>
      <c r="C59" s="12"/>
      <c r="D59" s="13"/>
      <c r="E59" s="13" t="s">
        <v>13</v>
      </c>
      <c r="F59" s="14">
        <f>SUM(F57:F58)</f>
        <v>1027</v>
      </c>
      <c r="G59" s="15">
        <f>SUM(G57:G58)</f>
        <v>859</v>
      </c>
      <c r="H59" s="2"/>
    </row>
    <row r="60" spans="1:8">
      <c r="A60" s="217"/>
      <c r="B60" s="16"/>
      <c r="C60" s="17"/>
      <c r="D60" s="17"/>
      <c r="E60" s="18"/>
      <c r="F60" s="18"/>
      <c r="G60" s="19"/>
      <c r="H60" s="2"/>
    </row>
    <row r="61" spans="1:8">
      <c r="A61" s="217"/>
      <c r="B61" s="269" t="s">
        <v>16</v>
      </c>
      <c r="C61" s="22" t="str">
        <f>C57</f>
        <v>45MG/0.5ML</v>
      </c>
      <c r="D61" s="22" t="str">
        <f>D57</f>
        <v xml:space="preserve">SYRINGE   </v>
      </c>
      <c r="E61" s="20"/>
      <c r="F61" s="20">
        <f t="shared" ref="F61:G63" si="2">F49+F53+F57</f>
        <v>1875</v>
      </c>
      <c r="G61" s="21">
        <f t="shared" si="2"/>
        <v>1138.5</v>
      </c>
      <c r="H61" s="2"/>
    </row>
    <row r="62" spans="1:8">
      <c r="A62" s="217"/>
      <c r="B62" s="269"/>
      <c r="C62" s="22" t="str">
        <f>C58</f>
        <v xml:space="preserve">90 MG/ML  </v>
      </c>
      <c r="D62" s="22" t="str">
        <f>D58</f>
        <v xml:space="preserve">SYRINGE   </v>
      </c>
      <c r="E62" s="20"/>
      <c r="F62" s="20">
        <f t="shared" si="2"/>
        <v>1236</v>
      </c>
      <c r="G62" s="21">
        <f t="shared" si="2"/>
        <v>1329</v>
      </c>
      <c r="H62" s="2"/>
    </row>
    <row r="63" spans="1:8" ht="13.5" thickBot="1">
      <c r="A63" s="218"/>
      <c r="B63" s="270"/>
      <c r="C63" s="30"/>
      <c r="D63" s="31"/>
      <c r="E63" s="31" t="s">
        <v>13</v>
      </c>
      <c r="F63" s="33">
        <f t="shared" si="2"/>
        <v>3111</v>
      </c>
      <c r="G63" s="34">
        <f t="shared" si="2"/>
        <v>2467.5</v>
      </c>
      <c r="H63" s="2"/>
    </row>
    <row r="64" spans="1:8" ht="13.5" thickBot="1">
      <c r="A64" s="27"/>
      <c r="B64" s="28"/>
      <c r="C64" s="28"/>
      <c r="D64" s="28"/>
      <c r="E64" s="28"/>
      <c r="F64" s="28"/>
      <c r="G64" s="29"/>
      <c r="H64" s="2"/>
    </row>
    <row r="65" spans="1:8">
      <c r="A65" s="216" t="s">
        <v>427</v>
      </c>
      <c r="B65" s="222" t="s">
        <v>10</v>
      </c>
      <c r="C65" s="9" t="s">
        <v>428</v>
      </c>
      <c r="D65" s="9" t="s">
        <v>177</v>
      </c>
      <c r="E65" s="10">
        <v>91</v>
      </c>
      <c r="F65" s="10">
        <v>105</v>
      </c>
      <c r="G65" s="11">
        <v>3012.4400000000005</v>
      </c>
      <c r="H65" s="2"/>
    </row>
    <row r="66" spans="1:8">
      <c r="A66" s="217"/>
      <c r="B66" s="223"/>
      <c r="C66" s="12"/>
      <c r="D66" s="13"/>
      <c r="E66" s="13" t="s">
        <v>13</v>
      </c>
      <c r="F66" s="14">
        <f>SUM(F65)</f>
        <v>105</v>
      </c>
      <c r="G66" s="15">
        <f>SUM(G65)</f>
        <v>3012.4400000000005</v>
      </c>
      <c r="H66" s="2"/>
    </row>
    <row r="67" spans="1:8">
      <c r="A67" s="217"/>
      <c r="B67" s="16"/>
      <c r="C67" s="17"/>
      <c r="D67" s="17"/>
      <c r="E67" s="18"/>
      <c r="F67" s="18"/>
      <c r="G67" s="19"/>
      <c r="H67" s="2"/>
    </row>
    <row r="68" spans="1:8">
      <c r="A68" s="217"/>
      <c r="B68" s="224" t="s">
        <v>14</v>
      </c>
      <c r="C68" s="12" t="s">
        <v>428</v>
      </c>
      <c r="D68" s="12" t="s">
        <v>177</v>
      </c>
      <c r="E68" s="20">
        <v>130</v>
      </c>
      <c r="F68" s="20">
        <v>146</v>
      </c>
      <c r="G68" s="21">
        <v>2960.0600000000022</v>
      </c>
      <c r="H68" s="2"/>
    </row>
    <row r="69" spans="1:8">
      <c r="A69" s="217"/>
      <c r="B69" s="223"/>
      <c r="C69" s="12"/>
      <c r="D69" s="13"/>
      <c r="E69" s="13" t="s">
        <v>13</v>
      </c>
      <c r="F69" s="14">
        <f>SUM(F68)</f>
        <v>146</v>
      </c>
      <c r="G69" s="15">
        <f>SUM(G68)</f>
        <v>2960.0600000000022</v>
      </c>
      <c r="H69" s="2"/>
    </row>
    <row r="70" spans="1:8">
      <c r="A70" s="217"/>
      <c r="B70" s="16"/>
      <c r="C70" s="17"/>
      <c r="D70" s="17"/>
      <c r="E70" s="18"/>
      <c r="F70" s="18"/>
      <c r="G70" s="19"/>
      <c r="H70" s="2"/>
    </row>
    <row r="71" spans="1:8">
      <c r="A71" s="217"/>
      <c r="B71" s="224" t="s">
        <v>15</v>
      </c>
      <c r="C71" s="12" t="s">
        <v>428</v>
      </c>
      <c r="D71" s="12" t="s">
        <v>177</v>
      </c>
      <c r="E71" s="20">
        <v>115</v>
      </c>
      <c r="F71" s="20">
        <v>118</v>
      </c>
      <c r="G71" s="21">
        <v>4287.33</v>
      </c>
      <c r="H71" s="2"/>
    </row>
    <row r="72" spans="1:8">
      <c r="A72" s="217"/>
      <c r="B72" s="223"/>
      <c r="C72" s="12"/>
      <c r="D72" s="13"/>
      <c r="E72" s="13" t="s">
        <v>13</v>
      </c>
      <c r="F72" s="14">
        <f>SUM(F71)</f>
        <v>118</v>
      </c>
      <c r="G72" s="15">
        <f>SUM(G71)</f>
        <v>4287.33</v>
      </c>
      <c r="H72" s="2"/>
    </row>
    <row r="73" spans="1:8">
      <c r="A73" s="217"/>
      <c r="B73" s="16"/>
      <c r="C73" s="17"/>
      <c r="D73" s="17"/>
      <c r="E73" s="18"/>
      <c r="F73" s="18"/>
      <c r="G73" s="19"/>
      <c r="H73" s="2"/>
    </row>
    <row r="74" spans="1:8">
      <c r="A74" s="217"/>
      <c r="B74" s="224" t="s">
        <v>16</v>
      </c>
      <c r="C74" s="22" t="str">
        <f>C71</f>
        <v>100MG/0.67</v>
      </c>
      <c r="D74" s="22" t="str">
        <f>D71</f>
        <v xml:space="preserve">SYRINGE   </v>
      </c>
      <c r="E74" s="20"/>
      <c r="F74" s="20">
        <f>F65+F68+F71</f>
        <v>369</v>
      </c>
      <c r="G74" s="21">
        <f>G65+G68+G71</f>
        <v>10259.830000000002</v>
      </c>
      <c r="H74" s="2"/>
    </row>
    <row r="75" spans="1:8" ht="13.5" thickBot="1">
      <c r="A75" s="218"/>
      <c r="B75" s="225"/>
      <c r="C75" s="30"/>
      <c r="D75" s="31"/>
      <c r="E75" s="31" t="s">
        <v>13</v>
      </c>
      <c r="F75" s="33">
        <f>F66+F69+F72</f>
        <v>369</v>
      </c>
      <c r="G75" s="34">
        <f>G66+G69+G72</f>
        <v>10259.830000000002</v>
      </c>
      <c r="H75" s="2"/>
    </row>
    <row r="76" spans="1:8" ht="13.5" thickBot="1">
      <c r="A76" s="27"/>
      <c r="B76" s="28"/>
      <c r="C76" s="28"/>
      <c r="D76" s="28"/>
      <c r="E76" s="28"/>
      <c r="F76" s="28"/>
      <c r="G76" s="29"/>
      <c r="H76" s="2"/>
    </row>
    <row r="77" spans="1:8">
      <c r="A77" s="216" t="s">
        <v>427</v>
      </c>
      <c r="B77" s="222" t="s">
        <v>10</v>
      </c>
      <c r="C77" s="9" t="s">
        <v>428</v>
      </c>
      <c r="D77" s="9" t="s">
        <v>172</v>
      </c>
      <c r="E77" s="10">
        <v>13</v>
      </c>
      <c r="F77" s="10">
        <v>13</v>
      </c>
      <c r="G77" s="11">
        <v>364</v>
      </c>
      <c r="H77" s="2"/>
    </row>
    <row r="78" spans="1:8">
      <c r="A78" s="217"/>
      <c r="B78" s="223"/>
      <c r="C78" s="12"/>
      <c r="D78" s="13"/>
      <c r="E78" s="13" t="s">
        <v>13</v>
      </c>
      <c r="F78" s="14">
        <f>SUM(F77)</f>
        <v>13</v>
      </c>
      <c r="G78" s="15">
        <f>SUM(G77)</f>
        <v>364</v>
      </c>
      <c r="H78" s="2"/>
    </row>
    <row r="79" spans="1:8">
      <c r="A79" s="217"/>
      <c r="B79" s="16"/>
      <c r="C79" s="17"/>
      <c r="D79" s="17"/>
      <c r="E79" s="18"/>
      <c r="F79" s="18"/>
      <c r="G79" s="19"/>
      <c r="H79" s="2"/>
    </row>
    <row r="80" spans="1:8">
      <c r="A80" s="217"/>
      <c r="B80" s="224" t="s">
        <v>14</v>
      </c>
      <c r="C80" s="12" t="s">
        <v>428</v>
      </c>
      <c r="D80" s="12" t="s">
        <v>172</v>
      </c>
      <c r="E80" s="20">
        <v>0</v>
      </c>
      <c r="F80" s="20">
        <v>0</v>
      </c>
      <c r="G80" s="21">
        <v>0</v>
      </c>
      <c r="H80" s="2"/>
    </row>
    <row r="81" spans="1:8">
      <c r="A81" s="217"/>
      <c r="B81" s="223"/>
      <c r="C81" s="12"/>
      <c r="D81" s="13"/>
      <c r="E81" s="13" t="s">
        <v>13</v>
      </c>
      <c r="F81" s="14">
        <f>SUM(F80)</f>
        <v>0</v>
      </c>
      <c r="G81" s="15">
        <f>SUM(G80)</f>
        <v>0</v>
      </c>
      <c r="H81" s="2"/>
    </row>
    <row r="82" spans="1:8">
      <c r="A82" s="217"/>
      <c r="B82" s="16"/>
      <c r="C82" s="17"/>
      <c r="D82" s="17"/>
      <c r="E82" s="18"/>
      <c r="F82" s="18"/>
      <c r="G82" s="19"/>
      <c r="H82" s="2"/>
    </row>
    <row r="83" spans="1:8">
      <c r="A83" s="217"/>
      <c r="B83" s="224" t="s">
        <v>15</v>
      </c>
      <c r="C83" s="12" t="s">
        <v>428</v>
      </c>
      <c r="D83" s="12" t="s">
        <v>172</v>
      </c>
      <c r="E83" s="20">
        <v>0</v>
      </c>
      <c r="F83" s="20">
        <v>0</v>
      </c>
      <c r="G83" s="21">
        <v>0</v>
      </c>
      <c r="H83" s="2"/>
    </row>
    <row r="84" spans="1:8">
      <c r="A84" s="217"/>
      <c r="B84" s="223"/>
      <c r="C84" s="12"/>
      <c r="D84" s="13"/>
      <c r="E84" s="13" t="s">
        <v>13</v>
      </c>
      <c r="F84" s="14">
        <f>SUM(F83)</f>
        <v>0</v>
      </c>
      <c r="G84" s="15">
        <f>SUM(G83)</f>
        <v>0</v>
      </c>
      <c r="H84" s="2"/>
    </row>
    <row r="85" spans="1:8">
      <c r="A85" s="217"/>
      <c r="B85" s="16"/>
      <c r="C85" s="17"/>
      <c r="D85" s="17"/>
      <c r="E85" s="18"/>
      <c r="F85" s="18"/>
      <c r="G85" s="19"/>
      <c r="H85" s="2"/>
    </row>
    <row r="86" spans="1:8">
      <c r="A86" s="217"/>
      <c r="B86" s="224" t="s">
        <v>16</v>
      </c>
      <c r="C86" s="22" t="str">
        <f>C83</f>
        <v>100MG/0.67</v>
      </c>
      <c r="D86" s="22" t="str">
        <f>D83</f>
        <v>DISP SYRIN</v>
      </c>
      <c r="E86" s="20"/>
      <c r="F86" s="20">
        <f>F77+F80+F83</f>
        <v>13</v>
      </c>
      <c r="G86" s="21">
        <f>G77+G80+G83</f>
        <v>364</v>
      </c>
      <c r="H86" s="2"/>
    </row>
    <row r="87" spans="1:8" ht="13.5" thickBot="1">
      <c r="A87" s="218"/>
      <c r="B87" s="225"/>
      <c r="C87" s="30"/>
      <c r="D87" s="31"/>
      <c r="E87" s="31" t="s">
        <v>13</v>
      </c>
      <c r="F87" s="33">
        <f>F78+F81+F84</f>
        <v>13</v>
      </c>
      <c r="G87" s="34">
        <f>G78+G81+G84</f>
        <v>364</v>
      </c>
      <c r="H87" s="2"/>
    </row>
    <row r="88" spans="1:8" ht="13.5" thickBot="1">
      <c r="A88" s="27"/>
      <c r="B88" s="28"/>
      <c r="C88" s="28"/>
      <c r="D88" s="28"/>
      <c r="E88" s="28"/>
      <c r="F88" s="28"/>
      <c r="G88" s="29"/>
      <c r="H88" s="2"/>
    </row>
    <row r="89" spans="1:8">
      <c r="A89" s="216" t="s">
        <v>429</v>
      </c>
      <c r="B89" s="222" t="s">
        <v>10</v>
      </c>
      <c r="C89" s="9" t="s">
        <v>200</v>
      </c>
      <c r="D89" s="9" t="s">
        <v>23</v>
      </c>
      <c r="E89" s="10">
        <v>294</v>
      </c>
      <c r="F89" s="10">
        <v>325</v>
      </c>
      <c r="G89" s="11">
        <v>974</v>
      </c>
      <c r="H89" s="2"/>
    </row>
    <row r="90" spans="1:8">
      <c r="A90" s="217"/>
      <c r="B90" s="223"/>
      <c r="C90" s="12"/>
      <c r="D90" s="13"/>
      <c r="E90" s="13" t="s">
        <v>13</v>
      </c>
      <c r="F90" s="14">
        <f>SUM(F89)</f>
        <v>325</v>
      </c>
      <c r="G90" s="15">
        <f>SUM(G89)</f>
        <v>974</v>
      </c>
      <c r="H90" s="2"/>
    </row>
    <row r="91" spans="1:8">
      <c r="A91" s="217"/>
      <c r="B91" s="16"/>
      <c r="C91" s="17"/>
      <c r="D91" s="17"/>
      <c r="E91" s="18"/>
      <c r="F91" s="18"/>
      <c r="G91" s="19"/>
      <c r="H91" s="2"/>
    </row>
    <row r="92" spans="1:8">
      <c r="A92" s="217"/>
      <c r="B92" s="224" t="s">
        <v>14</v>
      </c>
      <c r="C92" s="12" t="s">
        <v>200</v>
      </c>
      <c r="D92" s="12" t="s">
        <v>23</v>
      </c>
      <c r="E92" s="20">
        <v>6</v>
      </c>
      <c r="F92" s="20">
        <v>7</v>
      </c>
      <c r="G92" s="21">
        <v>30</v>
      </c>
      <c r="H92" s="2"/>
    </row>
    <row r="93" spans="1:8">
      <c r="A93" s="217"/>
      <c r="B93" s="223"/>
      <c r="C93" s="12"/>
      <c r="D93" s="13"/>
      <c r="E93" s="13" t="s">
        <v>13</v>
      </c>
      <c r="F93" s="14">
        <f>SUM(F92)</f>
        <v>7</v>
      </c>
      <c r="G93" s="15">
        <f>SUM(G92)</f>
        <v>30</v>
      </c>
      <c r="H93" s="2"/>
    </row>
    <row r="94" spans="1:8">
      <c r="A94" s="217"/>
      <c r="B94" s="16"/>
      <c r="C94" s="17"/>
      <c r="D94" s="17"/>
      <c r="E94" s="18"/>
      <c r="F94" s="18"/>
      <c r="G94" s="19"/>
      <c r="H94" s="2"/>
    </row>
    <row r="95" spans="1:8">
      <c r="A95" s="217"/>
      <c r="B95" s="224" t="s">
        <v>15</v>
      </c>
      <c r="C95" s="12" t="s">
        <v>200</v>
      </c>
      <c r="D95" s="12" t="s">
        <v>23</v>
      </c>
      <c r="E95" s="20">
        <v>0</v>
      </c>
      <c r="F95" s="20">
        <v>0</v>
      </c>
      <c r="G95" s="21">
        <v>0</v>
      </c>
      <c r="H95" s="2"/>
    </row>
    <row r="96" spans="1:8">
      <c r="A96" s="217"/>
      <c r="B96" s="223"/>
      <c r="C96" s="12"/>
      <c r="D96" s="13"/>
      <c r="E96" s="13" t="s">
        <v>13</v>
      </c>
      <c r="F96" s="14">
        <f>SUM(F95)</f>
        <v>0</v>
      </c>
      <c r="G96" s="15">
        <f>SUM(G95)</f>
        <v>0</v>
      </c>
      <c r="H96" s="2"/>
    </row>
    <row r="97" spans="1:8">
      <c r="A97" s="217"/>
      <c r="B97" s="16"/>
      <c r="C97" s="17"/>
      <c r="D97" s="17"/>
      <c r="E97" s="18"/>
      <c r="F97" s="18"/>
      <c r="G97" s="19"/>
      <c r="H97" s="2"/>
    </row>
    <row r="98" spans="1:8">
      <c r="A98" s="217"/>
      <c r="B98" s="224" t="s">
        <v>16</v>
      </c>
      <c r="C98" s="22" t="str">
        <f>C95</f>
        <v xml:space="preserve">250 MG    </v>
      </c>
      <c r="D98" s="22" t="str">
        <f>D95</f>
        <v xml:space="preserve">VIAL      </v>
      </c>
      <c r="E98" s="20"/>
      <c r="F98" s="20">
        <f>F89+F92+F95</f>
        <v>332</v>
      </c>
      <c r="G98" s="21">
        <f>G89+G92+G95</f>
        <v>1004</v>
      </c>
      <c r="H98" s="2"/>
    </row>
    <row r="99" spans="1:8" ht="13.5" thickBot="1">
      <c r="A99" s="218"/>
      <c r="B99" s="225"/>
      <c r="C99" s="30"/>
      <c r="D99" s="31"/>
      <c r="E99" s="31" t="s">
        <v>13</v>
      </c>
      <c r="F99" s="33">
        <f>F90+F93+F96</f>
        <v>332</v>
      </c>
      <c r="G99" s="34">
        <f>G90+G93+G96</f>
        <v>1004</v>
      </c>
      <c r="H99" s="2"/>
    </row>
    <row r="100" spans="1:8" ht="13.5" thickBot="1">
      <c r="A100" s="27"/>
      <c r="B100" s="28"/>
      <c r="C100" s="28"/>
      <c r="D100" s="28"/>
      <c r="E100" s="28"/>
      <c r="F100" s="28"/>
      <c r="G100" s="29"/>
      <c r="H100" s="2"/>
    </row>
    <row r="101" spans="1:8">
      <c r="A101" s="216" t="s">
        <v>430</v>
      </c>
      <c r="B101" s="222" t="s">
        <v>10</v>
      </c>
      <c r="C101" s="9" t="s">
        <v>431</v>
      </c>
      <c r="D101" s="9" t="s">
        <v>23</v>
      </c>
      <c r="E101" s="10">
        <v>9</v>
      </c>
      <c r="F101" s="10">
        <v>9</v>
      </c>
      <c r="G101" s="11">
        <v>72</v>
      </c>
      <c r="H101" s="2"/>
    </row>
    <row r="102" spans="1:8">
      <c r="A102" s="217"/>
      <c r="B102" s="223"/>
      <c r="C102" s="12"/>
      <c r="D102" s="13"/>
      <c r="E102" s="13" t="s">
        <v>13</v>
      </c>
      <c r="F102" s="14">
        <f>SUM(F101)</f>
        <v>9</v>
      </c>
      <c r="G102" s="15">
        <f>SUM(G101)</f>
        <v>72</v>
      </c>
      <c r="H102" s="2"/>
    </row>
    <row r="103" spans="1:8">
      <c r="A103" s="217"/>
      <c r="B103" s="16"/>
      <c r="C103" s="17"/>
      <c r="D103" s="17"/>
      <c r="E103" s="18"/>
      <c r="F103" s="18"/>
      <c r="G103" s="19"/>
      <c r="H103" s="2"/>
    </row>
    <row r="104" spans="1:8">
      <c r="A104" s="217"/>
      <c r="B104" s="224" t="s">
        <v>14</v>
      </c>
      <c r="C104" s="12" t="s">
        <v>431</v>
      </c>
      <c r="D104" s="12" t="s">
        <v>23</v>
      </c>
      <c r="E104" s="20">
        <v>19</v>
      </c>
      <c r="F104" s="20">
        <v>19</v>
      </c>
      <c r="G104" s="21">
        <v>84</v>
      </c>
      <c r="H104" s="2"/>
    </row>
    <row r="105" spans="1:8">
      <c r="A105" s="217"/>
      <c r="B105" s="223"/>
      <c r="C105" s="12"/>
      <c r="D105" s="13"/>
      <c r="E105" s="13" t="s">
        <v>13</v>
      </c>
      <c r="F105" s="14">
        <f>SUM(F104)</f>
        <v>19</v>
      </c>
      <c r="G105" s="15">
        <f>SUM(G104)</f>
        <v>84</v>
      </c>
      <c r="H105" s="2"/>
    </row>
    <row r="106" spans="1:8">
      <c r="A106" s="217"/>
      <c r="B106" s="16"/>
      <c r="C106" s="17"/>
      <c r="D106" s="17"/>
      <c r="E106" s="18"/>
      <c r="F106" s="18"/>
      <c r="G106" s="19"/>
      <c r="H106" s="2"/>
    </row>
    <row r="107" spans="1:8">
      <c r="A107" s="217"/>
      <c r="B107" s="224" t="s">
        <v>15</v>
      </c>
      <c r="C107" s="12" t="s">
        <v>431</v>
      </c>
      <c r="D107" s="12" t="s">
        <v>23</v>
      </c>
      <c r="E107" s="20">
        <v>0</v>
      </c>
      <c r="F107" s="20">
        <v>0</v>
      </c>
      <c r="G107" s="21">
        <v>0</v>
      </c>
      <c r="H107" s="2"/>
    </row>
    <row r="108" spans="1:8">
      <c r="A108" s="217"/>
      <c r="B108" s="223"/>
      <c r="C108" s="12"/>
      <c r="D108" s="13"/>
      <c r="E108" s="13" t="s">
        <v>13</v>
      </c>
      <c r="F108" s="14">
        <f>SUM(F107)</f>
        <v>0</v>
      </c>
      <c r="G108" s="15">
        <f>SUM(G107)</f>
        <v>0</v>
      </c>
      <c r="H108" s="2"/>
    </row>
    <row r="109" spans="1:8">
      <c r="A109" s="217"/>
      <c r="B109" s="16"/>
      <c r="C109" s="17"/>
      <c r="D109" s="17"/>
      <c r="E109" s="18"/>
      <c r="F109" s="18"/>
      <c r="G109" s="19"/>
      <c r="H109" s="2"/>
    </row>
    <row r="110" spans="1:8">
      <c r="A110" s="217"/>
      <c r="B110" s="224" t="s">
        <v>16</v>
      </c>
      <c r="C110" s="22" t="str">
        <f>C107</f>
        <v xml:space="preserve">220 MG    </v>
      </c>
      <c r="D110" s="22" t="str">
        <f>D107</f>
        <v xml:space="preserve">VIAL      </v>
      </c>
      <c r="E110" s="20"/>
      <c r="F110" s="20">
        <f>F101+F104+F107</f>
        <v>28</v>
      </c>
      <c r="G110" s="21">
        <f>G101+G104+G107</f>
        <v>156</v>
      </c>
      <c r="H110" s="2"/>
    </row>
    <row r="111" spans="1:8" ht="13.5" thickBot="1">
      <c r="A111" s="218"/>
      <c r="B111" s="225"/>
      <c r="C111" s="30"/>
      <c r="D111" s="31"/>
      <c r="E111" s="31" t="s">
        <v>13</v>
      </c>
      <c r="F111" s="33">
        <f>F102+F105+F108</f>
        <v>28</v>
      </c>
      <c r="G111" s="34">
        <f>G102+G105+G108</f>
        <v>156</v>
      </c>
      <c r="H111" s="2"/>
    </row>
    <row r="112" spans="1:8" ht="13.5" thickBot="1">
      <c r="A112" s="27"/>
      <c r="B112" s="28"/>
      <c r="C112" s="28"/>
      <c r="D112" s="28"/>
      <c r="E112" s="28"/>
      <c r="F112" s="28"/>
      <c r="G112" s="29"/>
      <c r="H112" s="2"/>
    </row>
    <row r="113" spans="1:8">
      <c r="A113" s="216" t="s">
        <v>432</v>
      </c>
      <c r="B113" s="222" t="s">
        <v>10</v>
      </c>
      <c r="C113" s="9" t="s">
        <v>106</v>
      </c>
      <c r="D113" s="9" t="s">
        <v>23</v>
      </c>
      <c r="E113" s="10">
        <v>24</v>
      </c>
      <c r="F113" s="10">
        <v>33</v>
      </c>
      <c r="G113" s="11">
        <v>33</v>
      </c>
      <c r="H113" s="2"/>
    </row>
    <row r="114" spans="1:8">
      <c r="A114" s="217"/>
      <c r="B114" s="223"/>
      <c r="C114" s="12"/>
      <c r="D114" s="13"/>
      <c r="E114" s="13" t="s">
        <v>13</v>
      </c>
      <c r="F114" s="14">
        <f>SUM(F113)</f>
        <v>33</v>
      </c>
      <c r="G114" s="15">
        <f>SUM(G113)</f>
        <v>33</v>
      </c>
      <c r="H114" s="2"/>
    </row>
    <row r="115" spans="1:8">
      <c r="A115" s="217"/>
      <c r="B115" s="16"/>
      <c r="C115" s="17"/>
      <c r="D115" s="17"/>
      <c r="E115" s="18"/>
      <c r="F115" s="18"/>
      <c r="G115" s="19"/>
      <c r="H115" s="2"/>
    </row>
    <row r="116" spans="1:8">
      <c r="A116" s="217"/>
      <c r="B116" s="224" t="s">
        <v>14</v>
      </c>
      <c r="C116" s="12" t="s">
        <v>106</v>
      </c>
      <c r="D116" s="12" t="s">
        <v>23</v>
      </c>
      <c r="E116" s="20">
        <v>3</v>
      </c>
      <c r="F116" s="20">
        <v>3</v>
      </c>
      <c r="G116" s="21">
        <v>4</v>
      </c>
      <c r="H116" s="2"/>
    </row>
    <row r="117" spans="1:8">
      <c r="A117" s="217"/>
      <c r="B117" s="223"/>
      <c r="C117" s="12"/>
      <c r="D117" s="13"/>
      <c r="E117" s="13" t="s">
        <v>13</v>
      </c>
      <c r="F117" s="14">
        <f>SUM(F116)</f>
        <v>3</v>
      </c>
      <c r="G117" s="15">
        <f>SUM(G116)</f>
        <v>4</v>
      </c>
      <c r="H117" s="2"/>
    </row>
    <row r="118" spans="1:8">
      <c r="A118" s="217"/>
      <c r="B118" s="16"/>
      <c r="C118" s="17"/>
      <c r="D118" s="17"/>
      <c r="E118" s="18"/>
      <c r="F118" s="18"/>
      <c r="G118" s="19"/>
      <c r="H118" s="2"/>
    </row>
    <row r="119" spans="1:8">
      <c r="A119" s="217"/>
      <c r="B119" s="224" t="s">
        <v>15</v>
      </c>
      <c r="C119" s="12" t="s">
        <v>106</v>
      </c>
      <c r="D119" s="12" t="s">
        <v>23</v>
      </c>
      <c r="E119" s="20">
        <v>1</v>
      </c>
      <c r="F119" s="20">
        <v>1</v>
      </c>
      <c r="G119" s="21">
        <v>2</v>
      </c>
      <c r="H119" s="2"/>
    </row>
    <row r="120" spans="1:8">
      <c r="A120" s="217"/>
      <c r="B120" s="223"/>
      <c r="C120" s="12"/>
      <c r="D120" s="13"/>
      <c r="E120" s="13" t="s">
        <v>13</v>
      </c>
      <c r="F120" s="14">
        <f>SUM(F119)</f>
        <v>1</v>
      </c>
      <c r="G120" s="15">
        <f>SUM(G119)</f>
        <v>2</v>
      </c>
      <c r="H120" s="2"/>
    </row>
    <row r="121" spans="1:8">
      <c r="A121" s="217"/>
      <c r="B121" s="16"/>
      <c r="C121" s="17"/>
      <c r="D121" s="17"/>
      <c r="E121" s="18"/>
      <c r="F121" s="18"/>
      <c r="G121" s="19"/>
      <c r="H121" s="2"/>
    </row>
    <row r="122" spans="1:8">
      <c r="A122" s="217"/>
      <c r="B122" s="224" t="s">
        <v>16</v>
      </c>
      <c r="C122" s="22" t="str">
        <f>C119</f>
        <v xml:space="preserve">300 MG    </v>
      </c>
      <c r="D122" s="22" t="str">
        <f>D119</f>
        <v xml:space="preserve">VIAL      </v>
      </c>
      <c r="E122" s="20"/>
      <c r="F122" s="20">
        <f t="shared" ref="F122:G123" si="3">F113+F116+F119</f>
        <v>37</v>
      </c>
      <c r="G122" s="21">
        <f t="shared" si="3"/>
        <v>39</v>
      </c>
      <c r="H122" s="2"/>
    </row>
    <row r="123" spans="1:8" ht="13.5" thickBot="1">
      <c r="A123" s="218"/>
      <c r="B123" s="225"/>
      <c r="C123" s="30"/>
      <c r="D123" s="31"/>
      <c r="E123" s="31" t="s">
        <v>13</v>
      </c>
      <c r="F123" s="33">
        <f t="shared" si="3"/>
        <v>37</v>
      </c>
      <c r="G123" s="34">
        <f t="shared" si="3"/>
        <v>39</v>
      </c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</sheetData>
  <mergeCells count="45">
    <mergeCell ref="A17:A27"/>
    <mergeCell ref="B17:B18"/>
    <mergeCell ref="B20:B21"/>
    <mergeCell ref="B23:B24"/>
    <mergeCell ref="B26:B27"/>
    <mergeCell ref="A5:A15"/>
    <mergeCell ref="B5:B6"/>
    <mergeCell ref="B8:B9"/>
    <mergeCell ref="B11:B12"/>
    <mergeCell ref="B14:B15"/>
    <mergeCell ref="A49:A63"/>
    <mergeCell ref="B49:B51"/>
    <mergeCell ref="B53:B55"/>
    <mergeCell ref="B57:B59"/>
    <mergeCell ref="B61:B63"/>
    <mergeCell ref="A29:A47"/>
    <mergeCell ref="B29:B32"/>
    <mergeCell ref="B34:B37"/>
    <mergeCell ref="B39:B42"/>
    <mergeCell ref="B44:B47"/>
    <mergeCell ref="A77:A87"/>
    <mergeCell ref="B77:B78"/>
    <mergeCell ref="B80:B81"/>
    <mergeCell ref="B83:B84"/>
    <mergeCell ref="B86:B87"/>
    <mergeCell ref="A65:A75"/>
    <mergeCell ref="B65:B66"/>
    <mergeCell ref="B68:B69"/>
    <mergeCell ref="B71:B72"/>
    <mergeCell ref="B74:B75"/>
    <mergeCell ref="A101:A111"/>
    <mergeCell ref="B101:B102"/>
    <mergeCell ref="B104:B105"/>
    <mergeCell ref="B107:B108"/>
    <mergeCell ref="B110:B111"/>
    <mergeCell ref="A89:A99"/>
    <mergeCell ref="B89:B90"/>
    <mergeCell ref="B92:B93"/>
    <mergeCell ref="B95:B96"/>
    <mergeCell ref="B98:B99"/>
    <mergeCell ref="A113:A123"/>
    <mergeCell ref="B113:B114"/>
    <mergeCell ref="B116:B117"/>
    <mergeCell ref="B119:B120"/>
    <mergeCell ref="B122:B123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S74"/>
  <sheetViews>
    <sheetView showGridLines="0" workbookViewId="0">
      <selection activeCell="A2" sqref="A2"/>
    </sheetView>
  </sheetViews>
  <sheetFormatPr defaultRowHeight="12.75"/>
  <cols>
    <col min="1" max="1" width="23.140625" style="200" customWidth="1"/>
    <col min="2" max="2" width="5.42578125" style="200" bestFit="1" customWidth="1"/>
    <col min="3" max="3" width="8.85546875" style="200" bestFit="1" customWidth="1"/>
    <col min="4" max="4" width="12.140625" style="200" bestFit="1" customWidth="1"/>
    <col min="5" max="5" width="11.42578125" style="200" bestFit="1" customWidth="1"/>
    <col min="6" max="17" width="14.42578125" style="200" customWidth="1"/>
    <col min="18" max="18" width="13.85546875" style="200" bestFit="1" customWidth="1"/>
    <col min="19" max="256" width="9.140625" style="200"/>
    <col min="257" max="257" width="23.140625" style="200" customWidth="1"/>
    <col min="258" max="258" width="5.42578125" style="200" bestFit="1" customWidth="1"/>
    <col min="259" max="259" width="8.85546875" style="200" bestFit="1" customWidth="1"/>
    <col min="260" max="260" width="12.140625" style="200" bestFit="1" customWidth="1"/>
    <col min="261" max="261" width="11.42578125" style="200" bestFit="1" customWidth="1"/>
    <col min="262" max="273" width="14.42578125" style="200" customWidth="1"/>
    <col min="274" max="274" width="13.85546875" style="200" bestFit="1" customWidth="1"/>
    <col min="275" max="512" width="9.140625" style="200"/>
    <col min="513" max="513" width="23.140625" style="200" customWidth="1"/>
    <col min="514" max="514" width="5.42578125" style="200" bestFit="1" customWidth="1"/>
    <col min="515" max="515" width="8.85546875" style="200" bestFit="1" customWidth="1"/>
    <col min="516" max="516" width="12.140625" style="200" bestFit="1" customWidth="1"/>
    <col min="517" max="517" width="11.42578125" style="200" bestFit="1" customWidth="1"/>
    <col min="518" max="529" width="14.42578125" style="200" customWidth="1"/>
    <col min="530" max="530" width="13.85546875" style="200" bestFit="1" customWidth="1"/>
    <col min="531" max="768" width="9.140625" style="200"/>
    <col min="769" max="769" width="23.140625" style="200" customWidth="1"/>
    <col min="770" max="770" width="5.42578125" style="200" bestFit="1" customWidth="1"/>
    <col min="771" max="771" width="8.85546875" style="200" bestFit="1" customWidth="1"/>
    <col min="772" max="772" width="12.140625" style="200" bestFit="1" customWidth="1"/>
    <col min="773" max="773" width="11.42578125" style="200" bestFit="1" customWidth="1"/>
    <col min="774" max="785" width="14.42578125" style="200" customWidth="1"/>
    <col min="786" max="786" width="13.85546875" style="200" bestFit="1" customWidth="1"/>
    <col min="787" max="1024" width="9.140625" style="200"/>
    <col min="1025" max="1025" width="23.140625" style="200" customWidth="1"/>
    <col min="1026" max="1026" width="5.42578125" style="200" bestFit="1" customWidth="1"/>
    <col min="1027" max="1027" width="8.85546875" style="200" bestFit="1" customWidth="1"/>
    <col min="1028" max="1028" width="12.140625" style="200" bestFit="1" customWidth="1"/>
    <col min="1029" max="1029" width="11.42578125" style="200" bestFit="1" customWidth="1"/>
    <col min="1030" max="1041" width="14.42578125" style="200" customWidth="1"/>
    <col min="1042" max="1042" width="13.85546875" style="200" bestFit="1" customWidth="1"/>
    <col min="1043" max="1280" width="9.140625" style="200"/>
    <col min="1281" max="1281" width="23.140625" style="200" customWidth="1"/>
    <col min="1282" max="1282" width="5.42578125" style="200" bestFit="1" customWidth="1"/>
    <col min="1283" max="1283" width="8.85546875" style="200" bestFit="1" customWidth="1"/>
    <col min="1284" max="1284" width="12.140625" style="200" bestFit="1" customWidth="1"/>
    <col min="1285" max="1285" width="11.42578125" style="200" bestFit="1" customWidth="1"/>
    <col min="1286" max="1297" width="14.42578125" style="200" customWidth="1"/>
    <col min="1298" max="1298" width="13.85546875" style="200" bestFit="1" customWidth="1"/>
    <col min="1299" max="1536" width="9.140625" style="200"/>
    <col min="1537" max="1537" width="23.140625" style="200" customWidth="1"/>
    <col min="1538" max="1538" width="5.42578125" style="200" bestFit="1" customWidth="1"/>
    <col min="1539" max="1539" width="8.85546875" style="200" bestFit="1" customWidth="1"/>
    <col min="1540" max="1540" width="12.140625" style="200" bestFit="1" customWidth="1"/>
    <col min="1541" max="1541" width="11.42578125" style="200" bestFit="1" customWidth="1"/>
    <col min="1542" max="1553" width="14.42578125" style="200" customWidth="1"/>
    <col min="1554" max="1554" width="13.85546875" style="200" bestFit="1" customWidth="1"/>
    <col min="1555" max="1792" width="9.140625" style="200"/>
    <col min="1793" max="1793" width="23.140625" style="200" customWidth="1"/>
    <col min="1794" max="1794" width="5.42578125" style="200" bestFit="1" customWidth="1"/>
    <col min="1795" max="1795" width="8.85546875" style="200" bestFit="1" customWidth="1"/>
    <col min="1796" max="1796" width="12.140625" style="200" bestFit="1" customWidth="1"/>
    <col min="1797" max="1797" width="11.42578125" style="200" bestFit="1" customWidth="1"/>
    <col min="1798" max="1809" width="14.42578125" style="200" customWidth="1"/>
    <col min="1810" max="1810" width="13.85546875" style="200" bestFit="1" customWidth="1"/>
    <col min="1811" max="2048" width="9.140625" style="200"/>
    <col min="2049" max="2049" width="23.140625" style="200" customWidth="1"/>
    <col min="2050" max="2050" width="5.42578125" style="200" bestFit="1" customWidth="1"/>
    <col min="2051" max="2051" width="8.85546875" style="200" bestFit="1" customWidth="1"/>
    <col min="2052" max="2052" width="12.140625" style="200" bestFit="1" customWidth="1"/>
    <col min="2053" max="2053" width="11.42578125" style="200" bestFit="1" customWidth="1"/>
    <col min="2054" max="2065" width="14.42578125" style="200" customWidth="1"/>
    <col min="2066" max="2066" width="13.85546875" style="200" bestFit="1" customWidth="1"/>
    <col min="2067" max="2304" width="9.140625" style="200"/>
    <col min="2305" max="2305" width="23.140625" style="200" customWidth="1"/>
    <col min="2306" max="2306" width="5.42578125" style="200" bestFit="1" customWidth="1"/>
    <col min="2307" max="2307" width="8.85546875" style="200" bestFit="1" customWidth="1"/>
    <col min="2308" max="2308" width="12.140625" style="200" bestFit="1" customWidth="1"/>
    <col min="2309" max="2309" width="11.42578125" style="200" bestFit="1" customWidth="1"/>
    <col min="2310" max="2321" width="14.42578125" style="200" customWidth="1"/>
    <col min="2322" max="2322" width="13.85546875" style="200" bestFit="1" customWidth="1"/>
    <col min="2323" max="2560" width="9.140625" style="200"/>
    <col min="2561" max="2561" width="23.140625" style="200" customWidth="1"/>
    <col min="2562" max="2562" width="5.42578125" style="200" bestFit="1" customWidth="1"/>
    <col min="2563" max="2563" width="8.85546875" style="200" bestFit="1" customWidth="1"/>
    <col min="2564" max="2564" width="12.140625" style="200" bestFit="1" customWidth="1"/>
    <col min="2565" max="2565" width="11.42578125" style="200" bestFit="1" customWidth="1"/>
    <col min="2566" max="2577" width="14.42578125" style="200" customWidth="1"/>
    <col min="2578" max="2578" width="13.85546875" style="200" bestFit="1" customWidth="1"/>
    <col min="2579" max="2816" width="9.140625" style="200"/>
    <col min="2817" max="2817" width="23.140625" style="200" customWidth="1"/>
    <col min="2818" max="2818" width="5.42578125" style="200" bestFit="1" customWidth="1"/>
    <col min="2819" max="2819" width="8.85546875" style="200" bestFit="1" customWidth="1"/>
    <col min="2820" max="2820" width="12.140625" style="200" bestFit="1" customWidth="1"/>
    <col min="2821" max="2821" width="11.42578125" style="200" bestFit="1" customWidth="1"/>
    <col min="2822" max="2833" width="14.42578125" style="200" customWidth="1"/>
    <col min="2834" max="2834" width="13.85546875" style="200" bestFit="1" customWidth="1"/>
    <col min="2835" max="3072" width="9.140625" style="200"/>
    <col min="3073" max="3073" width="23.140625" style="200" customWidth="1"/>
    <col min="3074" max="3074" width="5.42578125" style="200" bestFit="1" customWidth="1"/>
    <col min="3075" max="3075" width="8.85546875" style="200" bestFit="1" customWidth="1"/>
    <col min="3076" max="3076" width="12.140625" style="200" bestFit="1" customWidth="1"/>
    <col min="3077" max="3077" width="11.42578125" style="200" bestFit="1" customWidth="1"/>
    <col min="3078" max="3089" width="14.42578125" style="200" customWidth="1"/>
    <col min="3090" max="3090" width="13.85546875" style="200" bestFit="1" customWidth="1"/>
    <col min="3091" max="3328" width="9.140625" style="200"/>
    <col min="3329" max="3329" width="23.140625" style="200" customWidth="1"/>
    <col min="3330" max="3330" width="5.42578125" style="200" bestFit="1" customWidth="1"/>
    <col min="3331" max="3331" width="8.85546875" style="200" bestFit="1" customWidth="1"/>
    <col min="3332" max="3332" width="12.140625" style="200" bestFit="1" customWidth="1"/>
    <col min="3333" max="3333" width="11.42578125" style="200" bestFit="1" customWidth="1"/>
    <col min="3334" max="3345" width="14.42578125" style="200" customWidth="1"/>
    <col min="3346" max="3346" width="13.85546875" style="200" bestFit="1" customWidth="1"/>
    <col min="3347" max="3584" width="9.140625" style="200"/>
    <col min="3585" max="3585" width="23.140625" style="200" customWidth="1"/>
    <col min="3586" max="3586" width="5.42578125" style="200" bestFit="1" customWidth="1"/>
    <col min="3587" max="3587" width="8.85546875" style="200" bestFit="1" customWidth="1"/>
    <col min="3588" max="3588" width="12.140625" style="200" bestFit="1" customWidth="1"/>
    <col min="3589" max="3589" width="11.42578125" style="200" bestFit="1" customWidth="1"/>
    <col min="3590" max="3601" width="14.42578125" style="200" customWidth="1"/>
    <col min="3602" max="3602" width="13.85546875" style="200" bestFit="1" customWidth="1"/>
    <col min="3603" max="3840" width="9.140625" style="200"/>
    <col min="3841" max="3841" width="23.140625" style="200" customWidth="1"/>
    <col min="3842" max="3842" width="5.42578125" style="200" bestFit="1" customWidth="1"/>
    <col min="3843" max="3843" width="8.85546875" style="200" bestFit="1" customWidth="1"/>
    <col min="3844" max="3844" width="12.140625" style="200" bestFit="1" customWidth="1"/>
    <col min="3845" max="3845" width="11.42578125" style="200" bestFit="1" customWidth="1"/>
    <col min="3846" max="3857" width="14.42578125" style="200" customWidth="1"/>
    <col min="3858" max="3858" width="13.85546875" style="200" bestFit="1" customWidth="1"/>
    <col min="3859" max="4096" width="9.140625" style="200"/>
    <col min="4097" max="4097" width="23.140625" style="200" customWidth="1"/>
    <col min="4098" max="4098" width="5.42578125" style="200" bestFit="1" customWidth="1"/>
    <col min="4099" max="4099" width="8.85546875" style="200" bestFit="1" customWidth="1"/>
    <col min="4100" max="4100" width="12.140625" style="200" bestFit="1" customWidth="1"/>
    <col min="4101" max="4101" width="11.42578125" style="200" bestFit="1" customWidth="1"/>
    <col min="4102" max="4113" width="14.42578125" style="200" customWidth="1"/>
    <col min="4114" max="4114" width="13.85546875" style="200" bestFit="1" customWidth="1"/>
    <col min="4115" max="4352" width="9.140625" style="200"/>
    <col min="4353" max="4353" width="23.140625" style="200" customWidth="1"/>
    <col min="4354" max="4354" width="5.42578125" style="200" bestFit="1" customWidth="1"/>
    <col min="4355" max="4355" width="8.85546875" style="200" bestFit="1" customWidth="1"/>
    <col min="4356" max="4356" width="12.140625" style="200" bestFit="1" customWidth="1"/>
    <col min="4357" max="4357" width="11.42578125" style="200" bestFit="1" customWidth="1"/>
    <col min="4358" max="4369" width="14.42578125" style="200" customWidth="1"/>
    <col min="4370" max="4370" width="13.85546875" style="200" bestFit="1" customWidth="1"/>
    <col min="4371" max="4608" width="9.140625" style="200"/>
    <col min="4609" max="4609" width="23.140625" style="200" customWidth="1"/>
    <col min="4610" max="4610" width="5.42578125" style="200" bestFit="1" customWidth="1"/>
    <col min="4611" max="4611" width="8.85546875" style="200" bestFit="1" customWidth="1"/>
    <col min="4612" max="4612" width="12.140625" style="200" bestFit="1" customWidth="1"/>
    <col min="4613" max="4613" width="11.42578125" style="200" bestFit="1" customWidth="1"/>
    <col min="4614" max="4625" width="14.42578125" style="200" customWidth="1"/>
    <col min="4626" max="4626" width="13.85546875" style="200" bestFit="1" customWidth="1"/>
    <col min="4627" max="4864" width="9.140625" style="200"/>
    <col min="4865" max="4865" width="23.140625" style="200" customWidth="1"/>
    <col min="4866" max="4866" width="5.42578125" style="200" bestFit="1" customWidth="1"/>
    <col min="4867" max="4867" width="8.85546875" style="200" bestFit="1" customWidth="1"/>
    <col min="4868" max="4868" width="12.140625" style="200" bestFit="1" customWidth="1"/>
    <col min="4869" max="4869" width="11.42578125" style="200" bestFit="1" customWidth="1"/>
    <col min="4870" max="4881" width="14.42578125" style="200" customWidth="1"/>
    <col min="4882" max="4882" width="13.85546875" style="200" bestFit="1" customWidth="1"/>
    <col min="4883" max="5120" width="9.140625" style="200"/>
    <col min="5121" max="5121" width="23.140625" style="200" customWidth="1"/>
    <col min="5122" max="5122" width="5.42578125" style="200" bestFit="1" customWidth="1"/>
    <col min="5123" max="5123" width="8.85546875" style="200" bestFit="1" customWidth="1"/>
    <col min="5124" max="5124" width="12.140625" style="200" bestFit="1" customWidth="1"/>
    <col min="5125" max="5125" width="11.42578125" style="200" bestFit="1" customWidth="1"/>
    <col min="5126" max="5137" width="14.42578125" style="200" customWidth="1"/>
    <col min="5138" max="5138" width="13.85546875" style="200" bestFit="1" customWidth="1"/>
    <col min="5139" max="5376" width="9.140625" style="200"/>
    <col min="5377" max="5377" width="23.140625" style="200" customWidth="1"/>
    <col min="5378" max="5378" width="5.42578125" style="200" bestFit="1" customWidth="1"/>
    <col min="5379" max="5379" width="8.85546875" style="200" bestFit="1" customWidth="1"/>
    <col min="5380" max="5380" width="12.140625" style="200" bestFit="1" customWidth="1"/>
    <col min="5381" max="5381" width="11.42578125" style="200" bestFit="1" customWidth="1"/>
    <col min="5382" max="5393" width="14.42578125" style="200" customWidth="1"/>
    <col min="5394" max="5394" width="13.85546875" style="200" bestFit="1" customWidth="1"/>
    <col min="5395" max="5632" width="9.140625" style="200"/>
    <col min="5633" max="5633" width="23.140625" style="200" customWidth="1"/>
    <col min="5634" max="5634" width="5.42578125" style="200" bestFit="1" customWidth="1"/>
    <col min="5635" max="5635" width="8.85546875" style="200" bestFit="1" customWidth="1"/>
    <col min="5636" max="5636" width="12.140625" style="200" bestFit="1" customWidth="1"/>
    <col min="5637" max="5637" width="11.42578125" style="200" bestFit="1" customWidth="1"/>
    <col min="5638" max="5649" width="14.42578125" style="200" customWidth="1"/>
    <col min="5650" max="5650" width="13.85546875" style="200" bestFit="1" customWidth="1"/>
    <col min="5651" max="5888" width="9.140625" style="200"/>
    <col min="5889" max="5889" width="23.140625" style="200" customWidth="1"/>
    <col min="5890" max="5890" width="5.42578125" style="200" bestFit="1" customWidth="1"/>
    <col min="5891" max="5891" width="8.85546875" style="200" bestFit="1" customWidth="1"/>
    <col min="5892" max="5892" width="12.140625" style="200" bestFit="1" customWidth="1"/>
    <col min="5893" max="5893" width="11.42578125" style="200" bestFit="1" customWidth="1"/>
    <col min="5894" max="5905" width="14.42578125" style="200" customWidth="1"/>
    <col min="5906" max="5906" width="13.85546875" style="200" bestFit="1" customWidth="1"/>
    <col min="5907" max="6144" width="9.140625" style="200"/>
    <col min="6145" max="6145" width="23.140625" style="200" customWidth="1"/>
    <col min="6146" max="6146" width="5.42578125" style="200" bestFit="1" customWidth="1"/>
    <col min="6147" max="6147" width="8.85546875" style="200" bestFit="1" customWidth="1"/>
    <col min="6148" max="6148" width="12.140625" style="200" bestFit="1" customWidth="1"/>
    <col min="6149" max="6149" width="11.42578125" style="200" bestFit="1" customWidth="1"/>
    <col min="6150" max="6161" width="14.42578125" style="200" customWidth="1"/>
    <col min="6162" max="6162" width="13.85546875" style="200" bestFit="1" customWidth="1"/>
    <col min="6163" max="6400" width="9.140625" style="200"/>
    <col min="6401" max="6401" width="23.140625" style="200" customWidth="1"/>
    <col min="6402" max="6402" width="5.42578125" style="200" bestFit="1" customWidth="1"/>
    <col min="6403" max="6403" width="8.85546875" style="200" bestFit="1" customWidth="1"/>
    <col min="6404" max="6404" width="12.140625" style="200" bestFit="1" customWidth="1"/>
    <col min="6405" max="6405" width="11.42578125" style="200" bestFit="1" customWidth="1"/>
    <col min="6406" max="6417" width="14.42578125" style="200" customWidth="1"/>
    <col min="6418" max="6418" width="13.85546875" style="200" bestFit="1" customWidth="1"/>
    <col min="6419" max="6656" width="9.140625" style="200"/>
    <col min="6657" max="6657" width="23.140625" style="200" customWidth="1"/>
    <col min="6658" max="6658" width="5.42578125" style="200" bestFit="1" customWidth="1"/>
    <col min="6659" max="6659" width="8.85546875" style="200" bestFit="1" customWidth="1"/>
    <col min="6660" max="6660" width="12.140625" style="200" bestFit="1" customWidth="1"/>
    <col min="6661" max="6661" width="11.42578125" style="200" bestFit="1" customWidth="1"/>
    <col min="6662" max="6673" width="14.42578125" style="200" customWidth="1"/>
    <col min="6674" max="6674" width="13.85546875" style="200" bestFit="1" customWidth="1"/>
    <col min="6675" max="6912" width="9.140625" style="200"/>
    <col min="6913" max="6913" width="23.140625" style="200" customWidth="1"/>
    <col min="6914" max="6914" width="5.42578125" style="200" bestFit="1" customWidth="1"/>
    <col min="6915" max="6915" width="8.85546875" style="200" bestFit="1" customWidth="1"/>
    <col min="6916" max="6916" width="12.140625" style="200" bestFit="1" customWidth="1"/>
    <col min="6917" max="6917" width="11.42578125" style="200" bestFit="1" customWidth="1"/>
    <col min="6918" max="6929" width="14.42578125" style="200" customWidth="1"/>
    <col min="6930" max="6930" width="13.85546875" style="200" bestFit="1" customWidth="1"/>
    <col min="6931" max="7168" width="9.140625" style="200"/>
    <col min="7169" max="7169" width="23.140625" style="200" customWidth="1"/>
    <col min="7170" max="7170" width="5.42578125" style="200" bestFit="1" customWidth="1"/>
    <col min="7171" max="7171" width="8.85546875" style="200" bestFit="1" customWidth="1"/>
    <col min="7172" max="7172" width="12.140625" style="200" bestFit="1" customWidth="1"/>
    <col min="7173" max="7173" width="11.42578125" style="200" bestFit="1" customWidth="1"/>
    <col min="7174" max="7185" width="14.42578125" style="200" customWidth="1"/>
    <col min="7186" max="7186" width="13.85546875" style="200" bestFit="1" customWidth="1"/>
    <col min="7187" max="7424" width="9.140625" style="200"/>
    <col min="7425" max="7425" width="23.140625" style="200" customWidth="1"/>
    <col min="7426" max="7426" width="5.42578125" style="200" bestFit="1" customWidth="1"/>
    <col min="7427" max="7427" width="8.85546875" style="200" bestFit="1" customWidth="1"/>
    <col min="7428" max="7428" width="12.140625" style="200" bestFit="1" customWidth="1"/>
    <col min="7429" max="7429" width="11.42578125" style="200" bestFit="1" customWidth="1"/>
    <col min="7430" max="7441" width="14.42578125" style="200" customWidth="1"/>
    <col min="7442" max="7442" width="13.85546875" style="200" bestFit="1" customWidth="1"/>
    <col min="7443" max="7680" width="9.140625" style="200"/>
    <col min="7681" max="7681" width="23.140625" style="200" customWidth="1"/>
    <col min="7682" max="7682" width="5.42578125" style="200" bestFit="1" customWidth="1"/>
    <col min="7683" max="7683" width="8.85546875" style="200" bestFit="1" customWidth="1"/>
    <col min="7684" max="7684" width="12.140625" style="200" bestFit="1" customWidth="1"/>
    <col min="7685" max="7685" width="11.42578125" style="200" bestFit="1" customWidth="1"/>
    <col min="7686" max="7697" width="14.42578125" style="200" customWidth="1"/>
    <col min="7698" max="7698" width="13.85546875" style="200" bestFit="1" customWidth="1"/>
    <col min="7699" max="7936" width="9.140625" style="200"/>
    <col min="7937" max="7937" width="23.140625" style="200" customWidth="1"/>
    <col min="7938" max="7938" width="5.42578125" style="200" bestFit="1" customWidth="1"/>
    <col min="7939" max="7939" width="8.85546875" style="200" bestFit="1" customWidth="1"/>
    <col min="7940" max="7940" width="12.140625" style="200" bestFit="1" customWidth="1"/>
    <col min="7941" max="7941" width="11.42578125" style="200" bestFit="1" customWidth="1"/>
    <col min="7942" max="7953" width="14.42578125" style="200" customWidth="1"/>
    <col min="7954" max="7954" width="13.85546875" style="200" bestFit="1" customWidth="1"/>
    <col min="7955" max="8192" width="9.140625" style="200"/>
    <col min="8193" max="8193" width="23.140625" style="200" customWidth="1"/>
    <col min="8194" max="8194" width="5.42578125" style="200" bestFit="1" customWidth="1"/>
    <col min="8195" max="8195" width="8.85546875" style="200" bestFit="1" customWidth="1"/>
    <col min="8196" max="8196" width="12.140625" style="200" bestFit="1" customWidth="1"/>
    <col min="8197" max="8197" width="11.42578125" style="200" bestFit="1" customWidth="1"/>
    <col min="8198" max="8209" width="14.42578125" style="200" customWidth="1"/>
    <col min="8210" max="8210" width="13.85546875" style="200" bestFit="1" customWidth="1"/>
    <col min="8211" max="8448" width="9.140625" style="200"/>
    <col min="8449" max="8449" width="23.140625" style="200" customWidth="1"/>
    <col min="8450" max="8450" width="5.42578125" style="200" bestFit="1" customWidth="1"/>
    <col min="8451" max="8451" width="8.85546875" style="200" bestFit="1" customWidth="1"/>
    <col min="8452" max="8452" width="12.140625" style="200" bestFit="1" customWidth="1"/>
    <col min="8453" max="8453" width="11.42578125" style="200" bestFit="1" customWidth="1"/>
    <col min="8454" max="8465" width="14.42578125" style="200" customWidth="1"/>
    <col min="8466" max="8466" width="13.85546875" style="200" bestFit="1" customWidth="1"/>
    <col min="8467" max="8704" width="9.140625" style="200"/>
    <col min="8705" max="8705" width="23.140625" style="200" customWidth="1"/>
    <col min="8706" max="8706" width="5.42578125" style="200" bestFit="1" customWidth="1"/>
    <col min="8707" max="8707" width="8.85546875" style="200" bestFit="1" customWidth="1"/>
    <col min="8708" max="8708" width="12.140625" style="200" bestFit="1" customWidth="1"/>
    <col min="8709" max="8709" width="11.42578125" style="200" bestFit="1" customWidth="1"/>
    <col min="8710" max="8721" width="14.42578125" style="200" customWidth="1"/>
    <col min="8722" max="8722" width="13.85546875" style="200" bestFit="1" customWidth="1"/>
    <col min="8723" max="8960" width="9.140625" style="200"/>
    <col min="8961" max="8961" width="23.140625" style="200" customWidth="1"/>
    <col min="8962" max="8962" width="5.42578125" style="200" bestFit="1" customWidth="1"/>
    <col min="8963" max="8963" width="8.85546875" style="200" bestFit="1" customWidth="1"/>
    <col min="8964" max="8964" width="12.140625" style="200" bestFit="1" customWidth="1"/>
    <col min="8965" max="8965" width="11.42578125" style="200" bestFit="1" customWidth="1"/>
    <col min="8966" max="8977" width="14.42578125" style="200" customWidth="1"/>
    <col min="8978" max="8978" width="13.85546875" style="200" bestFit="1" customWidth="1"/>
    <col min="8979" max="9216" width="9.140625" style="200"/>
    <col min="9217" max="9217" width="23.140625" style="200" customWidth="1"/>
    <col min="9218" max="9218" width="5.42578125" style="200" bestFit="1" customWidth="1"/>
    <col min="9219" max="9219" width="8.85546875" style="200" bestFit="1" customWidth="1"/>
    <col min="9220" max="9220" width="12.140625" style="200" bestFit="1" customWidth="1"/>
    <col min="9221" max="9221" width="11.42578125" style="200" bestFit="1" customWidth="1"/>
    <col min="9222" max="9233" width="14.42578125" style="200" customWidth="1"/>
    <col min="9234" max="9234" width="13.85546875" style="200" bestFit="1" customWidth="1"/>
    <col min="9235" max="9472" width="9.140625" style="200"/>
    <col min="9473" max="9473" width="23.140625" style="200" customWidth="1"/>
    <col min="9474" max="9474" width="5.42578125" style="200" bestFit="1" customWidth="1"/>
    <col min="9475" max="9475" width="8.85546875" style="200" bestFit="1" customWidth="1"/>
    <col min="9476" max="9476" width="12.140625" style="200" bestFit="1" customWidth="1"/>
    <col min="9477" max="9477" width="11.42578125" style="200" bestFit="1" customWidth="1"/>
    <col min="9478" max="9489" width="14.42578125" style="200" customWidth="1"/>
    <col min="9490" max="9490" width="13.85546875" style="200" bestFit="1" customWidth="1"/>
    <col min="9491" max="9728" width="9.140625" style="200"/>
    <col min="9729" max="9729" width="23.140625" style="200" customWidth="1"/>
    <col min="9730" max="9730" width="5.42578125" style="200" bestFit="1" customWidth="1"/>
    <col min="9731" max="9731" width="8.85546875" style="200" bestFit="1" customWidth="1"/>
    <col min="9732" max="9732" width="12.140625" style="200" bestFit="1" customWidth="1"/>
    <col min="9733" max="9733" width="11.42578125" style="200" bestFit="1" customWidth="1"/>
    <col min="9734" max="9745" width="14.42578125" style="200" customWidth="1"/>
    <col min="9746" max="9746" width="13.85546875" style="200" bestFit="1" customWidth="1"/>
    <col min="9747" max="9984" width="9.140625" style="200"/>
    <col min="9985" max="9985" width="23.140625" style="200" customWidth="1"/>
    <col min="9986" max="9986" width="5.42578125" style="200" bestFit="1" customWidth="1"/>
    <col min="9987" max="9987" width="8.85546875" style="200" bestFit="1" customWidth="1"/>
    <col min="9988" max="9988" width="12.140625" style="200" bestFit="1" customWidth="1"/>
    <col min="9989" max="9989" width="11.42578125" style="200" bestFit="1" customWidth="1"/>
    <col min="9990" max="10001" width="14.42578125" style="200" customWidth="1"/>
    <col min="10002" max="10002" width="13.85546875" style="200" bestFit="1" customWidth="1"/>
    <col min="10003" max="10240" width="9.140625" style="200"/>
    <col min="10241" max="10241" width="23.140625" style="200" customWidth="1"/>
    <col min="10242" max="10242" width="5.42578125" style="200" bestFit="1" customWidth="1"/>
    <col min="10243" max="10243" width="8.85546875" style="200" bestFit="1" customWidth="1"/>
    <col min="10244" max="10244" width="12.140625" style="200" bestFit="1" customWidth="1"/>
    <col min="10245" max="10245" width="11.42578125" style="200" bestFit="1" customWidth="1"/>
    <col min="10246" max="10257" width="14.42578125" style="200" customWidth="1"/>
    <col min="10258" max="10258" width="13.85546875" style="200" bestFit="1" customWidth="1"/>
    <col min="10259" max="10496" width="9.140625" style="200"/>
    <col min="10497" max="10497" width="23.140625" style="200" customWidth="1"/>
    <col min="10498" max="10498" width="5.42578125" style="200" bestFit="1" customWidth="1"/>
    <col min="10499" max="10499" width="8.85546875" style="200" bestFit="1" customWidth="1"/>
    <col min="10500" max="10500" width="12.140625" style="200" bestFit="1" customWidth="1"/>
    <col min="10501" max="10501" width="11.42578125" style="200" bestFit="1" customWidth="1"/>
    <col min="10502" max="10513" width="14.42578125" style="200" customWidth="1"/>
    <col min="10514" max="10514" width="13.85546875" style="200" bestFit="1" customWidth="1"/>
    <col min="10515" max="10752" width="9.140625" style="200"/>
    <col min="10753" max="10753" width="23.140625" style="200" customWidth="1"/>
    <col min="10754" max="10754" width="5.42578125" style="200" bestFit="1" customWidth="1"/>
    <col min="10755" max="10755" width="8.85546875" style="200" bestFit="1" customWidth="1"/>
    <col min="10756" max="10756" width="12.140625" style="200" bestFit="1" customWidth="1"/>
    <col min="10757" max="10757" width="11.42578125" style="200" bestFit="1" customWidth="1"/>
    <col min="10758" max="10769" width="14.42578125" style="200" customWidth="1"/>
    <col min="10770" max="10770" width="13.85546875" style="200" bestFit="1" customWidth="1"/>
    <col min="10771" max="11008" width="9.140625" style="200"/>
    <col min="11009" max="11009" width="23.140625" style="200" customWidth="1"/>
    <col min="11010" max="11010" width="5.42578125" style="200" bestFit="1" customWidth="1"/>
    <col min="11011" max="11011" width="8.85546875" style="200" bestFit="1" customWidth="1"/>
    <col min="11012" max="11012" width="12.140625" style="200" bestFit="1" customWidth="1"/>
    <col min="11013" max="11013" width="11.42578125" style="200" bestFit="1" customWidth="1"/>
    <col min="11014" max="11025" width="14.42578125" style="200" customWidth="1"/>
    <col min="11026" max="11026" width="13.85546875" style="200" bestFit="1" customWidth="1"/>
    <col min="11027" max="11264" width="9.140625" style="200"/>
    <col min="11265" max="11265" width="23.140625" style="200" customWidth="1"/>
    <col min="11266" max="11266" width="5.42578125" style="200" bestFit="1" customWidth="1"/>
    <col min="11267" max="11267" width="8.85546875" style="200" bestFit="1" customWidth="1"/>
    <col min="11268" max="11268" width="12.140625" style="200" bestFit="1" customWidth="1"/>
    <col min="11269" max="11269" width="11.42578125" style="200" bestFit="1" customWidth="1"/>
    <col min="11270" max="11281" width="14.42578125" style="200" customWidth="1"/>
    <col min="11282" max="11282" width="13.85546875" style="200" bestFit="1" customWidth="1"/>
    <col min="11283" max="11520" width="9.140625" style="200"/>
    <col min="11521" max="11521" width="23.140625" style="200" customWidth="1"/>
    <col min="11522" max="11522" width="5.42578125" style="200" bestFit="1" customWidth="1"/>
    <col min="11523" max="11523" width="8.85546875" style="200" bestFit="1" customWidth="1"/>
    <col min="11524" max="11524" width="12.140625" style="200" bestFit="1" customWidth="1"/>
    <col min="11525" max="11525" width="11.42578125" style="200" bestFit="1" customWidth="1"/>
    <col min="11526" max="11537" width="14.42578125" style="200" customWidth="1"/>
    <col min="11538" max="11538" width="13.85546875" style="200" bestFit="1" customWidth="1"/>
    <col min="11539" max="11776" width="9.140625" style="200"/>
    <col min="11777" max="11777" width="23.140625" style="200" customWidth="1"/>
    <col min="11778" max="11778" width="5.42578125" style="200" bestFit="1" customWidth="1"/>
    <col min="11779" max="11779" width="8.85546875" style="200" bestFit="1" customWidth="1"/>
    <col min="11780" max="11780" width="12.140625" style="200" bestFit="1" customWidth="1"/>
    <col min="11781" max="11781" width="11.42578125" style="200" bestFit="1" customWidth="1"/>
    <col min="11782" max="11793" width="14.42578125" style="200" customWidth="1"/>
    <col min="11794" max="11794" width="13.85546875" style="200" bestFit="1" customWidth="1"/>
    <col min="11795" max="12032" width="9.140625" style="200"/>
    <col min="12033" max="12033" width="23.140625" style="200" customWidth="1"/>
    <col min="12034" max="12034" width="5.42578125" style="200" bestFit="1" customWidth="1"/>
    <col min="12035" max="12035" width="8.85546875" style="200" bestFit="1" customWidth="1"/>
    <col min="12036" max="12036" width="12.140625" style="200" bestFit="1" customWidth="1"/>
    <col min="12037" max="12037" width="11.42578125" style="200" bestFit="1" customWidth="1"/>
    <col min="12038" max="12049" width="14.42578125" style="200" customWidth="1"/>
    <col min="12050" max="12050" width="13.85546875" style="200" bestFit="1" customWidth="1"/>
    <col min="12051" max="12288" width="9.140625" style="200"/>
    <col min="12289" max="12289" width="23.140625" style="200" customWidth="1"/>
    <col min="12290" max="12290" width="5.42578125" style="200" bestFit="1" customWidth="1"/>
    <col min="12291" max="12291" width="8.85546875" style="200" bestFit="1" customWidth="1"/>
    <col min="12292" max="12292" width="12.140625" style="200" bestFit="1" customWidth="1"/>
    <col min="12293" max="12293" width="11.42578125" style="200" bestFit="1" customWidth="1"/>
    <col min="12294" max="12305" width="14.42578125" style="200" customWidth="1"/>
    <col min="12306" max="12306" width="13.85546875" style="200" bestFit="1" customWidth="1"/>
    <col min="12307" max="12544" width="9.140625" style="200"/>
    <col min="12545" max="12545" width="23.140625" style="200" customWidth="1"/>
    <col min="12546" max="12546" width="5.42578125" style="200" bestFit="1" customWidth="1"/>
    <col min="12547" max="12547" width="8.85546875" style="200" bestFit="1" customWidth="1"/>
    <col min="12548" max="12548" width="12.140625" style="200" bestFit="1" customWidth="1"/>
    <col min="12549" max="12549" width="11.42578125" style="200" bestFit="1" customWidth="1"/>
    <col min="12550" max="12561" width="14.42578125" style="200" customWidth="1"/>
    <col min="12562" max="12562" width="13.85546875" style="200" bestFit="1" customWidth="1"/>
    <col min="12563" max="12800" width="9.140625" style="200"/>
    <col min="12801" max="12801" width="23.140625" style="200" customWidth="1"/>
    <col min="12802" max="12802" width="5.42578125" style="200" bestFit="1" customWidth="1"/>
    <col min="12803" max="12803" width="8.85546875" style="200" bestFit="1" customWidth="1"/>
    <col min="12804" max="12804" width="12.140625" style="200" bestFit="1" customWidth="1"/>
    <col min="12805" max="12805" width="11.42578125" style="200" bestFit="1" customWidth="1"/>
    <col min="12806" max="12817" width="14.42578125" style="200" customWidth="1"/>
    <col min="12818" max="12818" width="13.85546875" style="200" bestFit="1" customWidth="1"/>
    <col min="12819" max="13056" width="9.140625" style="200"/>
    <col min="13057" max="13057" width="23.140625" style="200" customWidth="1"/>
    <col min="13058" max="13058" width="5.42578125" style="200" bestFit="1" customWidth="1"/>
    <col min="13059" max="13059" width="8.85546875" style="200" bestFit="1" customWidth="1"/>
    <col min="13060" max="13060" width="12.140625" style="200" bestFit="1" customWidth="1"/>
    <col min="13061" max="13061" width="11.42578125" style="200" bestFit="1" customWidth="1"/>
    <col min="13062" max="13073" width="14.42578125" style="200" customWidth="1"/>
    <col min="13074" max="13074" width="13.85546875" style="200" bestFit="1" customWidth="1"/>
    <col min="13075" max="13312" width="9.140625" style="200"/>
    <col min="13313" max="13313" width="23.140625" style="200" customWidth="1"/>
    <col min="13314" max="13314" width="5.42578125" style="200" bestFit="1" customWidth="1"/>
    <col min="13315" max="13315" width="8.85546875" style="200" bestFit="1" customWidth="1"/>
    <col min="13316" max="13316" width="12.140625" style="200" bestFit="1" customWidth="1"/>
    <col min="13317" max="13317" width="11.42578125" style="200" bestFit="1" customWidth="1"/>
    <col min="13318" max="13329" width="14.42578125" style="200" customWidth="1"/>
    <col min="13330" max="13330" width="13.85546875" style="200" bestFit="1" customWidth="1"/>
    <col min="13331" max="13568" width="9.140625" style="200"/>
    <col min="13569" max="13569" width="23.140625" style="200" customWidth="1"/>
    <col min="13570" max="13570" width="5.42578125" style="200" bestFit="1" customWidth="1"/>
    <col min="13571" max="13571" width="8.85546875" style="200" bestFit="1" customWidth="1"/>
    <col min="13572" max="13572" width="12.140625" style="200" bestFit="1" customWidth="1"/>
    <col min="13573" max="13573" width="11.42578125" style="200" bestFit="1" customWidth="1"/>
    <col min="13574" max="13585" width="14.42578125" style="200" customWidth="1"/>
    <col min="13586" max="13586" width="13.85546875" style="200" bestFit="1" customWidth="1"/>
    <col min="13587" max="13824" width="9.140625" style="200"/>
    <col min="13825" max="13825" width="23.140625" style="200" customWidth="1"/>
    <col min="13826" max="13826" width="5.42578125" style="200" bestFit="1" customWidth="1"/>
    <col min="13827" max="13827" width="8.85546875" style="200" bestFit="1" customWidth="1"/>
    <col min="13828" max="13828" width="12.140625" style="200" bestFit="1" customWidth="1"/>
    <col min="13829" max="13829" width="11.42578125" style="200" bestFit="1" customWidth="1"/>
    <col min="13830" max="13841" width="14.42578125" style="200" customWidth="1"/>
    <col min="13842" max="13842" width="13.85546875" style="200" bestFit="1" customWidth="1"/>
    <col min="13843" max="14080" width="9.140625" style="200"/>
    <col min="14081" max="14081" width="23.140625" style="200" customWidth="1"/>
    <col min="14082" max="14082" width="5.42578125" style="200" bestFit="1" customWidth="1"/>
    <col min="14083" max="14083" width="8.85546875" style="200" bestFit="1" customWidth="1"/>
    <col min="14084" max="14084" width="12.140625" style="200" bestFit="1" customWidth="1"/>
    <col min="14085" max="14085" width="11.42578125" style="200" bestFit="1" customWidth="1"/>
    <col min="14086" max="14097" width="14.42578125" style="200" customWidth="1"/>
    <col min="14098" max="14098" width="13.85546875" style="200" bestFit="1" customWidth="1"/>
    <col min="14099" max="14336" width="9.140625" style="200"/>
    <col min="14337" max="14337" width="23.140625" style="200" customWidth="1"/>
    <col min="14338" max="14338" width="5.42578125" style="200" bestFit="1" customWidth="1"/>
    <col min="14339" max="14339" width="8.85546875" style="200" bestFit="1" customWidth="1"/>
    <col min="14340" max="14340" width="12.140625" style="200" bestFit="1" customWidth="1"/>
    <col min="14341" max="14341" width="11.42578125" style="200" bestFit="1" customWidth="1"/>
    <col min="14342" max="14353" width="14.42578125" style="200" customWidth="1"/>
    <col min="14354" max="14354" width="13.85546875" style="200" bestFit="1" customWidth="1"/>
    <col min="14355" max="14592" width="9.140625" style="200"/>
    <col min="14593" max="14593" width="23.140625" style="200" customWidth="1"/>
    <col min="14594" max="14594" width="5.42578125" style="200" bestFit="1" customWidth="1"/>
    <col min="14595" max="14595" width="8.85546875" style="200" bestFit="1" customWidth="1"/>
    <col min="14596" max="14596" width="12.140625" style="200" bestFit="1" customWidth="1"/>
    <col min="14597" max="14597" width="11.42578125" style="200" bestFit="1" customWidth="1"/>
    <col min="14598" max="14609" width="14.42578125" style="200" customWidth="1"/>
    <col min="14610" max="14610" width="13.85546875" style="200" bestFit="1" customWidth="1"/>
    <col min="14611" max="14848" width="9.140625" style="200"/>
    <col min="14849" max="14849" width="23.140625" style="200" customWidth="1"/>
    <col min="14850" max="14850" width="5.42578125" style="200" bestFit="1" customWidth="1"/>
    <col min="14851" max="14851" width="8.85546875" style="200" bestFit="1" customWidth="1"/>
    <col min="14852" max="14852" width="12.140625" style="200" bestFit="1" customWidth="1"/>
    <col min="14853" max="14853" width="11.42578125" style="200" bestFit="1" customWidth="1"/>
    <col min="14854" max="14865" width="14.42578125" style="200" customWidth="1"/>
    <col min="14866" max="14866" width="13.85546875" style="200" bestFit="1" customWidth="1"/>
    <col min="14867" max="15104" width="9.140625" style="200"/>
    <col min="15105" max="15105" width="23.140625" style="200" customWidth="1"/>
    <col min="15106" max="15106" width="5.42578125" style="200" bestFit="1" customWidth="1"/>
    <col min="15107" max="15107" width="8.85546875" style="200" bestFit="1" customWidth="1"/>
    <col min="15108" max="15108" width="12.140625" style="200" bestFit="1" customWidth="1"/>
    <col min="15109" max="15109" width="11.42578125" style="200" bestFit="1" customWidth="1"/>
    <col min="15110" max="15121" width="14.42578125" style="200" customWidth="1"/>
    <col min="15122" max="15122" width="13.85546875" style="200" bestFit="1" customWidth="1"/>
    <col min="15123" max="15360" width="9.140625" style="200"/>
    <col min="15361" max="15361" width="23.140625" style="200" customWidth="1"/>
    <col min="15362" max="15362" width="5.42578125" style="200" bestFit="1" customWidth="1"/>
    <col min="15363" max="15363" width="8.85546875" style="200" bestFit="1" customWidth="1"/>
    <col min="15364" max="15364" width="12.140625" style="200" bestFit="1" customWidth="1"/>
    <col min="15365" max="15365" width="11.42578125" style="200" bestFit="1" customWidth="1"/>
    <col min="15366" max="15377" width="14.42578125" style="200" customWidth="1"/>
    <col min="15378" max="15378" width="13.85546875" style="200" bestFit="1" customWidth="1"/>
    <col min="15379" max="15616" width="9.140625" style="200"/>
    <col min="15617" max="15617" width="23.140625" style="200" customWidth="1"/>
    <col min="15618" max="15618" width="5.42578125" style="200" bestFit="1" customWidth="1"/>
    <col min="15619" max="15619" width="8.85546875" style="200" bestFit="1" customWidth="1"/>
    <col min="15620" max="15620" width="12.140625" style="200" bestFit="1" customWidth="1"/>
    <col min="15621" max="15621" width="11.42578125" style="200" bestFit="1" customWidth="1"/>
    <col min="15622" max="15633" width="14.42578125" style="200" customWidth="1"/>
    <col min="15634" max="15634" width="13.85546875" style="200" bestFit="1" customWidth="1"/>
    <col min="15635" max="15872" width="9.140625" style="200"/>
    <col min="15873" max="15873" width="23.140625" style="200" customWidth="1"/>
    <col min="15874" max="15874" width="5.42578125" style="200" bestFit="1" customWidth="1"/>
    <col min="15875" max="15875" width="8.85546875" style="200" bestFit="1" customWidth="1"/>
    <col min="15876" max="15876" width="12.140625" style="200" bestFit="1" customWidth="1"/>
    <col min="15877" max="15877" width="11.42578125" style="200" bestFit="1" customWidth="1"/>
    <col min="15878" max="15889" width="14.42578125" style="200" customWidth="1"/>
    <col min="15890" max="15890" width="13.85546875" style="200" bestFit="1" customWidth="1"/>
    <col min="15891" max="16128" width="9.140625" style="200"/>
    <col min="16129" max="16129" width="23.140625" style="200" customWidth="1"/>
    <col min="16130" max="16130" width="5.42578125" style="200" bestFit="1" customWidth="1"/>
    <col min="16131" max="16131" width="8.85546875" style="200" bestFit="1" customWidth="1"/>
    <col min="16132" max="16132" width="12.140625" style="200" bestFit="1" customWidth="1"/>
    <col min="16133" max="16133" width="11.42578125" style="200" bestFit="1" customWidth="1"/>
    <col min="16134" max="16145" width="14.42578125" style="200" customWidth="1"/>
    <col min="16146" max="16146" width="13.85546875" style="200" bestFit="1" customWidth="1"/>
    <col min="16147" max="16384" width="9.140625" style="200"/>
  </cols>
  <sheetData>
    <row r="1" spans="1:19" ht="15.75">
      <c r="A1" s="43" t="s">
        <v>433</v>
      </c>
    </row>
    <row r="2" spans="1:19">
      <c r="A2" s="44" t="s">
        <v>1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04"/>
      <c r="B4" s="204"/>
      <c r="C4" s="204"/>
      <c r="D4" s="204"/>
      <c r="E4" s="204"/>
      <c r="F4" s="229" t="s">
        <v>10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  <c r="S4" s="2"/>
    </row>
    <row r="5" spans="1:19" ht="30" customHeight="1">
      <c r="A5" s="46" t="s">
        <v>2</v>
      </c>
      <c r="B5" s="46" t="s">
        <v>31</v>
      </c>
      <c r="C5" s="46" t="s">
        <v>32</v>
      </c>
      <c r="D5" s="46" t="s">
        <v>4</v>
      </c>
      <c r="E5" s="46" t="s">
        <v>5</v>
      </c>
      <c r="F5" s="47" t="s">
        <v>33</v>
      </c>
      <c r="G5" s="47" t="s">
        <v>34</v>
      </c>
      <c r="H5" s="47" t="s">
        <v>35</v>
      </c>
      <c r="I5" s="47" t="s">
        <v>36</v>
      </c>
      <c r="J5" s="47" t="s">
        <v>37</v>
      </c>
      <c r="K5" s="47" t="s">
        <v>38</v>
      </c>
      <c r="L5" s="47" t="s">
        <v>39</v>
      </c>
      <c r="M5" s="47" t="s">
        <v>40</v>
      </c>
      <c r="N5" s="47" t="s">
        <v>41</v>
      </c>
      <c r="O5" s="47" t="s">
        <v>42</v>
      </c>
      <c r="P5" s="47" t="s">
        <v>43</v>
      </c>
      <c r="Q5" s="47" t="s">
        <v>44</v>
      </c>
      <c r="R5" s="63" t="s">
        <v>8</v>
      </c>
      <c r="S5" s="2"/>
    </row>
    <row r="6" spans="1:19">
      <c r="A6" s="205" t="s">
        <v>417</v>
      </c>
      <c r="B6" s="206">
        <v>4</v>
      </c>
      <c r="C6" s="207">
        <v>1</v>
      </c>
      <c r="D6" s="205" t="s">
        <v>418</v>
      </c>
      <c r="E6" s="205" t="s">
        <v>177</v>
      </c>
      <c r="F6" s="208">
        <v>297</v>
      </c>
      <c r="G6" s="208">
        <v>302</v>
      </c>
      <c r="H6" s="208">
        <v>293</v>
      </c>
      <c r="I6" s="208">
        <v>316</v>
      </c>
      <c r="J6" s="208">
        <v>367</v>
      </c>
      <c r="K6" s="208">
        <v>424</v>
      </c>
      <c r="L6" s="208">
        <v>358</v>
      </c>
      <c r="M6" s="208">
        <v>395</v>
      </c>
      <c r="N6" s="208">
        <v>396</v>
      </c>
      <c r="O6" s="208">
        <v>431</v>
      </c>
      <c r="P6" s="208">
        <v>424</v>
      </c>
      <c r="Q6" s="208">
        <v>472</v>
      </c>
      <c r="R6" s="209">
        <f>SUM(F6:Q6)</f>
        <v>4475</v>
      </c>
      <c r="S6" s="2"/>
    </row>
    <row r="7" spans="1:19">
      <c r="A7" s="205" t="s">
        <v>419</v>
      </c>
      <c r="B7" s="206">
        <v>1</v>
      </c>
      <c r="C7" s="207">
        <v>0.9</v>
      </c>
      <c r="D7" s="205" t="s">
        <v>420</v>
      </c>
      <c r="E7" s="205" t="s">
        <v>177</v>
      </c>
      <c r="F7" s="208">
        <v>60.8</v>
      </c>
      <c r="G7" s="208">
        <v>47.8</v>
      </c>
      <c r="H7" s="208">
        <v>70</v>
      </c>
      <c r="I7" s="208">
        <v>41</v>
      </c>
      <c r="J7" s="208">
        <v>89.8</v>
      </c>
      <c r="K7" s="208">
        <v>49.4</v>
      </c>
      <c r="L7" s="208">
        <v>66</v>
      </c>
      <c r="M7" s="208">
        <v>51.4</v>
      </c>
      <c r="N7" s="208">
        <v>66.2</v>
      </c>
      <c r="O7" s="208">
        <v>63.7</v>
      </c>
      <c r="P7" s="208">
        <v>80.100000000000009</v>
      </c>
      <c r="Q7" s="208">
        <v>81.5</v>
      </c>
      <c r="R7" s="209">
        <f t="shared" ref="R7:R19" si="0">SUM(F7:Q7)</f>
        <v>767.7</v>
      </c>
      <c r="S7" s="2"/>
    </row>
    <row r="8" spans="1:19">
      <c r="A8" s="205" t="s">
        <v>424</v>
      </c>
      <c r="B8" s="206">
        <v>1</v>
      </c>
      <c r="C8" s="207">
        <v>0.5</v>
      </c>
      <c r="D8" s="205" t="s">
        <v>425</v>
      </c>
      <c r="E8" s="205" t="s">
        <v>177</v>
      </c>
      <c r="F8" s="208">
        <v>23</v>
      </c>
      <c r="G8" s="208">
        <v>27</v>
      </c>
      <c r="H8" s="208">
        <v>14</v>
      </c>
      <c r="I8" s="208">
        <v>24.5</v>
      </c>
      <c r="J8" s="208">
        <v>29</v>
      </c>
      <c r="K8" s="208">
        <v>17</v>
      </c>
      <c r="L8" s="208">
        <v>24</v>
      </c>
      <c r="M8" s="208">
        <v>32</v>
      </c>
      <c r="N8" s="208">
        <v>20</v>
      </c>
      <c r="O8" s="208">
        <v>29.5</v>
      </c>
      <c r="P8" s="208">
        <v>36.5</v>
      </c>
      <c r="Q8" s="208">
        <v>20.5</v>
      </c>
      <c r="R8" s="209">
        <f t="shared" si="0"/>
        <v>297</v>
      </c>
      <c r="S8" s="2"/>
    </row>
    <row r="9" spans="1:19">
      <c r="A9" s="205" t="s">
        <v>424</v>
      </c>
      <c r="B9" s="206">
        <v>1</v>
      </c>
      <c r="C9" s="207">
        <v>1</v>
      </c>
      <c r="D9" s="205" t="s">
        <v>426</v>
      </c>
      <c r="E9" s="205" t="s">
        <v>177</v>
      </c>
      <c r="F9" s="208">
        <v>21</v>
      </c>
      <c r="G9" s="208">
        <v>16</v>
      </c>
      <c r="H9" s="208">
        <v>18</v>
      </c>
      <c r="I9" s="208">
        <v>20</v>
      </c>
      <c r="J9" s="208">
        <v>20</v>
      </c>
      <c r="K9" s="208">
        <v>11</v>
      </c>
      <c r="L9" s="208">
        <v>18</v>
      </c>
      <c r="M9" s="208">
        <v>17</v>
      </c>
      <c r="N9" s="208">
        <v>20</v>
      </c>
      <c r="O9" s="208">
        <v>24</v>
      </c>
      <c r="P9" s="208">
        <v>26</v>
      </c>
      <c r="Q9" s="208">
        <v>17</v>
      </c>
      <c r="R9" s="209">
        <f t="shared" si="0"/>
        <v>228</v>
      </c>
      <c r="S9" s="2"/>
    </row>
    <row r="10" spans="1:19">
      <c r="A10" s="205" t="s">
        <v>427</v>
      </c>
      <c r="B10" s="206">
        <v>1</v>
      </c>
      <c r="C10" s="207">
        <v>0.67</v>
      </c>
      <c r="D10" s="205" t="s">
        <v>428</v>
      </c>
      <c r="E10" s="205" t="s">
        <v>177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9">
        <f t="shared" si="0"/>
        <v>0</v>
      </c>
      <c r="S10" s="2"/>
    </row>
    <row r="11" spans="1:19">
      <c r="A11" s="205" t="s">
        <v>427</v>
      </c>
      <c r="B11" s="206">
        <v>7</v>
      </c>
      <c r="C11" s="207">
        <v>0.67</v>
      </c>
      <c r="D11" s="205" t="s">
        <v>428</v>
      </c>
      <c r="E11" s="205" t="s">
        <v>177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9">
        <f t="shared" si="0"/>
        <v>0</v>
      </c>
      <c r="S11" s="2"/>
    </row>
    <row r="12" spans="1:19">
      <c r="A12" s="205" t="s">
        <v>427</v>
      </c>
      <c r="B12" s="206">
        <v>28</v>
      </c>
      <c r="C12" s="207">
        <v>0.67</v>
      </c>
      <c r="D12" s="205" t="s">
        <v>428</v>
      </c>
      <c r="E12" s="205" t="s">
        <v>177</v>
      </c>
      <c r="F12" s="208">
        <v>515.25</v>
      </c>
      <c r="G12" s="208">
        <v>186.88</v>
      </c>
      <c r="H12" s="208">
        <v>176.42</v>
      </c>
      <c r="I12" s="208">
        <v>214.95</v>
      </c>
      <c r="J12" s="208">
        <v>532.53</v>
      </c>
      <c r="K12" s="208">
        <v>379.68</v>
      </c>
      <c r="L12" s="208">
        <v>203.73</v>
      </c>
      <c r="M12" s="208">
        <v>123.52</v>
      </c>
      <c r="N12" s="208">
        <v>203.68</v>
      </c>
      <c r="O12" s="208">
        <v>217.6</v>
      </c>
      <c r="P12" s="208">
        <v>123.14000000000001</v>
      </c>
      <c r="Q12" s="208">
        <v>135.06</v>
      </c>
      <c r="R12" s="209">
        <f t="shared" si="0"/>
        <v>3012.4399999999996</v>
      </c>
      <c r="S12" s="2"/>
    </row>
    <row r="13" spans="1:19">
      <c r="A13" s="205" t="s">
        <v>419</v>
      </c>
      <c r="B13" s="206">
        <v>1</v>
      </c>
      <c r="C13" s="207">
        <v>4</v>
      </c>
      <c r="D13" s="205" t="s">
        <v>421</v>
      </c>
      <c r="E13" s="205" t="s">
        <v>23</v>
      </c>
      <c r="F13" s="208">
        <v>44</v>
      </c>
      <c r="G13" s="208">
        <v>44</v>
      </c>
      <c r="H13" s="208">
        <v>60</v>
      </c>
      <c r="I13" s="208">
        <v>60</v>
      </c>
      <c r="J13" s="208">
        <v>100</v>
      </c>
      <c r="K13" s="208">
        <v>85</v>
      </c>
      <c r="L13" s="208">
        <v>65</v>
      </c>
      <c r="M13" s="208">
        <v>65</v>
      </c>
      <c r="N13" s="208">
        <v>49</v>
      </c>
      <c r="O13" s="208">
        <v>64</v>
      </c>
      <c r="P13" s="208">
        <v>65</v>
      </c>
      <c r="Q13" s="208">
        <v>55</v>
      </c>
      <c r="R13" s="209">
        <f t="shared" si="0"/>
        <v>756</v>
      </c>
      <c r="S13" s="2"/>
    </row>
    <row r="14" spans="1:19">
      <c r="A14" s="205" t="s">
        <v>419</v>
      </c>
      <c r="B14" s="206">
        <v>1</v>
      </c>
      <c r="C14" s="207">
        <v>10</v>
      </c>
      <c r="D14" s="205" t="s">
        <v>422</v>
      </c>
      <c r="E14" s="205" t="s">
        <v>23</v>
      </c>
      <c r="F14" s="208">
        <v>340</v>
      </c>
      <c r="G14" s="208">
        <v>360</v>
      </c>
      <c r="H14" s="208">
        <v>380</v>
      </c>
      <c r="I14" s="208">
        <v>320</v>
      </c>
      <c r="J14" s="208">
        <v>320</v>
      </c>
      <c r="K14" s="208">
        <v>380</v>
      </c>
      <c r="L14" s="208">
        <v>410</v>
      </c>
      <c r="M14" s="208">
        <v>460</v>
      </c>
      <c r="N14" s="208">
        <v>520</v>
      </c>
      <c r="O14" s="208">
        <v>480</v>
      </c>
      <c r="P14" s="208">
        <v>530</v>
      </c>
      <c r="Q14" s="208">
        <v>290</v>
      </c>
      <c r="R14" s="209">
        <f t="shared" si="0"/>
        <v>4790</v>
      </c>
      <c r="S14" s="2"/>
    </row>
    <row r="15" spans="1:19">
      <c r="A15" s="205" t="s">
        <v>419</v>
      </c>
      <c r="B15" s="206">
        <v>1</v>
      </c>
      <c r="C15" s="207">
        <v>20</v>
      </c>
      <c r="D15" s="205" t="s">
        <v>423</v>
      </c>
      <c r="E15" s="205" t="s">
        <v>23</v>
      </c>
      <c r="F15" s="208">
        <v>441</v>
      </c>
      <c r="G15" s="208">
        <v>474</v>
      </c>
      <c r="H15" s="208">
        <v>516</v>
      </c>
      <c r="I15" s="208">
        <v>516</v>
      </c>
      <c r="J15" s="208">
        <v>604</v>
      </c>
      <c r="K15" s="208">
        <v>458</v>
      </c>
      <c r="L15" s="208">
        <v>491</v>
      </c>
      <c r="M15" s="208">
        <v>621</v>
      </c>
      <c r="N15" s="208">
        <v>394</v>
      </c>
      <c r="O15" s="208">
        <v>394</v>
      </c>
      <c r="P15" s="208">
        <v>438</v>
      </c>
      <c r="Q15" s="208">
        <v>451</v>
      </c>
      <c r="R15" s="209">
        <f t="shared" si="0"/>
        <v>5798</v>
      </c>
      <c r="S15" s="2"/>
    </row>
    <row r="16" spans="1:19">
      <c r="A16" s="205" t="s">
        <v>429</v>
      </c>
      <c r="B16" s="206">
        <v>1</v>
      </c>
      <c r="C16" s="207">
        <v>1</v>
      </c>
      <c r="D16" s="205" t="s">
        <v>200</v>
      </c>
      <c r="E16" s="205" t="s">
        <v>23</v>
      </c>
      <c r="F16" s="208">
        <v>70</v>
      </c>
      <c r="G16" s="208">
        <v>69</v>
      </c>
      <c r="H16" s="208">
        <v>73</v>
      </c>
      <c r="I16" s="208">
        <v>74</v>
      </c>
      <c r="J16" s="208">
        <v>73</v>
      </c>
      <c r="K16" s="208">
        <v>80</v>
      </c>
      <c r="L16" s="208">
        <v>70</v>
      </c>
      <c r="M16" s="208">
        <v>71</v>
      </c>
      <c r="N16" s="208">
        <v>83</v>
      </c>
      <c r="O16" s="208">
        <v>107</v>
      </c>
      <c r="P16" s="208">
        <v>99</v>
      </c>
      <c r="Q16" s="208">
        <v>105</v>
      </c>
      <c r="R16" s="209">
        <f t="shared" si="0"/>
        <v>974</v>
      </c>
      <c r="S16" s="2"/>
    </row>
    <row r="17" spans="1:19">
      <c r="A17" s="205" t="s">
        <v>430</v>
      </c>
      <c r="B17" s="206">
        <v>4</v>
      </c>
      <c r="C17" s="207">
        <v>1</v>
      </c>
      <c r="D17" s="205" t="s">
        <v>431</v>
      </c>
      <c r="E17" s="205" t="s">
        <v>23</v>
      </c>
      <c r="F17" s="208">
        <v>0</v>
      </c>
      <c r="G17" s="208">
        <v>8</v>
      </c>
      <c r="H17" s="208">
        <v>0</v>
      </c>
      <c r="I17" s="208">
        <v>0</v>
      </c>
      <c r="J17" s="208">
        <v>8</v>
      </c>
      <c r="K17" s="208">
        <v>16</v>
      </c>
      <c r="L17" s="208">
        <v>0</v>
      </c>
      <c r="M17" s="208">
        <v>8</v>
      </c>
      <c r="N17" s="208">
        <v>8</v>
      </c>
      <c r="O17" s="208">
        <v>8</v>
      </c>
      <c r="P17" s="208">
        <v>16</v>
      </c>
      <c r="Q17" s="208">
        <v>0</v>
      </c>
      <c r="R17" s="209">
        <f t="shared" si="0"/>
        <v>72</v>
      </c>
      <c r="S17" s="2"/>
    </row>
    <row r="18" spans="1:19">
      <c r="A18" s="205" t="s">
        <v>432</v>
      </c>
      <c r="B18" s="206">
        <v>1</v>
      </c>
      <c r="C18" s="207">
        <v>1</v>
      </c>
      <c r="D18" s="205" t="s">
        <v>106</v>
      </c>
      <c r="E18" s="205" t="s">
        <v>23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3</v>
      </c>
      <c r="N18" s="208">
        <v>3</v>
      </c>
      <c r="O18" s="208">
        <v>4</v>
      </c>
      <c r="P18" s="208">
        <v>13</v>
      </c>
      <c r="Q18" s="208">
        <v>10</v>
      </c>
      <c r="R18" s="209">
        <f t="shared" si="0"/>
        <v>33</v>
      </c>
      <c r="S18" s="2"/>
    </row>
    <row r="19" spans="1:19">
      <c r="A19" s="205" t="s">
        <v>427</v>
      </c>
      <c r="B19" s="206">
        <v>7</v>
      </c>
      <c r="C19" s="207">
        <v>0.67</v>
      </c>
      <c r="D19" s="205" t="s">
        <v>428</v>
      </c>
      <c r="E19" s="210" t="s">
        <v>172</v>
      </c>
      <c r="F19" s="211">
        <v>56</v>
      </c>
      <c r="G19" s="211">
        <v>0</v>
      </c>
      <c r="H19" s="211">
        <v>56</v>
      </c>
      <c r="I19" s="211">
        <v>0</v>
      </c>
      <c r="J19" s="211">
        <v>56</v>
      </c>
      <c r="K19" s="211">
        <v>0</v>
      </c>
      <c r="L19" s="211">
        <v>56</v>
      </c>
      <c r="M19" s="211">
        <v>28</v>
      </c>
      <c r="N19" s="211">
        <v>28</v>
      </c>
      <c r="O19" s="211">
        <v>28</v>
      </c>
      <c r="P19" s="211">
        <v>28</v>
      </c>
      <c r="Q19" s="211">
        <v>28</v>
      </c>
      <c r="R19" s="209">
        <f t="shared" si="0"/>
        <v>364</v>
      </c>
      <c r="S19" s="2"/>
    </row>
    <row r="20" spans="1:19" ht="14.25">
      <c r="A20" s="2"/>
      <c r="B20" s="2"/>
      <c r="C20" s="2"/>
      <c r="D20" s="2"/>
      <c r="E20" s="55" t="s">
        <v>45</v>
      </c>
      <c r="F20" s="56">
        <f>SUM(F6:F19)</f>
        <v>1868.05</v>
      </c>
      <c r="G20" s="56">
        <f t="shared" ref="G20:R20" si="1">SUM(G6:G19)</f>
        <v>1534.68</v>
      </c>
      <c r="H20" s="56">
        <f t="shared" si="1"/>
        <v>1656.42</v>
      </c>
      <c r="I20" s="56">
        <f t="shared" si="1"/>
        <v>1586.45</v>
      </c>
      <c r="J20" s="56">
        <f t="shared" si="1"/>
        <v>2199.33</v>
      </c>
      <c r="K20" s="56">
        <f t="shared" si="1"/>
        <v>1900.08</v>
      </c>
      <c r="L20" s="56">
        <f t="shared" si="1"/>
        <v>1761.73</v>
      </c>
      <c r="M20" s="56">
        <f t="shared" si="1"/>
        <v>1874.92</v>
      </c>
      <c r="N20" s="56">
        <f t="shared" si="1"/>
        <v>1790.88</v>
      </c>
      <c r="O20" s="56">
        <f t="shared" si="1"/>
        <v>1850.8000000000002</v>
      </c>
      <c r="P20" s="56">
        <f t="shared" si="1"/>
        <v>1878.74</v>
      </c>
      <c r="Q20" s="56">
        <f t="shared" si="1"/>
        <v>1665.06</v>
      </c>
      <c r="R20" s="57">
        <f t="shared" si="1"/>
        <v>21567.14</v>
      </c>
      <c r="S20" s="2"/>
    </row>
    <row r="22" spans="1:19">
      <c r="F22" s="232" t="s">
        <v>46</v>
      </c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</row>
    <row r="23" spans="1:19" ht="30" customHeight="1">
      <c r="A23" s="46" t="s">
        <v>2</v>
      </c>
      <c r="B23" s="46" t="s">
        <v>31</v>
      </c>
      <c r="C23" s="46" t="s">
        <v>32</v>
      </c>
      <c r="D23" s="46" t="s">
        <v>4</v>
      </c>
      <c r="E23" s="46" t="s">
        <v>5</v>
      </c>
      <c r="F23" s="58" t="s">
        <v>33</v>
      </c>
      <c r="G23" s="58" t="s">
        <v>34</v>
      </c>
      <c r="H23" s="58" t="s">
        <v>35</v>
      </c>
      <c r="I23" s="58" t="s">
        <v>36</v>
      </c>
      <c r="J23" s="58" t="s">
        <v>37</v>
      </c>
      <c r="K23" s="58" t="s">
        <v>38</v>
      </c>
      <c r="L23" s="58" t="s">
        <v>39</v>
      </c>
      <c r="M23" s="58" t="s">
        <v>40</v>
      </c>
      <c r="N23" s="58" t="s">
        <v>41</v>
      </c>
      <c r="O23" s="58" t="s">
        <v>42</v>
      </c>
      <c r="P23" s="58" t="s">
        <v>43</v>
      </c>
      <c r="Q23" s="58" t="s">
        <v>44</v>
      </c>
      <c r="R23" s="212" t="s">
        <v>8</v>
      </c>
    </row>
    <row r="24" spans="1:19">
      <c r="A24" s="205" t="s">
        <v>417</v>
      </c>
      <c r="B24" s="206">
        <v>4</v>
      </c>
      <c r="C24" s="207">
        <v>1</v>
      </c>
      <c r="D24" s="205" t="s">
        <v>418</v>
      </c>
      <c r="E24" s="205" t="s">
        <v>177</v>
      </c>
      <c r="F24" s="208">
        <v>736</v>
      </c>
      <c r="G24" s="208">
        <v>811</v>
      </c>
      <c r="H24" s="208">
        <v>811</v>
      </c>
      <c r="I24" s="208">
        <v>771</v>
      </c>
      <c r="J24" s="208">
        <v>825</v>
      </c>
      <c r="K24" s="208">
        <v>844</v>
      </c>
      <c r="L24" s="208">
        <v>834</v>
      </c>
      <c r="M24" s="208">
        <v>816</v>
      </c>
      <c r="N24" s="208">
        <v>676</v>
      </c>
      <c r="O24" s="208">
        <v>862</v>
      </c>
      <c r="P24" s="208">
        <v>728</v>
      </c>
      <c r="Q24" s="213">
        <v>739</v>
      </c>
      <c r="R24" s="14">
        <f>SUM(F24:Q24)</f>
        <v>9453</v>
      </c>
    </row>
    <row r="25" spans="1:19">
      <c r="A25" s="205" t="s">
        <v>419</v>
      </c>
      <c r="B25" s="206">
        <v>1</v>
      </c>
      <c r="C25" s="207">
        <v>0.9</v>
      </c>
      <c r="D25" s="205" t="s">
        <v>420</v>
      </c>
      <c r="E25" s="205" t="s">
        <v>177</v>
      </c>
      <c r="F25" s="208">
        <v>126.00000000000001</v>
      </c>
      <c r="G25" s="208">
        <v>184.7</v>
      </c>
      <c r="H25" s="208">
        <v>146.00000000000003</v>
      </c>
      <c r="I25" s="208">
        <v>178.39999999999998</v>
      </c>
      <c r="J25" s="208">
        <v>207.19999999999996</v>
      </c>
      <c r="K25" s="208">
        <v>187.2</v>
      </c>
      <c r="L25" s="208">
        <v>217.8</v>
      </c>
      <c r="M25" s="208">
        <v>226.8</v>
      </c>
      <c r="N25" s="208">
        <v>159.5</v>
      </c>
      <c r="O25" s="208">
        <v>271.8</v>
      </c>
      <c r="P25" s="208">
        <v>203.4</v>
      </c>
      <c r="Q25" s="213">
        <v>208.8</v>
      </c>
      <c r="R25" s="14">
        <f t="shared" ref="R25:R37" si="2">SUM(F25:Q25)</f>
        <v>2317.6</v>
      </c>
    </row>
    <row r="26" spans="1:19">
      <c r="A26" s="205" t="s">
        <v>424</v>
      </c>
      <c r="B26" s="206">
        <v>1</v>
      </c>
      <c r="C26" s="207">
        <v>0.5</v>
      </c>
      <c r="D26" s="205" t="s">
        <v>425</v>
      </c>
      <c r="E26" s="205" t="s">
        <v>177</v>
      </c>
      <c r="F26" s="208">
        <v>32</v>
      </c>
      <c r="G26" s="208">
        <v>36</v>
      </c>
      <c r="H26" s="208">
        <v>40</v>
      </c>
      <c r="I26" s="208">
        <v>34.5</v>
      </c>
      <c r="J26" s="208">
        <v>43</v>
      </c>
      <c r="K26" s="208">
        <v>40</v>
      </c>
      <c r="L26" s="208">
        <v>42.5</v>
      </c>
      <c r="M26" s="208">
        <v>44</v>
      </c>
      <c r="N26" s="208">
        <v>36.5</v>
      </c>
      <c r="O26" s="208">
        <v>43</v>
      </c>
      <c r="P26" s="208">
        <v>43.5</v>
      </c>
      <c r="Q26" s="213">
        <v>42.5</v>
      </c>
      <c r="R26" s="14">
        <f t="shared" si="2"/>
        <v>477.5</v>
      </c>
    </row>
    <row r="27" spans="1:19">
      <c r="A27" s="205" t="s">
        <v>424</v>
      </c>
      <c r="B27" s="206">
        <v>1</v>
      </c>
      <c r="C27" s="207">
        <v>1</v>
      </c>
      <c r="D27" s="205" t="s">
        <v>426</v>
      </c>
      <c r="E27" s="205" t="s">
        <v>177</v>
      </c>
      <c r="F27" s="208">
        <v>39</v>
      </c>
      <c r="G27" s="208">
        <v>44</v>
      </c>
      <c r="H27" s="208">
        <v>46</v>
      </c>
      <c r="I27" s="208">
        <v>51</v>
      </c>
      <c r="J27" s="208">
        <v>53</v>
      </c>
      <c r="K27" s="208">
        <v>48</v>
      </c>
      <c r="L27" s="208">
        <v>60</v>
      </c>
      <c r="M27" s="208">
        <v>51</v>
      </c>
      <c r="N27" s="208">
        <v>39</v>
      </c>
      <c r="O27" s="208">
        <v>66</v>
      </c>
      <c r="P27" s="208">
        <v>59</v>
      </c>
      <c r="Q27" s="213">
        <v>50</v>
      </c>
      <c r="R27" s="14">
        <f t="shared" si="2"/>
        <v>606</v>
      </c>
    </row>
    <row r="28" spans="1:19">
      <c r="A28" s="205" t="s">
        <v>427</v>
      </c>
      <c r="B28" s="206">
        <v>1</v>
      </c>
      <c r="C28" s="207">
        <v>0.67</v>
      </c>
      <c r="D28" s="205" t="s">
        <v>428</v>
      </c>
      <c r="E28" s="205" t="s">
        <v>177</v>
      </c>
      <c r="F28" s="208">
        <v>20.100000000000001</v>
      </c>
      <c r="G28" s="208">
        <v>0</v>
      </c>
      <c r="H28" s="208">
        <v>18.760000000000002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13">
        <v>0</v>
      </c>
      <c r="R28" s="14">
        <f t="shared" si="2"/>
        <v>38.86</v>
      </c>
    </row>
    <row r="29" spans="1:19">
      <c r="A29" s="205" t="s">
        <v>427</v>
      </c>
      <c r="B29" s="206">
        <v>7</v>
      </c>
      <c r="C29" s="207">
        <v>0.67</v>
      </c>
      <c r="D29" s="205" t="s">
        <v>428</v>
      </c>
      <c r="E29" s="205" t="s">
        <v>177</v>
      </c>
      <c r="F29" s="208">
        <v>75.040000000000006</v>
      </c>
      <c r="G29" s="208">
        <v>84.42</v>
      </c>
      <c r="H29" s="208">
        <v>38.86</v>
      </c>
      <c r="I29" s="208">
        <v>20.100000000000001</v>
      </c>
      <c r="J29" s="208">
        <v>37.520000000000003</v>
      </c>
      <c r="K29" s="208">
        <v>56.28</v>
      </c>
      <c r="L29" s="208">
        <v>18.760000000000002</v>
      </c>
      <c r="M29" s="208">
        <v>0</v>
      </c>
      <c r="N29" s="208">
        <v>20.100000000000001</v>
      </c>
      <c r="O29" s="208">
        <v>32.83</v>
      </c>
      <c r="P29" s="208">
        <v>18.760000000000002</v>
      </c>
      <c r="Q29" s="213">
        <v>0</v>
      </c>
      <c r="R29" s="14">
        <f t="shared" si="2"/>
        <v>402.67</v>
      </c>
    </row>
    <row r="30" spans="1:19">
      <c r="A30" s="205" t="s">
        <v>427</v>
      </c>
      <c r="B30" s="206">
        <v>28</v>
      </c>
      <c r="C30" s="207">
        <v>0.67</v>
      </c>
      <c r="D30" s="205" t="s">
        <v>428</v>
      </c>
      <c r="E30" s="205" t="s">
        <v>177</v>
      </c>
      <c r="F30" s="208">
        <v>188.94</v>
      </c>
      <c r="G30" s="208">
        <v>150.07999999999998</v>
      </c>
      <c r="H30" s="208">
        <v>159.45999999999998</v>
      </c>
      <c r="I30" s="208">
        <v>235.84</v>
      </c>
      <c r="J30" s="208">
        <v>306.18999999999994</v>
      </c>
      <c r="K30" s="208">
        <v>255.93999999999997</v>
      </c>
      <c r="L30" s="208">
        <v>176.21</v>
      </c>
      <c r="M30" s="208">
        <v>287.43</v>
      </c>
      <c r="N30" s="208">
        <v>95.14</v>
      </c>
      <c r="O30" s="208">
        <v>282.74</v>
      </c>
      <c r="P30" s="208">
        <v>151.41999999999999</v>
      </c>
      <c r="Q30" s="213">
        <v>229.14</v>
      </c>
      <c r="R30" s="14">
        <f t="shared" si="2"/>
        <v>2518.5300000000002</v>
      </c>
    </row>
    <row r="31" spans="1:19">
      <c r="A31" s="205" t="s">
        <v>419</v>
      </c>
      <c r="B31" s="206">
        <v>1</v>
      </c>
      <c r="C31" s="207">
        <v>4</v>
      </c>
      <c r="D31" s="205" t="s">
        <v>421</v>
      </c>
      <c r="E31" s="205" t="s">
        <v>23</v>
      </c>
      <c r="F31" s="208">
        <v>16</v>
      </c>
      <c r="G31" s="208">
        <v>12</v>
      </c>
      <c r="H31" s="208">
        <v>8</v>
      </c>
      <c r="I31" s="208">
        <v>8</v>
      </c>
      <c r="J31" s="208">
        <v>4</v>
      </c>
      <c r="K31" s="208">
        <v>12</v>
      </c>
      <c r="L31" s="208">
        <v>40</v>
      </c>
      <c r="M31" s="208">
        <v>32</v>
      </c>
      <c r="N31" s="208">
        <v>44</v>
      </c>
      <c r="O31" s="208">
        <v>44</v>
      </c>
      <c r="P31" s="208">
        <v>28</v>
      </c>
      <c r="Q31" s="213">
        <v>44</v>
      </c>
      <c r="R31" s="14">
        <f t="shared" si="2"/>
        <v>292</v>
      </c>
    </row>
    <row r="32" spans="1:19">
      <c r="A32" s="205" t="s">
        <v>419</v>
      </c>
      <c r="B32" s="206">
        <v>1</v>
      </c>
      <c r="C32" s="207">
        <v>10</v>
      </c>
      <c r="D32" s="205" t="s">
        <v>422</v>
      </c>
      <c r="E32" s="205" t="s">
        <v>23</v>
      </c>
      <c r="F32" s="208">
        <v>40</v>
      </c>
      <c r="G32" s="208">
        <v>30</v>
      </c>
      <c r="H32" s="208">
        <v>20</v>
      </c>
      <c r="I32" s="208">
        <v>20</v>
      </c>
      <c r="J32" s="208">
        <v>10</v>
      </c>
      <c r="K32" s="208">
        <v>20</v>
      </c>
      <c r="L32" s="208">
        <v>20</v>
      </c>
      <c r="M32" s="208">
        <v>20</v>
      </c>
      <c r="N32" s="208">
        <v>20</v>
      </c>
      <c r="O32" s="208">
        <v>30</v>
      </c>
      <c r="P32" s="208">
        <v>10</v>
      </c>
      <c r="Q32" s="213">
        <v>20</v>
      </c>
      <c r="R32" s="14">
        <f t="shared" si="2"/>
        <v>260</v>
      </c>
    </row>
    <row r="33" spans="1:18">
      <c r="A33" s="205" t="s">
        <v>419</v>
      </c>
      <c r="B33" s="206">
        <v>1</v>
      </c>
      <c r="C33" s="207">
        <v>20</v>
      </c>
      <c r="D33" s="205" t="s">
        <v>423</v>
      </c>
      <c r="E33" s="205" t="s">
        <v>23</v>
      </c>
      <c r="F33" s="208">
        <v>0</v>
      </c>
      <c r="G33" s="208">
        <v>0</v>
      </c>
      <c r="H33" s="208">
        <v>0</v>
      </c>
      <c r="I33" s="208">
        <v>0</v>
      </c>
      <c r="J33" s="208">
        <v>20</v>
      </c>
      <c r="K33" s="208">
        <v>20</v>
      </c>
      <c r="L33" s="208">
        <v>40</v>
      </c>
      <c r="M33" s="208">
        <v>20</v>
      </c>
      <c r="N33" s="208">
        <v>20</v>
      </c>
      <c r="O33" s="208">
        <v>20</v>
      </c>
      <c r="P33" s="208">
        <v>0</v>
      </c>
      <c r="Q33" s="213">
        <v>0</v>
      </c>
      <c r="R33" s="14">
        <f t="shared" si="2"/>
        <v>140</v>
      </c>
    </row>
    <row r="34" spans="1:18">
      <c r="A34" s="205" t="s">
        <v>429</v>
      </c>
      <c r="B34" s="206">
        <v>1</v>
      </c>
      <c r="C34" s="207">
        <v>1</v>
      </c>
      <c r="D34" s="205" t="s">
        <v>200</v>
      </c>
      <c r="E34" s="205" t="s">
        <v>23</v>
      </c>
      <c r="F34" s="208">
        <v>6</v>
      </c>
      <c r="G34" s="208">
        <v>12</v>
      </c>
      <c r="H34" s="208">
        <v>3</v>
      </c>
      <c r="I34" s="208">
        <v>0</v>
      </c>
      <c r="J34" s="208">
        <v>3</v>
      </c>
      <c r="K34" s="208">
        <v>0</v>
      </c>
      <c r="L34" s="208">
        <v>6</v>
      </c>
      <c r="M34" s="208">
        <v>0</v>
      </c>
      <c r="N34" s="208">
        <v>0</v>
      </c>
      <c r="O34" s="208">
        <v>0</v>
      </c>
      <c r="P34" s="208">
        <v>0</v>
      </c>
      <c r="Q34" s="213">
        <v>0</v>
      </c>
      <c r="R34" s="14">
        <f t="shared" si="2"/>
        <v>30</v>
      </c>
    </row>
    <row r="35" spans="1:18">
      <c r="A35" s="205" t="s">
        <v>430</v>
      </c>
      <c r="B35" s="206">
        <v>4</v>
      </c>
      <c r="C35" s="207">
        <v>1</v>
      </c>
      <c r="D35" s="205" t="s">
        <v>431</v>
      </c>
      <c r="E35" s="205" t="s">
        <v>23</v>
      </c>
      <c r="F35" s="208">
        <v>8</v>
      </c>
      <c r="G35" s="208">
        <v>4</v>
      </c>
      <c r="H35" s="208">
        <v>0</v>
      </c>
      <c r="I35" s="208">
        <v>4</v>
      </c>
      <c r="J35" s="208">
        <v>4</v>
      </c>
      <c r="K35" s="208">
        <v>12</v>
      </c>
      <c r="L35" s="208">
        <v>8</v>
      </c>
      <c r="M35" s="208">
        <v>8</v>
      </c>
      <c r="N35" s="208">
        <v>16</v>
      </c>
      <c r="O35" s="208">
        <v>4</v>
      </c>
      <c r="P35" s="208">
        <v>8</v>
      </c>
      <c r="Q35" s="213">
        <v>8</v>
      </c>
      <c r="R35" s="14">
        <f t="shared" si="2"/>
        <v>84</v>
      </c>
    </row>
    <row r="36" spans="1:18">
      <c r="A36" s="205" t="s">
        <v>432</v>
      </c>
      <c r="B36" s="206">
        <v>1</v>
      </c>
      <c r="C36" s="207">
        <v>1</v>
      </c>
      <c r="D36" s="205" t="s">
        <v>106</v>
      </c>
      <c r="E36" s="205" t="s">
        <v>23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2</v>
      </c>
      <c r="Q36" s="213">
        <v>2</v>
      </c>
      <c r="R36" s="14">
        <f t="shared" si="2"/>
        <v>4</v>
      </c>
    </row>
    <row r="37" spans="1:18">
      <c r="A37" s="205" t="s">
        <v>427</v>
      </c>
      <c r="B37" s="206">
        <v>7</v>
      </c>
      <c r="C37" s="207">
        <v>0.67</v>
      </c>
      <c r="D37" s="205" t="s">
        <v>428</v>
      </c>
      <c r="E37" s="205" t="s">
        <v>172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4">
        <v>0</v>
      </c>
      <c r="R37" s="14">
        <f t="shared" si="2"/>
        <v>0</v>
      </c>
    </row>
    <row r="38" spans="1:18" ht="14.25">
      <c r="E38" s="55" t="s">
        <v>45</v>
      </c>
      <c r="F38" s="14">
        <f>SUM(F24:F37)</f>
        <v>1287.0800000000002</v>
      </c>
      <c r="G38" s="14">
        <f t="shared" ref="G38:R38" si="3">SUM(G24:G37)</f>
        <v>1368.2</v>
      </c>
      <c r="H38" s="14">
        <f t="shared" si="3"/>
        <v>1291.08</v>
      </c>
      <c r="I38" s="14">
        <f t="shared" si="3"/>
        <v>1322.84</v>
      </c>
      <c r="J38" s="14">
        <f t="shared" si="3"/>
        <v>1512.9099999999999</v>
      </c>
      <c r="K38" s="14">
        <f t="shared" si="3"/>
        <v>1495.42</v>
      </c>
      <c r="L38" s="14">
        <f t="shared" si="3"/>
        <v>1463.27</v>
      </c>
      <c r="M38" s="14">
        <f t="shared" si="3"/>
        <v>1505.23</v>
      </c>
      <c r="N38" s="14">
        <f t="shared" si="3"/>
        <v>1126.24</v>
      </c>
      <c r="O38" s="14">
        <f t="shared" si="3"/>
        <v>1656.37</v>
      </c>
      <c r="P38" s="14">
        <f t="shared" si="3"/>
        <v>1252.0800000000002</v>
      </c>
      <c r="Q38" s="14">
        <f t="shared" si="3"/>
        <v>1343.44</v>
      </c>
      <c r="R38" s="62">
        <f t="shared" si="3"/>
        <v>16624.160000000003</v>
      </c>
    </row>
    <row r="40" spans="1:18">
      <c r="F40" s="232" t="s">
        <v>47</v>
      </c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</row>
    <row r="41" spans="1:18" ht="30" customHeight="1">
      <c r="A41" s="46" t="s">
        <v>2</v>
      </c>
      <c r="B41" s="46" t="s">
        <v>31</v>
      </c>
      <c r="C41" s="46" t="s">
        <v>32</v>
      </c>
      <c r="D41" s="46" t="s">
        <v>4</v>
      </c>
      <c r="E41" s="46" t="s">
        <v>5</v>
      </c>
      <c r="F41" s="58" t="s">
        <v>33</v>
      </c>
      <c r="G41" s="58" t="s">
        <v>34</v>
      </c>
      <c r="H41" s="58" t="s">
        <v>35</v>
      </c>
      <c r="I41" s="58" t="s">
        <v>36</v>
      </c>
      <c r="J41" s="58" t="s">
        <v>37</v>
      </c>
      <c r="K41" s="58" t="s">
        <v>38</v>
      </c>
      <c r="L41" s="58" t="s">
        <v>39</v>
      </c>
      <c r="M41" s="58" t="s">
        <v>40</v>
      </c>
      <c r="N41" s="58" t="s">
        <v>41</v>
      </c>
      <c r="O41" s="58" t="s">
        <v>42</v>
      </c>
      <c r="P41" s="58" t="s">
        <v>43</v>
      </c>
      <c r="Q41" s="58" t="s">
        <v>44</v>
      </c>
      <c r="R41" s="212" t="s">
        <v>8</v>
      </c>
    </row>
    <row r="42" spans="1:18">
      <c r="A42" s="205" t="s">
        <v>417</v>
      </c>
      <c r="B42" s="206">
        <v>4</v>
      </c>
      <c r="C42" s="207">
        <v>1</v>
      </c>
      <c r="D42" s="205" t="s">
        <v>418</v>
      </c>
      <c r="E42" s="205" t="s">
        <v>177</v>
      </c>
      <c r="F42" s="208">
        <v>1276</v>
      </c>
      <c r="G42" s="208">
        <v>1264</v>
      </c>
      <c r="H42" s="208">
        <v>1336</v>
      </c>
      <c r="I42" s="208">
        <v>1156</v>
      </c>
      <c r="J42" s="208">
        <v>1284</v>
      </c>
      <c r="K42" s="208">
        <v>1248</v>
      </c>
      <c r="L42" s="208">
        <v>1216</v>
      </c>
      <c r="M42" s="208">
        <v>1424</v>
      </c>
      <c r="N42" s="208">
        <v>1216</v>
      </c>
      <c r="O42" s="208">
        <v>1256</v>
      </c>
      <c r="P42" s="208">
        <v>1304</v>
      </c>
      <c r="Q42" s="213">
        <v>1284</v>
      </c>
      <c r="R42" s="14">
        <f>SUM(F42:Q42)</f>
        <v>15264</v>
      </c>
    </row>
    <row r="43" spans="1:18">
      <c r="A43" s="205" t="s">
        <v>419</v>
      </c>
      <c r="B43" s="206">
        <v>1</v>
      </c>
      <c r="C43" s="207">
        <v>0.9</v>
      </c>
      <c r="D43" s="205" t="s">
        <v>420</v>
      </c>
      <c r="E43" s="205" t="s">
        <v>177</v>
      </c>
      <c r="F43" s="208">
        <v>83.7</v>
      </c>
      <c r="G43" s="208">
        <v>109.8</v>
      </c>
      <c r="H43" s="208">
        <v>113.4</v>
      </c>
      <c r="I43" s="208">
        <v>172.8</v>
      </c>
      <c r="J43" s="208">
        <v>190.79999999999995</v>
      </c>
      <c r="K43" s="208">
        <v>181.8</v>
      </c>
      <c r="L43" s="208">
        <v>205.19999999999996</v>
      </c>
      <c r="M43" s="208">
        <v>233.09999999999997</v>
      </c>
      <c r="N43" s="208">
        <v>236.7</v>
      </c>
      <c r="O43" s="208">
        <v>291.60000000000002</v>
      </c>
      <c r="P43" s="208">
        <v>314.09999999999997</v>
      </c>
      <c r="Q43" s="213">
        <v>293.39999999999998</v>
      </c>
      <c r="R43" s="14">
        <f t="shared" ref="R43:R55" si="4">SUM(F43:Q43)</f>
        <v>2426.4</v>
      </c>
    </row>
    <row r="44" spans="1:18">
      <c r="A44" s="205" t="s">
        <v>424</v>
      </c>
      <c r="B44" s="206">
        <v>1</v>
      </c>
      <c r="C44" s="207">
        <v>0.5</v>
      </c>
      <c r="D44" s="205" t="s">
        <v>425</v>
      </c>
      <c r="E44" s="205" t="s">
        <v>177</v>
      </c>
      <c r="F44" s="208">
        <v>26</v>
      </c>
      <c r="G44" s="208">
        <v>20</v>
      </c>
      <c r="H44" s="208">
        <v>29</v>
      </c>
      <c r="I44" s="208">
        <v>20.5</v>
      </c>
      <c r="J44" s="208">
        <v>24</v>
      </c>
      <c r="K44" s="208">
        <v>33.5</v>
      </c>
      <c r="L44" s="208">
        <v>33.5</v>
      </c>
      <c r="M44" s="208">
        <v>32</v>
      </c>
      <c r="N44" s="208">
        <v>19</v>
      </c>
      <c r="O44" s="208">
        <v>38.5</v>
      </c>
      <c r="P44" s="208">
        <v>42.5</v>
      </c>
      <c r="Q44" s="213">
        <v>45.5</v>
      </c>
      <c r="R44" s="14">
        <f t="shared" si="4"/>
        <v>364</v>
      </c>
    </row>
    <row r="45" spans="1:18">
      <c r="A45" s="205" t="s">
        <v>424</v>
      </c>
      <c r="B45" s="206">
        <v>1</v>
      </c>
      <c r="C45" s="207">
        <v>1</v>
      </c>
      <c r="D45" s="205" t="s">
        <v>426</v>
      </c>
      <c r="E45" s="205" t="s">
        <v>177</v>
      </c>
      <c r="F45" s="208">
        <v>34</v>
      </c>
      <c r="G45" s="208">
        <v>41</v>
      </c>
      <c r="H45" s="208">
        <v>29</v>
      </c>
      <c r="I45" s="208">
        <v>28</v>
      </c>
      <c r="J45" s="208">
        <v>41</v>
      </c>
      <c r="K45" s="208">
        <v>43</v>
      </c>
      <c r="L45" s="208">
        <v>45</v>
      </c>
      <c r="M45" s="208">
        <v>39</v>
      </c>
      <c r="N45" s="208">
        <v>41</v>
      </c>
      <c r="O45" s="208">
        <v>52</v>
      </c>
      <c r="P45" s="208">
        <v>49</v>
      </c>
      <c r="Q45" s="213">
        <v>53</v>
      </c>
      <c r="R45" s="14">
        <f t="shared" si="4"/>
        <v>495</v>
      </c>
    </row>
    <row r="46" spans="1:18">
      <c r="A46" s="205" t="s">
        <v>427</v>
      </c>
      <c r="B46" s="206">
        <v>1</v>
      </c>
      <c r="C46" s="207">
        <v>0.67</v>
      </c>
      <c r="D46" s="205" t="s">
        <v>428</v>
      </c>
      <c r="E46" s="205" t="s">
        <v>177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213">
        <v>0</v>
      </c>
      <c r="R46" s="14">
        <f t="shared" si="4"/>
        <v>0</v>
      </c>
    </row>
    <row r="47" spans="1:18">
      <c r="A47" s="205" t="s">
        <v>427</v>
      </c>
      <c r="B47" s="206">
        <v>7</v>
      </c>
      <c r="C47" s="207">
        <v>0.67</v>
      </c>
      <c r="D47" s="205" t="s">
        <v>428</v>
      </c>
      <c r="E47" s="205" t="s">
        <v>177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213">
        <v>0</v>
      </c>
      <c r="R47" s="14">
        <f t="shared" si="4"/>
        <v>0</v>
      </c>
    </row>
    <row r="48" spans="1:18">
      <c r="A48" s="205" t="s">
        <v>427</v>
      </c>
      <c r="B48" s="206">
        <v>28</v>
      </c>
      <c r="C48" s="207">
        <v>0.67</v>
      </c>
      <c r="D48" s="205" t="s">
        <v>428</v>
      </c>
      <c r="E48" s="205" t="s">
        <v>177</v>
      </c>
      <c r="F48" s="208">
        <v>233.16</v>
      </c>
      <c r="G48" s="208">
        <v>187.60000000000002</v>
      </c>
      <c r="H48" s="208">
        <v>529.30000000000007</v>
      </c>
      <c r="I48" s="208">
        <v>397.97999999999996</v>
      </c>
      <c r="J48" s="208">
        <v>339.02</v>
      </c>
      <c r="K48" s="208">
        <v>415.4</v>
      </c>
      <c r="L48" s="208">
        <v>452.91999999999996</v>
      </c>
      <c r="M48" s="208">
        <v>322.94</v>
      </c>
      <c r="N48" s="208">
        <v>452.92</v>
      </c>
      <c r="O48" s="208">
        <v>444.21</v>
      </c>
      <c r="P48" s="208">
        <v>207.7</v>
      </c>
      <c r="Q48" s="213">
        <v>304.18</v>
      </c>
      <c r="R48" s="14">
        <f t="shared" si="4"/>
        <v>4287.33</v>
      </c>
    </row>
    <row r="49" spans="1:18">
      <c r="A49" s="205" t="s">
        <v>419</v>
      </c>
      <c r="B49" s="206">
        <v>1</v>
      </c>
      <c r="C49" s="207">
        <v>4</v>
      </c>
      <c r="D49" s="205" t="s">
        <v>421</v>
      </c>
      <c r="E49" s="205" t="s">
        <v>23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  <c r="Q49" s="213">
        <v>0</v>
      </c>
      <c r="R49" s="14">
        <f t="shared" si="4"/>
        <v>0</v>
      </c>
    </row>
    <row r="50" spans="1:18">
      <c r="A50" s="205" t="s">
        <v>419</v>
      </c>
      <c r="B50" s="206">
        <v>1</v>
      </c>
      <c r="C50" s="207">
        <v>10</v>
      </c>
      <c r="D50" s="205" t="s">
        <v>422</v>
      </c>
      <c r="E50" s="205" t="s">
        <v>23</v>
      </c>
      <c r="F50" s="208">
        <v>0</v>
      </c>
      <c r="G50" s="208">
        <v>0</v>
      </c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13">
        <v>0</v>
      </c>
      <c r="R50" s="14">
        <f t="shared" si="4"/>
        <v>0</v>
      </c>
    </row>
    <row r="51" spans="1:18">
      <c r="A51" s="205" t="s">
        <v>419</v>
      </c>
      <c r="B51" s="206">
        <v>1</v>
      </c>
      <c r="C51" s="207">
        <v>20</v>
      </c>
      <c r="D51" s="205" t="s">
        <v>423</v>
      </c>
      <c r="E51" s="205" t="s">
        <v>23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13">
        <v>0</v>
      </c>
      <c r="R51" s="14">
        <f t="shared" si="4"/>
        <v>0</v>
      </c>
    </row>
    <row r="52" spans="1:18">
      <c r="A52" s="205" t="s">
        <v>429</v>
      </c>
      <c r="B52" s="206">
        <v>1</v>
      </c>
      <c r="C52" s="207">
        <v>1</v>
      </c>
      <c r="D52" s="205" t="s">
        <v>200</v>
      </c>
      <c r="E52" s="205" t="s">
        <v>23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  <c r="P52" s="208">
        <v>0</v>
      </c>
      <c r="Q52" s="213">
        <v>0</v>
      </c>
      <c r="R52" s="14">
        <f t="shared" si="4"/>
        <v>0</v>
      </c>
    </row>
    <row r="53" spans="1:18">
      <c r="A53" s="205" t="s">
        <v>430</v>
      </c>
      <c r="B53" s="206">
        <v>4</v>
      </c>
      <c r="C53" s="207">
        <v>1</v>
      </c>
      <c r="D53" s="205" t="s">
        <v>431</v>
      </c>
      <c r="E53" s="205" t="s">
        <v>23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13">
        <v>0</v>
      </c>
      <c r="R53" s="14">
        <f t="shared" si="4"/>
        <v>0</v>
      </c>
    </row>
    <row r="54" spans="1:18">
      <c r="A54" s="205" t="s">
        <v>432</v>
      </c>
      <c r="B54" s="206">
        <v>1</v>
      </c>
      <c r="C54" s="207">
        <v>1</v>
      </c>
      <c r="D54" s="205" t="s">
        <v>106</v>
      </c>
      <c r="E54" s="205" t="s">
        <v>23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13">
        <v>2</v>
      </c>
      <c r="R54" s="14">
        <f t="shared" si="4"/>
        <v>2</v>
      </c>
    </row>
    <row r="55" spans="1:18">
      <c r="A55" s="205" t="s">
        <v>427</v>
      </c>
      <c r="B55" s="206">
        <v>7</v>
      </c>
      <c r="C55" s="207">
        <v>0.67</v>
      </c>
      <c r="D55" s="205" t="s">
        <v>428</v>
      </c>
      <c r="E55" s="205" t="s">
        <v>172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4">
        <v>0</v>
      </c>
      <c r="R55" s="14">
        <f t="shared" si="4"/>
        <v>0</v>
      </c>
    </row>
    <row r="56" spans="1:18" ht="14.25">
      <c r="E56" s="55" t="s">
        <v>45</v>
      </c>
      <c r="F56" s="14">
        <f>SUM(F42:F55)</f>
        <v>1652.8600000000001</v>
      </c>
      <c r="G56" s="14">
        <f t="shared" ref="G56:R56" si="5">SUM(G42:G55)</f>
        <v>1622.4</v>
      </c>
      <c r="H56" s="14">
        <f t="shared" si="5"/>
        <v>2036.7000000000003</v>
      </c>
      <c r="I56" s="14">
        <f t="shared" si="5"/>
        <v>1775.28</v>
      </c>
      <c r="J56" s="14">
        <f t="shared" si="5"/>
        <v>1878.82</v>
      </c>
      <c r="K56" s="14">
        <f t="shared" si="5"/>
        <v>1921.6999999999998</v>
      </c>
      <c r="L56" s="14">
        <f t="shared" si="5"/>
        <v>1952.62</v>
      </c>
      <c r="M56" s="14">
        <f t="shared" si="5"/>
        <v>2051.04</v>
      </c>
      <c r="N56" s="14">
        <f t="shared" si="5"/>
        <v>1965.6200000000001</v>
      </c>
      <c r="O56" s="14">
        <f t="shared" si="5"/>
        <v>2082.31</v>
      </c>
      <c r="P56" s="14">
        <f t="shared" si="5"/>
        <v>1917.3</v>
      </c>
      <c r="Q56" s="14">
        <f t="shared" si="5"/>
        <v>1982.0800000000002</v>
      </c>
      <c r="R56" s="62">
        <f t="shared" si="5"/>
        <v>22838.730000000003</v>
      </c>
    </row>
    <row r="58" spans="1:18">
      <c r="F58" s="232" t="s">
        <v>48</v>
      </c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</row>
    <row r="59" spans="1:18" ht="25.5">
      <c r="A59" s="46" t="s">
        <v>2</v>
      </c>
      <c r="B59" s="46" t="s">
        <v>31</v>
      </c>
      <c r="C59" s="46" t="s">
        <v>32</v>
      </c>
      <c r="D59" s="46" t="s">
        <v>4</v>
      </c>
      <c r="E59" s="46" t="s">
        <v>5</v>
      </c>
      <c r="F59" s="58" t="s">
        <v>33</v>
      </c>
      <c r="G59" s="58" t="s">
        <v>34</v>
      </c>
      <c r="H59" s="58" t="s">
        <v>35</v>
      </c>
      <c r="I59" s="58" t="s">
        <v>36</v>
      </c>
      <c r="J59" s="58" t="s">
        <v>37</v>
      </c>
      <c r="K59" s="58" t="s">
        <v>38</v>
      </c>
      <c r="L59" s="58" t="s">
        <v>39</v>
      </c>
      <c r="M59" s="58" t="s">
        <v>40</v>
      </c>
      <c r="N59" s="58" t="s">
        <v>41</v>
      </c>
      <c r="O59" s="58" t="s">
        <v>42</v>
      </c>
      <c r="P59" s="58" t="s">
        <v>43</v>
      </c>
      <c r="Q59" s="58" t="s">
        <v>44</v>
      </c>
      <c r="R59" s="212" t="s">
        <v>8</v>
      </c>
    </row>
    <row r="60" spans="1:18">
      <c r="A60" s="205" t="s">
        <v>417</v>
      </c>
      <c r="B60" s="206">
        <v>4</v>
      </c>
      <c r="C60" s="207">
        <v>1</v>
      </c>
      <c r="D60" s="205" t="s">
        <v>418</v>
      </c>
      <c r="E60" s="205" t="s">
        <v>177</v>
      </c>
      <c r="F60" s="208">
        <f>F6+F24+F42</f>
        <v>2309</v>
      </c>
      <c r="G60" s="208">
        <f t="shared" ref="G60:Q60" si="6">G6+G24+G42</f>
        <v>2377</v>
      </c>
      <c r="H60" s="208">
        <f t="shared" si="6"/>
        <v>2440</v>
      </c>
      <c r="I60" s="208">
        <f t="shared" si="6"/>
        <v>2243</v>
      </c>
      <c r="J60" s="208">
        <f t="shared" si="6"/>
        <v>2476</v>
      </c>
      <c r="K60" s="208">
        <f t="shared" si="6"/>
        <v>2516</v>
      </c>
      <c r="L60" s="208">
        <f t="shared" si="6"/>
        <v>2408</v>
      </c>
      <c r="M60" s="208">
        <f t="shared" si="6"/>
        <v>2635</v>
      </c>
      <c r="N60" s="208">
        <f t="shared" si="6"/>
        <v>2288</v>
      </c>
      <c r="O60" s="208">
        <f t="shared" si="6"/>
        <v>2549</v>
      </c>
      <c r="P60" s="208">
        <f t="shared" si="6"/>
        <v>2456</v>
      </c>
      <c r="Q60" s="208">
        <f t="shared" si="6"/>
        <v>2495</v>
      </c>
      <c r="R60" s="14">
        <f>SUM(F60:Q60)</f>
        <v>29192</v>
      </c>
    </row>
    <row r="61" spans="1:18">
      <c r="A61" s="205" t="s">
        <v>419</v>
      </c>
      <c r="B61" s="206">
        <v>1</v>
      </c>
      <c r="C61" s="207">
        <v>0.9</v>
      </c>
      <c r="D61" s="205" t="s">
        <v>420</v>
      </c>
      <c r="E61" s="205" t="s">
        <v>177</v>
      </c>
      <c r="F61" s="208">
        <f t="shared" ref="F61:Q73" si="7">F7+F25+F43</f>
        <v>270.5</v>
      </c>
      <c r="G61" s="208">
        <f t="shared" si="7"/>
        <v>342.3</v>
      </c>
      <c r="H61" s="208">
        <f t="shared" si="7"/>
        <v>329.40000000000003</v>
      </c>
      <c r="I61" s="208">
        <f t="shared" si="7"/>
        <v>392.2</v>
      </c>
      <c r="J61" s="208">
        <f t="shared" si="7"/>
        <v>487.7999999999999</v>
      </c>
      <c r="K61" s="208">
        <f t="shared" si="7"/>
        <v>418.4</v>
      </c>
      <c r="L61" s="208">
        <f t="shared" si="7"/>
        <v>489</v>
      </c>
      <c r="M61" s="208">
        <f t="shared" si="7"/>
        <v>511.29999999999995</v>
      </c>
      <c r="N61" s="208">
        <f t="shared" si="7"/>
        <v>462.4</v>
      </c>
      <c r="O61" s="208">
        <f t="shared" si="7"/>
        <v>627.1</v>
      </c>
      <c r="P61" s="208">
        <f t="shared" si="7"/>
        <v>597.59999999999991</v>
      </c>
      <c r="Q61" s="208">
        <f t="shared" si="7"/>
        <v>583.70000000000005</v>
      </c>
      <c r="R61" s="14">
        <f t="shared" ref="R61:R73" si="8">SUM(F61:Q61)</f>
        <v>5511.7</v>
      </c>
    </row>
    <row r="62" spans="1:18">
      <c r="A62" s="205" t="s">
        <v>424</v>
      </c>
      <c r="B62" s="206">
        <v>1</v>
      </c>
      <c r="C62" s="207">
        <v>0.5</v>
      </c>
      <c r="D62" s="205" t="s">
        <v>425</v>
      </c>
      <c r="E62" s="205" t="s">
        <v>177</v>
      </c>
      <c r="F62" s="208">
        <f t="shared" si="7"/>
        <v>81</v>
      </c>
      <c r="G62" s="208">
        <f t="shared" si="7"/>
        <v>83</v>
      </c>
      <c r="H62" s="208">
        <f t="shared" si="7"/>
        <v>83</v>
      </c>
      <c r="I62" s="208">
        <f t="shared" si="7"/>
        <v>79.5</v>
      </c>
      <c r="J62" s="208">
        <f t="shared" si="7"/>
        <v>96</v>
      </c>
      <c r="K62" s="208">
        <f t="shared" si="7"/>
        <v>90.5</v>
      </c>
      <c r="L62" s="208">
        <f t="shared" si="7"/>
        <v>100</v>
      </c>
      <c r="M62" s="208">
        <f t="shared" si="7"/>
        <v>108</v>
      </c>
      <c r="N62" s="208">
        <f t="shared" si="7"/>
        <v>75.5</v>
      </c>
      <c r="O62" s="208">
        <f t="shared" si="7"/>
        <v>111</v>
      </c>
      <c r="P62" s="208">
        <f t="shared" si="7"/>
        <v>122.5</v>
      </c>
      <c r="Q62" s="208">
        <f t="shared" si="7"/>
        <v>108.5</v>
      </c>
      <c r="R62" s="14">
        <f t="shared" si="8"/>
        <v>1138.5</v>
      </c>
    </row>
    <row r="63" spans="1:18">
      <c r="A63" s="205" t="s">
        <v>424</v>
      </c>
      <c r="B63" s="206">
        <v>1</v>
      </c>
      <c r="C63" s="207">
        <v>1</v>
      </c>
      <c r="D63" s="205" t="s">
        <v>426</v>
      </c>
      <c r="E63" s="205" t="s">
        <v>177</v>
      </c>
      <c r="F63" s="208">
        <f t="shared" si="7"/>
        <v>94</v>
      </c>
      <c r="G63" s="208">
        <f t="shared" si="7"/>
        <v>101</v>
      </c>
      <c r="H63" s="208">
        <f t="shared" si="7"/>
        <v>93</v>
      </c>
      <c r="I63" s="208">
        <f t="shared" si="7"/>
        <v>99</v>
      </c>
      <c r="J63" s="208">
        <f t="shared" si="7"/>
        <v>114</v>
      </c>
      <c r="K63" s="208">
        <f t="shared" si="7"/>
        <v>102</v>
      </c>
      <c r="L63" s="208">
        <f t="shared" si="7"/>
        <v>123</v>
      </c>
      <c r="M63" s="208">
        <f t="shared" si="7"/>
        <v>107</v>
      </c>
      <c r="N63" s="208">
        <f t="shared" si="7"/>
        <v>100</v>
      </c>
      <c r="O63" s="208">
        <f t="shared" si="7"/>
        <v>142</v>
      </c>
      <c r="P63" s="208">
        <f t="shared" si="7"/>
        <v>134</v>
      </c>
      <c r="Q63" s="208">
        <f t="shared" si="7"/>
        <v>120</v>
      </c>
      <c r="R63" s="14">
        <f t="shared" si="8"/>
        <v>1329</v>
      </c>
    </row>
    <row r="64" spans="1:18">
      <c r="A64" s="205" t="s">
        <v>427</v>
      </c>
      <c r="B64" s="206">
        <v>1</v>
      </c>
      <c r="C64" s="207">
        <v>0.67</v>
      </c>
      <c r="D64" s="205" t="s">
        <v>428</v>
      </c>
      <c r="E64" s="205" t="s">
        <v>177</v>
      </c>
      <c r="F64" s="208">
        <f t="shared" si="7"/>
        <v>20.100000000000001</v>
      </c>
      <c r="G64" s="208">
        <f t="shared" si="7"/>
        <v>0</v>
      </c>
      <c r="H64" s="208">
        <f t="shared" si="7"/>
        <v>18.760000000000002</v>
      </c>
      <c r="I64" s="208">
        <f t="shared" si="7"/>
        <v>0</v>
      </c>
      <c r="J64" s="208">
        <f t="shared" si="7"/>
        <v>0</v>
      </c>
      <c r="K64" s="208">
        <f t="shared" si="7"/>
        <v>0</v>
      </c>
      <c r="L64" s="208">
        <f t="shared" si="7"/>
        <v>0</v>
      </c>
      <c r="M64" s="208">
        <f t="shared" si="7"/>
        <v>0</v>
      </c>
      <c r="N64" s="208">
        <f t="shared" si="7"/>
        <v>0</v>
      </c>
      <c r="O64" s="208">
        <f t="shared" si="7"/>
        <v>0</v>
      </c>
      <c r="P64" s="208">
        <f t="shared" si="7"/>
        <v>0</v>
      </c>
      <c r="Q64" s="208">
        <f t="shared" si="7"/>
        <v>0</v>
      </c>
      <c r="R64" s="14">
        <f t="shared" si="8"/>
        <v>38.86</v>
      </c>
    </row>
    <row r="65" spans="1:18">
      <c r="A65" s="205" t="s">
        <v>427</v>
      </c>
      <c r="B65" s="206">
        <v>7</v>
      </c>
      <c r="C65" s="207">
        <v>0.67</v>
      </c>
      <c r="D65" s="205" t="s">
        <v>428</v>
      </c>
      <c r="E65" s="205" t="s">
        <v>177</v>
      </c>
      <c r="F65" s="208">
        <f t="shared" si="7"/>
        <v>75.040000000000006</v>
      </c>
      <c r="G65" s="208">
        <f t="shared" si="7"/>
        <v>84.42</v>
      </c>
      <c r="H65" s="208">
        <f t="shared" si="7"/>
        <v>38.86</v>
      </c>
      <c r="I65" s="208">
        <f t="shared" si="7"/>
        <v>20.100000000000001</v>
      </c>
      <c r="J65" s="208">
        <f t="shared" si="7"/>
        <v>37.520000000000003</v>
      </c>
      <c r="K65" s="208">
        <f t="shared" si="7"/>
        <v>56.28</v>
      </c>
      <c r="L65" s="208">
        <f t="shared" si="7"/>
        <v>18.760000000000002</v>
      </c>
      <c r="M65" s="208">
        <f t="shared" si="7"/>
        <v>0</v>
      </c>
      <c r="N65" s="208">
        <f t="shared" si="7"/>
        <v>20.100000000000001</v>
      </c>
      <c r="O65" s="208">
        <f t="shared" si="7"/>
        <v>32.83</v>
      </c>
      <c r="P65" s="208">
        <f t="shared" si="7"/>
        <v>18.760000000000002</v>
      </c>
      <c r="Q65" s="208">
        <f t="shared" si="7"/>
        <v>0</v>
      </c>
      <c r="R65" s="14">
        <f t="shared" si="8"/>
        <v>402.67</v>
      </c>
    </row>
    <row r="66" spans="1:18">
      <c r="A66" s="205" t="s">
        <v>427</v>
      </c>
      <c r="B66" s="206">
        <v>28</v>
      </c>
      <c r="C66" s="207">
        <v>0.67</v>
      </c>
      <c r="D66" s="205" t="s">
        <v>428</v>
      </c>
      <c r="E66" s="205" t="s">
        <v>177</v>
      </c>
      <c r="F66" s="208">
        <f t="shared" si="7"/>
        <v>937.35</v>
      </c>
      <c r="G66" s="208">
        <f t="shared" si="7"/>
        <v>524.55999999999995</v>
      </c>
      <c r="H66" s="208">
        <f t="shared" si="7"/>
        <v>865.18000000000006</v>
      </c>
      <c r="I66" s="208">
        <f t="shared" si="7"/>
        <v>848.77</v>
      </c>
      <c r="J66" s="208">
        <f t="shared" si="7"/>
        <v>1177.7399999999998</v>
      </c>
      <c r="K66" s="208">
        <f t="shared" si="7"/>
        <v>1051.02</v>
      </c>
      <c r="L66" s="208">
        <f t="shared" si="7"/>
        <v>832.8599999999999</v>
      </c>
      <c r="M66" s="208">
        <f t="shared" si="7"/>
        <v>733.89</v>
      </c>
      <c r="N66" s="208">
        <f t="shared" si="7"/>
        <v>751.74</v>
      </c>
      <c r="O66" s="208">
        <f t="shared" si="7"/>
        <v>944.55</v>
      </c>
      <c r="P66" s="208">
        <f t="shared" si="7"/>
        <v>482.26</v>
      </c>
      <c r="Q66" s="208">
        <f t="shared" si="7"/>
        <v>668.38</v>
      </c>
      <c r="R66" s="14">
        <f t="shared" si="8"/>
        <v>9818.2999999999993</v>
      </c>
    </row>
    <row r="67" spans="1:18">
      <c r="A67" s="205" t="s">
        <v>419</v>
      </c>
      <c r="B67" s="206">
        <v>1</v>
      </c>
      <c r="C67" s="207">
        <v>4</v>
      </c>
      <c r="D67" s="205" t="s">
        <v>421</v>
      </c>
      <c r="E67" s="205" t="s">
        <v>23</v>
      </c>
      <c r="F67" s="208">
        <f t="shared" si="7"/>
        <v>60</v>
      </c>
      <c r="G67" s="208">
        <f t="shared" si="7"/>
        <v>56</v>
      </c>
      <c r="H67" s="208">
        <f t="shared" si="7"/>
        <v>68</v>
      </c>
      <c r="I67" s="208">
        <f t="shared" si="7"/>
        <v>68</v>
      </c>
      <c r="J67" s="208">
        <f t="shared" si="7"/>
        <v>104</v>
      </c>
      <c r="K67" s="208">
        <f t="shared" si="7"/>
        <v>97</v>
      </c>
      <c r="L67" s="208">
        <f t="shared" si="7"/>
        <v>105</v>
      </c>
      <c r="M67" s="208">
        <f t="shared" si="7"/>
        <v>97</v>
      </c>
      <c r="N67" s="208">
        <f t="shared" si="7"/>
        <v>93</v>
      </c>
      <c r="O67" s="208">
        <f t="shared" si="7"/>
        <v>108</v>
      </c>
      <c r="P67" s="208">
        <f t="shared" si="7"/>
        <v>93</v>
      </c>
      <c r="Q67" s="208">
        <f t="shared" si="7"/>
        <v>99</v>
      </c>
      <c r="R67" s="14">
        <f t="shared" si="8"/>
        <v>1048</v>
      </c>
    </row>
    <row r="68" spans="1:18">
      <c r="A68" s="205" t="s">
        <v>419</v>
      </c>
      <c r="B68" s="206">
        <v>1</v>
      </c>
      <c r="C68" s="207">
        <v>10</v>
      </c>
      <c r="D68" s="205" t="s">
        <v>422</v>
      </c>
      <c r="E68" s="205" t="s">
        <v>23</v>
      </c>
      <c r="F68" s="208">
        <f t="shared" si="7"/>
        <v>380</v>
      </c>
      <c r="G68" s="208">
        <f t="shared" si="7"/>
        <v>390</v>
      </c>
      <c r="H68" s="208">
        <f t="shared" si="7"/>
        <v>400</v>
      </c>
      <c r="I68" s="208">
        <f t="shared" si="7"/>
        <v>340</v>
      </c>
      <c r="J68" s="208">
        <f t="shared" si="7"/>
        <v>330</v>
      </c>
      <c r="K68" s="208">
        <f t="shared" si="7"/>
        <v>400</v>
      </c>
      <c r="L68" s="208">
        <f t="shared" si="7"/>
        <v>430</v>
      </c>
      <c r="M68" s="208">
        <f t="shared" si="7"/>
        <v>480</v>
      </c>
      <c r="N68" s="208">
        <f t="shared" si="7"/>
        <v>540</v>
      </c>
      <c r="O68" s="208">
        <f t="shared" si="7"/>
        <v>510</v>
      </c>
      <c r="P68" s="208">
        <f t="shared" si="7"/>
        <v>540</v>
      </c>
      <c r="Q68" s="208">
        <f t="shared" si="7"/>
        <v>310</v>
      </c>
      <c r="R68" s="14">
        <f t="shared" si="8"/>
        <v>5050</v>
      </c>
    </row>
    <row r="69" spans="1:18">
      <c r="A69" s="205" t="s">
        <v>419</v>
      </c>
      <c r="B69" s="206">
        <v>1</v>
      </c>
      <c r="C69" s="207">
        <v>20</v>
      </c>
      <c r="D69" s="205" t="s">
        <v>423</v>
      </c>
      <c r="E69" s="205" t="s">
        <v>23</v>
      </c>
      <c r="F69" s="208">
        <f t="shared" si="7"/>
        <v>441</v>
      </c>
      <c r="G69" s="208">
        <f t="shared" si="7"/>
        <v>474</v>
      </c>
      <c r="H69" s="208">
        <f t="shared" si="7"/>
        <v>516</v>
      </c>
      <c r="I69" s="208">
        <f t="shared" si="7"/>
        <v>516</v>
      </c>
      <c r="J69" s="208">
        <f t="shared" si="7"/>
        <v>624</v>
      </c>
      <c r="K69" s="208">
        <f t="shared" si="7"/>
        <v>478</v>
      </c>
      <c r="L69" s="208">
        <f t="shared" si="7"/>
        <v>531</v>
      </c>
      <c r="M69" s="208">
        <f t="shared" si="7"/>
        <v>641</v>
      </c>
      <c r="N69" s="208">
        <f t="shared" si="7"/>
        <v>414</v>
      </c>
      <c r="O69" s="208">
        <f t="shared" si="7"/>
        <v>414</v>
      </c>
      <c r="P69" s="208">
        <f t="shared" si="7"/>
        <v>438</v>
      </c>
      <c r="Q69" s="208">
        <f t="shared" si="7"/>
        <v>451</v>
      </c>
      <c r="R69" s="14">
        <f t="shared" si="8"/>
        <v>5938</v>
      </c>
    </row>
    <row r="70" spans="1:18">
      <c r="A70" s="205" t="s">
        <v>429</v>
      </c>
      <c r="B70" s="206">
        <v>1</v>
      </c>
      <c r="C70" s="207">
        <v>1</v>
      </c>
      <c r="D70" s="205" t="s">
        <v>200</v>
      </c>
      <c r="E70" s="205" t="s">
        <v>23</v>
      </c>
      <c r="F70" s="208">
        <f t="shared" si="7"/>
        <v>76</v>
      </c>
      <c r="G70" s="208">
        <f t="shared" si="7"/>
        <v>81</v>
      </c>
      <c r="H70" s="208">
        <f t="shared" si="7"/>
        <v>76</v>
      </c>
      <c r="I70" s="208">
        <f t="shared" si="7"/>
        <v>74</v>
      </c>
      <c r="J70" s="208">
        <f t="shared" si="7"/>
        <v>76</v>
      </c>
      <c r="K70" s="208">
        <f t="shared" si="7"/>
        <v>80</v>
      </c>
      <c r="L70" s="208">
        <f t="shared" si="7"/>
        <v>76</v>
      </c>
      <c r="M70" s="208">
        <f t="shared" si="7"/>
        <v>71</v>
      </c>
      <c r="N70" s="208">
        <f t="shared" si="7"/>
        <v>83</v>
      </c>
      <c r="O70" s="208">
        <f t="shared" si="7"/>
        <v>107</v>
      </c>
      <c r="P70" s="208">
        <f t="shared" si="7"/>
        <v>99</v>
      </c>
      <c r="Q70" s="208">
        <f t="shared" si="7"/>
        <v>105</v>
      </c>
      <c r="R70" s="14">
        <f t="shared" si="8"/>
        <v>1004</v>
      </c>
    </row>
    <row r="71" spans="1:18">
      <c r="A71" s="205" t="s">
        <v>430</v>
      </c>
      <c r="B71" s="206">
        <v>4</v>
      </c>
      <c r="C71" s="207">
        <v>1</v>
      </c>
      <c r="D71" s="205" t="s">
        <v>431</v>
      </c>
      <c r="E71" s="205" t="s">
        <v>23</v>
      </c>
      <c r="F71" s="208">
        <f t="shared" si="7"/>
        <v>8</v>
      </c>
      <c r="G71" s="208">
        <f t="shared" si="7"/>
        <v>12</v>
      </c>
      <c r="H71" s="208">
        <f t="shared" si="7"/>
        <v>0</v>
      </c>
      <c r="I71" s="208">
        <f t="shared" si="7"/>
        <v>4</v>
      </c>
      <c r="J71" s="208">
        <f t="shared" si="7"/>
        <v>12</v>
      </c>
      <c r="K71" s="208">
        <f t="shared" si="7"/>
        <v>28</v>
      </c>
      <c r="L71" s="208">
        <f t="shared" si="7"/>
        <v>8</v>
      </c>
      <c r="M71" s="208">
        <f t="shared" si="7"/>
        <v>16</v>
      </c>
      <c r="N71" s="208">
        <f t="shared" si="7"/>
        <v>24</v>
      </c>
      <c r="O71" s="208">
        <f t="shared" si="7"/>
        <v>12</v>
      </c>
      <c r="P71" s="208">
        <f t="shared" si="7"/>
        <v>24</v>
      </c>
      <c r="Q71" s="208">
        <f t="shared" si="7"/>
        <v>8</v>
      </c>
      <c r="R71" s="14">
        <f t="shared" si="8"/>
        <v>156</v>
      </c>
    </row>
    <row r="72" spans="1:18">
      <c r="A72" s="205" t="s">
        <v>432</v>
      </c>
      <c r="B72" s="206">
        <v>1</v>
      </c>
      <c r="C72" s="207">
        <v>1</v>
      </c>
      <c r="D72" s="205" t="s">
        <v>106</v>
      </c>
      <c r="E72" s="205" t="s">
        <v>23</v>
      </c>
      <c r="F72" s="208">
        <f t="shared" si="7"/>
        <v>0</v>
      </c>
      <c r="G72" s="208">
        <f t="shared" si="7"/>
        <v>0</v>
      </c>
      <c r="H72" s="208">
        <f t="shared" si="7"/>
        <v>0</v>
      </c>
      <c r="I72" s="208">
        <f t="shared" si="7"/>
        <v>0</v>
      </c>
      <c r="J72" s="208">
        <f t="shared" si="7"/>
        <v>0</v>
      </c>
      <c r="K72" s="208">
        <f t="shared" si="7"/>
        <v>0</v>
      </c>
      <c r="L72" s="208">
        <f t="shared" si="7"/>
        <v>0</v>
      </c>
      <c r="M72" s="208">
        <f t="shared" si="7"/>
        <v>3</v>
      </c>
      <c r="N72" s="208">
        <f t="shared" si="7"/>
        <v>3</v>
      </c>
      <c r="O72" s="208">
        <f t="shared" si="7"/>
        <v>4</v>
      </c>
      <c r="P72" s="208">
        <f t="shared" si="7"/>
        <v>15</v>
      </c>
      <c r="Q72" s="208">
        <f t="shared" si="7"/>
        <v>14</v>
      </c>
      <c r="R72" s="14">
        <f t="shared" si="8"/>
        <v>39</v>
      </c>
    </row>
    <row r="73" spans="1:18">
      <c r="A73" s="205" t="s">
        <v>427</v>
      </c>
      <c r="B73" s="206">
        <v>7</v>
      </c>
      <c r="C73" s="207">
        <v>0.67</v>
      </c>
      <c r="D73" s="205" t="s">
        <v>428</v>
      </c>
      <c r="E73" s="205" t="s">
        <v>172</v>
      </c>
      <c r="F73" s="208">
        <f t="shared" si="7"/>
        <v>56</v>
      </c>
      <c r="G73" s="208">
        <f t="shared" si="7"/>
        <v>0</v>
      </c>
      <c r="H73" s="208">
        <f t="shared" si="7"/>
        <v>56</v>
      </c>
      <c r="I73" s="208">
        <f t="shared" si="7"/>
        <v>0</v>
      </c>
      <c r="J73" s="208">
        <f t="shared" si="7"/>
        <v>56</v>
      </c>
      <c r="K73" s="208">
        <f t="shared" si="7"/>
        <v>0</v>
      </c>
      <c r="L73" s="208">
        <f t="shared" si="7"/>
        <v>56</v>
      </c>
      <c r="M73" s="208">
        <f t="shared" si="7"/>
        <v>28</v>
      </c>
      <c r="N73" s="208">
        <f t="shared" si="7"/>
        <v>28</v>
      </c>
      <c r="O73" s="208">
        <f t="shared" si="7"/>
        <v>28</v>
      </c>
      <c r="P73" s="208">
        <f t="shared" si="7"/>
        <v>28</v>
      </c>
      <c r="Q73" s="208">
        <f t="shared" si="7"/>
        <v>28</v>
      </c>
      <c r="R73" s="14">
        <f t="shared" si="8"/>
        <v>364</v>
      </c>
    </row>
    <row r="74" spans="1:18" ht="14.25">
      <c r="E74" s="55" t="s">
        <v>45</v>
      </c>
      <c r="F74" s="14">
        <f t="shared" ref="F74:R74" si="9">SUM(F60:F73)</f>
        <v>4807.99</v>
      </c>
      <c r="G74" s="14">
        <f t="shared" si="9"/>
        <v>4525.2800000000007</v>
      </c>
      <c r="H74" s="14">
        <f t="shared" si="9"/>
        <v>4984.2000000000007</v>
      </c>
      <c r="I74" s="14">
        <f t="shared" si="9"/>
        <v>4684.57</v>
      </c>
      <c r="J74" s="14">
        <f t="shared" si="9"/>
        <v>5591.0599999999995</v>
      </c>
      <c r="K74" s="14">
        <f t="shared" si="9"/>
        <v>5317.2000000000007</v>
      </c>
      <c r="L74" s="14">
        <f t="shared" si="9"/>
        <v>5177.62</v>
      </c>
      <c r="M74" s="14">
        <f t="shared" si="9"/>
        <v>5431.1900000000005</v>
      </c>
      <c r="N74" s="14">
        <f t="shared" si="9"/>
        <v>4882.74</v>
      </c>
      <c r="O74" s="14">
        <f t="shared" si="9"/>
        <v>5589.48</v>
      </c>
      <c r="P74" s="14">
        <f t="shared" si="9"/>
        <v>5048.12</v>
      </c>
      <c r="Q74" s="14">
        <f t="shared" si="9"/>
        <v>4990.58</v>
      </c>
      <c r="R74" s="62">
        <f t="shared" si="9"/>
        <v>61030.03</v>
      </c>
    </row>
  </sheetData>
  <mergeCells count="4">
    <mergeCell ref="F4:R4"/>
    <mergeCell ref="F22:R22"/>
    <mergeCell ref="F40:R40"/>
    <mergeCell ref="F58:R58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showGridLines="0" workbookViewId="0"/>
  </sheetViews>
  <sheetFormatPr defaultRowHeight="12.75"/>
  <cols>
    <col min="1" max="1" width="24.28515625" style="200" customWidth="1"/>
    <col min="2" max="2" width="22" style="200" bestFit="1" customWidth="1"/>
    <col min="3" max="3" width="12.140625" style="200" bestFit="1" customWidth="1"/>
    <col min="4" max="4" width="13.140625" style="200" bestFit="1" customWidth="1"/>
    <col min="5" max="5" width="8.7109375" style="200" bestFit="1" customWidth="1"/>
    <col min="6" max="6" width="12" style="200" bestFit="1" customWidth="1"/>
    <col min="7" max="7" width="20.42578125" style="200" bestFit="1" customWidth="1"/>
    <col min="8" max="8" width="17" style="200" customWidth="1"/>
    <col min="9" max="9" width="7.7109375" style="200" bestFit="1" customWidth="1"/>
    <col min="10" max="256" width="9.140625" style="200"/>
    <col min="257" max="257" width="24.28515625" style="200" customWidth="1"/>
    <col min="258" max="258" width="22" style="200" bestFit="1" customWidth="1"/>
    <col min="259" max="259" width="12.140625" style="200" bestFit="1" customWidth="1"/>
    <col min="260" max="260" width="13.140625" style="200" bestFit="1" customWidth="1"/>
    <col min="261" max="261" width="8.7109375" style="200" bestFit="1" customWidth="1"/>
    <col min="262" max="262" width="12" style="200" bestFit="1" customWidth="1"/>
    <col min="263" max="263" width="20.42578125" style="200" bestFit="1" customWidth="1"/>
    <col min="264" max="264" width="17" style="200" customWidth="1"/>
    <col min="265" max="265" width="7.7109375" style="200" bestFit="1" customWidth="1"/>
    <col min="266" max="512" width="9.140625" style="200"/>
    <col min="513" max="513" width="24.28515625" style="200" customWidth="1"/>
    <col min="514" max="514" width="22" style="200" bestFit="1" customWidth="1"/>
    <col min="515" max="515" width="12.140625" style="200" bestFit="1" customWidth="1"/>
    <col min="516" max="516" width="13.140625" style="200" bestFit="1" customWidth="1"/>
    <col min="517" max="517" width="8.7109375" style="200" bestFit="1" customWidth="1"/>
    <col min="518" max="518" width="12" style="200" bestFit="1" customWidth="1"/>
    <col min="519" max="519" width="20.42578125" style="200" bestFit="1" customWidth="1"/>
    <col min="520" max="520" width="17" style="200" customWidth="1"/>
    <col min="521" max="521" width="7.7109375" style="200" bestFit="1" customWidth="1"/>
    <col min="522" max="768" width="9.140625" style="200"/>
    <col min="769" max="769" width="24.28515625" style="200" customWidth="1"/>
    <col min="770" max="770" width="22" style="200" bestFit="1" customWidth="1"/>
    <col min="771" max="771" width="12.140625" style="200" bestFit="1" customWidth="1"/>
    <col min="772" max="772" width="13.140625" style="200" bestFit="1" customWidth="1"/>
    <col min="773" max="773" width="8.7109375" style="200" bestFit="1" customWidth="1"/>
    <col min="774" max="774" width="12" style="200" bestFit="1" customWidth="1"/>
    <col min="775" max="775" width="20.42578125" style="200" bestFit="1" customWidth="1"/>
    <col min="776" max="776" width="17" style="200" customWidth="1"/>
    <col min="777" max="777" width="7.7109375" style="200" bestFit="1" customWidth="1"/>
    <col min="778" max="1024" width="9.140625" style="200"/>
    <col min="1025" max="1025" width="24.28515625" style="200" customWidth="1"/>
    <col min="1026" max="1026" width="22" style="200" bestFit="1" customWidth="1"/>
    <col min="1027" max="1027" width="12.140625" style="200" bestFit="1" customWidth="1"/>
    <col min="1028" max="1028" width="13.140625" style="200" bestFit="1" customWidth="1"/>
    <col min="1029" max="1029" width="8.7109375" style="200" bestFit="1" customWidth="1"/>
    <col min="1030" max="1030" width="12" style="200" bestFit="1" customWidth="1"/>
    <col min="1031" max="1031" width="20.42578125" style="200" bestFit="1" customWidth="1"/>
    <col min="1032" max="1032" width="17" style="200" customWidth="1"/>
    <col min="1033" max="1033" width="7.7109375" style="200" bestFit="1" customWidth="1"/>
    <col min="1034" max="1280" width="9.140625" style="200"/>
    <col min="1281" max="1281" width="24.28515625" style="200" customWidth="1"/>
    <col min="1282" max="1282" width="22" style="200" bestFit="1" customWidth="1"/>
    <col min="1283" max="1283" width="12.140625" style="200" bestFit="1" customWidth="1"/>
    <col min="1284" max="1284" width="13.140625" style="200" bestFit="1" customWidth="1"/>
    <col min="1285" max="1285" width="8.7109375" style="200" bestFit="1" customWidth="1"/>
    <col min="1286" max="1286" width="12" style="200" bestFit="1" customWidth="1"/>
    <col min="1287" max="1287" width="20.42578125" style="200" bestFit="1" customWidth="1"/>
    <col min="1288" max="1288" width="17" style="200" customWidth="1"/>
    <col min="1289" max="1289" width="7.7109375" style="200" bestFit="1" customWidth="1"/>
    <col min="1290" max="1536" width="9.140625" style="200"/>
    <col min="1537" max="1537" width="24.28515625" style="200" customWidth="1"/>
    <col min="1538" max="1538" width="22" style="200" bestFit="1" customWidth="1"/>
    <col min="1539" max="1539" width="12.140625" style="200" bestFit="1" customWidth="1"/>
    <col min="1540" max="1540" width="13.140625" style="200" bestFit="1" customWidth="1"/>
    <col min="1541" max="1541" width="8.7109375" style="200" bestFit="1" customWidth="1"/>
    <col min="1542" max="1542" width="12" style="200" bestFit="1" customWidth="1"/>
    <col min="1543" max="1543" width="20.42578125" style="200" bestFit="1" customWidth="1"/>
    <col min="1544" max="1544" width="17" style="200" customWidth="1"/>
    <col min="1545" max="1545" width="7.7109375" style="200" bestFit="1" customWidth="1"/>
    <col min="1546" max="1792" width="9.140625" style="200"/>
    <col min="1793" max="1793" width="24.28515625" style="200" customWidth="1"/>
    <col min="1794" max="1794" width="22" style="200" bestFit="1" customWidth="1"/>
    <col min="1795" max="1795" width="12.140625" style="200" bestFit="1" customWidth="1"/>
    <col min="1796" max="1796" width="13.140625" style="200" bestFit="1" customWidth="1"/>
    <col min="1797" max="1797" width="8.7109375" style="200" bestFit="1" customWidth="1"/>
    <col min="1798" max="1798" width="12" style="200" bestFit="1" customWidth="1"/>
    <col min="1799" max="1799" width="20.42578125" style="200" bestFit="1" customWidth="1"/>
    <col min="1800" max="1800" width="17" style="200" customWidth="1"/>
    <col min="1801" max="1801" width="7.7109375" style="200" bestFit="1" customWidth="1"/>
    <col min="1802" max="2048" width="9.140625" style="200"/>
    <col min="2049" max="2049" width="24.28515625" style="200" customWidth="1"/>
    <col min="2050" max="2050" width="22" style="200" bestFit="1" customWidth="1"/>
    <col min="2051" max="2051" width="12.140625" style="200" bestFit="1" customWidth="1"/>
    <col min="2052" max="2052" width="13.140625" style="200" bestFit="1" customWidth="1"/>
    <col min="2053" max="2053" width="8.7109375" style="200" bestFit="1" customWidth="1"/>
    <col min="2054" max="2054" width="12" style="200" bestFit="1" customWidth="1"/>
    <col min="2055" max="2055" width="20.42578125" style="200" bestFit="1" customWidth="1"/>
    <col min="2056" max="2056" width="17" style="200" customWidth="1"/>
    <col min="2057" max="2057" width="7.7109375" style="200" bestFit="1" customWidth="1"/>
    <col min="2058" max="2304" width="9.140625" style="200"/>
    <col min="2305" max="2305" width="24.28515625" style="200" customWidth="1"/>
    <col min="2306" max="2306" width="22" style="200" bestFit="1" customWidth="1"/>
    <col min="2307" max="2307" width="12.140625" style="200" bestFit="1" customWidth="1"/>
    <col min="2308" max="2308" width="13.140625" style="200" bestFit="1" customWidth="1"/>
    <col min="2309" max="2309" width="8.7109375" style="200" bestFit="1" customWidth="1"/>
    <col min="2310" max="2310" width="12" style="200" bestFit="1" customWidth="1"/>
    <col min="2311" max="2311" width="20.42578125" style="200" bestFit="1" customWidth="1"/>
    <col min="2312" max="2312" width="17" style="200" customWidth="1"/>
    <col min="2313" max="2313" width="7.7109375" style="200" bestFit="1" customWidth="1"/>
    <col min="2314" max="2560" width="9.140625" style="200"/>
    <col min="2561" max="2561" width="24.28515625" style="200" customWidth="1"/>
    <col min="2562" max="2562" width="22" style="200" bestFit="1" customWidth="1"/>
    <col min="2563" max="2563" width="12.140625" style="200" bestFit="1" customWidth="1"/>
    <col min="2564" max="2564" width="13.140625" style="200" bestFit="1" customWidth="1"/>
    <col min="2565" max="2565" width="8.7109375" style="200" bestFit="1" customWidth="1"/>
    <col min="2566" max="2566" width="12" style="200" bestFit="1" customWidth="1"/>
    <col min="2567" max="2567" width="20.42578125" style="200" bestFit="1" customWidth="1"/>
    <col min="2568" max="2568" width="17" style="200" customWidth="1"/>
    <col min="2569" max="2569" width="7.7109375" style="200" bestFit="1" customWidth="1"/>
    <col min="2570" max="2816" width="9.140625" style="200"/>
    <col min="2817" max="2817" width="24.28515625" style="200" customWidth="1"/>
    <col min="2818" max="2818" width="22" style="200" bestFit="1" customWidth="1"/>
    <col min="2819" max="2819" width="12.140625" style="200" bestFit="1" customWidth="1"/>
    <col min="2820" max="2820" width="13.140625" style="200" bestFit="1" customWidth="1"/>
    <col min="2821" max="2821" width="8.7109375" style="200" bestFit="1" customWidth="1"/>
    <col min="2822" max="2822" width="12" style="200" bestFit="1" customWidth="1"/>
    <col min="2823" max="2823" width="20.42578125" style="200" bestFit="1" customWidth="1"/>
    <col min="2824" max="2824" width="17" style="200" customWidth="1"/>
    <col min="2825" max="2825" width="7.7109375" style="200" bestFit="1" customWidth="1"/>
    <col min="2826" max="3072" width="9.140625" style="200"/>
    <col min="3073" max="3073" width="24.28515625" style="200" customWidth="1"/>
    <col min="3074" max="3074" width="22" style="200" bestFit="1" customWidth="1"/>
    <col min="3075" max="3075" width="12.140625" style="200" bestFit="1" customWidth="1"/>
    <col min="3076" max="3076" width="13.140625" style="200" bestFit="1" customWidth="1"/>
    <col min="3077" max="3077" width="8.7109375" style="200" bestFit="1" customWidth="1"/>
    <col min="3078" max="3078" width="12" style="200" bestFit="1" customWidth="1"/>
    <col min="3079" max="3079" width="20.42578125" style="200" bestFit="1" customWidth="1"/>
    <col min="3080" max="3080" width="17" style="200" customWidth="1"/>
    <col min="3081" max="3081" width="7.7109375" style="200" bestFit="1" customWidth="1"/>
    <col min="3082" max="3328" width="9.140625" style="200"/>
    <col min="3329" max="3329" width="24.28515625" style="200" customWidth="1"/>
    <col min="3330" max="3330" width="22" style="200" bestFit="1" customWidth="1"/>
    <col min="3331" max="3331" width="12.140625" style="200" bestFit="1" customWidth="1"/>
    <col min="3332" max="3332" width="13.140625" style="200" bestFit="1" customWidth="1"/>
    <col min="3333" max="3333" width="8.7109375" style="200" bestFit="1" customWidth="1"/>
    <col min="3334" max="3334" width="12" style="200" bestFit="1" customWidth="1"/>
    <col min="3335" max="3335" width="20.42578125" style="200" bestFit="1" customWidth="1"/>
    <col min="3336" max="3336" width="17" style="200" customWidth="1"/>
    <col min="3337" max="3337" width="7.7109375" style="200" bestFit="1" customWidth="1"/>
    <col min="3338" max="3584" width="9.140625" style="200"/>
    <col min="3585" max="3585" width="24.28515625" style="200" customWidth="1"/>
    <col min="3586" max="3586" width="22" style="200" bestFit="1" customWidth="1"/>
    <col min="3587" max="3587" width="12.140625" style="200" bestFit="1" customWidth="1"/>
    <col min="3588" max="3588" width="13.140625" style="200" bestFit="1" customWidth="1"/>
    <col min="3589" max="3589" width="8.7109375" style="200" bestFit="1" customWidth="1"/>
    <col min="3590" max="3590" width="12" style="200" bestFit="1" customWidth="1"/>
    <col min="3591" max="3591" width="20.42578125" style="200" bestFit="1" customWidth="1"/>
    <col min="3592" max="3592" width="17" style="200" customWidth="1"/>
    <col min="3593" max="3593" width="7.7109375" style="200" bestFit="1" customWidth="1"/>
    <col min="3594" max="3840" width="9.140625" style="200"/>
    <col min="3841" max="3841" width="24.28515625" style="200" customWidth="1"/>
    <col min="3842" max="3842" width="22" style="200" bestFit="1" customWidth="1"/>
    <col min="3843" max="3843" width="12.140625" style="200" bestFit="1" customWidth="1"/>
    <col min="3844" max="3844" width="13.140625" style="200" bestFit="1" customWidth="1"/>
    <col min="3845" max="3845" width="8.7109375" style="200" bestFit="1" customWidth="1"/>
    <col min="3846" max="3846" width="12" style="200" bestFit="1" customWidth="1"/>
    <col min="3847" max="3847" width="20.42578125" style="200" bestFit="1" customWidth="1"/>
    <col min="3848" max="3848" width="17" style="200" customWidth="1"/>
    <col min="3849" max="3849" width="7.7109375" style="200" bestFit="1" customWidth="1"/>
    <col min="3850" max="4096" width="9.140625" style="200"/>
    <col min="4097" max="4097" width="24.28515625" style="200" customWidth="1"/>
    <col min="4098" max="4098" width="22" style="200" bestFit="1" customWidth="1"/>
    <col min="4099" max="4099" width="12.140625" style="200" bestFit="1" customWidth="1"/>
    <col min="4100" max="4100" width="13.140625" style="200" bestFit="1" customWidth="1"/>
    <col min="4101" max="4101" width="8.7109375" style="200" bestFit="1" customWidth="1"/>
    <col min="4102" max="4102" width="12" style="200" bestFit="1" customWidth="1"/>
    <col min="4103" max="4103" width="20.42578125" style="200" bestFit="1" customWidth="1"/>
    <col min="4104" max="4104" width="17" style="200" customWidth="1"/>
    <col min="4105" max="4105" width="7.7109375" style="200" bestFit="1" customWidth="1"/>
    <col min="4106" max="4352" width="9.140625" style="200"/>
    <col min="4353" max="4353" width="24.28515625" style="200" customWidth="1"/>
    <col min="4354" max="4354" width="22" style="200" bestFit="1" customWidth="1"/>
    <col min="4355" max="4355" width="12.140625" style="200" bestFit="1" customWidth="1"/>
    <col min="4356" max="4356" width="13.140625" style="200" bestFit="1" customWidth="1"/>
    <col min="4357" max="4357" width="8.7109375" style="200" bestFit="1" customWidth="1"/>
    <col min="4358" max="4358" width="12" style="200" bestFit="1" customWidth="1"/>
    <col min="4359" max="4359" width="20.42578125" style="200" bestFit="1" customWidth="1"/>
    <col min="4360" max="4360" width="17" style="200" customWidth="1"/>
    <col min="4361" max="4361" width="7.7109375" style="200" bestFit="1" customWidth="1"/>
    <col min="4362" max="4608" width="9.140625" style="200"/>
    <col min="4609" max="4609" width="24.28515625" style="200" customWidth="1"/>
    <col min="4610" max="4610" width="22" style="200" bestFit="1" customWidth="1"/>
    <col min="4611" max="4611" width="12.140625" style="200" bestFit="1" customWidth="1"/>
    <col min="4612" max="4612" width="13.140625" style="200" bestFit="1" customWidth="1"/>
    <col min="4613" max="4613" width="8.7109375" style="200" bestFit="1" customWidth="1"/>
    <col min="4614" max="4614" width="12" style="200" bestFit="1" customWidth="1"/>
    <col min="4615" max="4615" width="20.42578125" style="200" bestFit="1" customWidth="1"/>
    <col min="4616" max="4616" width="17" style="200" customWidth="1"/>
    <col min="4617" max="4617" width="7.7109375" style="200" bestFit="1" customWidth="1"/>
    <col min="4618" max="4864" width="9.140625" style="200"/>
    <col min="4865" max="4865" width="24.28515625" style="200" customWidth="1"/>
    <col min="4866" max="4866" width="22" style="200" bestFit="1" customWidth="1"/>
    <col min="4867" max="4867" width="12.140625" style="200" bestFit="1" customWidth="1"/>
    <col min="4868" max="4868" width="13.140625" style="200" bestFit="1" customWidth="1"/>
    <col min="4869" max="4869" width="8.7109375" style="200" bestFit="1" customWidth="1"/>
    <col min="4870" max="4870" width="12" style="200" bestFit="1" customWidth="1"/>
    <col min="4871" max="4871" width="20.42578125" style="200" bestFit="1" customWidth="1"/>
    <col min="4872" max="4872" width="17" style="200" customWidth="1"/>
    <col min="4873" max="4873" width="7.7109375" style="200" bestFit="1" customWidth="1"/>
    <col min="4874" max="5120" width="9.140625" style="200"/>
    <col min="5121" max="5121" width="24.28515625" style="200" customWidth="1"/>
    <col min="5122" max="5122" width="22" style="200" bestFit="1" customWidth="1"/>
    <col min="5123" max="5123" width="12.140625" style="200" bestFit="1" customWidth="1"/>
    <col min="5124" max="5124" width="13.140625" style="200" bestFit="1" customWidth="1"/>
    <col min="5125" max="5125" width="8.7109375" style="200" bestFit="1" customWidth="1"/>
    <col min="5126" max="5126" width="12" style="200" bestFit="1" customWidth="1"/>
    <col min="5127" max="5127" width="20.42578125" style="200" bestFit="1" customWidth="1"/>
    <col min="5128" max="5128" width="17" style="200" customWidth="1"/>
    <col min="5129" max="5129" width="7.7109375" style="200" bestFit="1" customWidth="1"/>
    <col min="5130" max="5376" width="9.140625" style="200"/>
    <col min="5377" max="5377" width="24.28515625" style="200" customWidth="1"/>
    <col min="5378" max="5378" width="22" style="200" bestFit="1" customWidth="1"/>
    <col min="5379" max="5379" width="12.140625" style="200" bestFit="1" customWidth="1"/>
    <col min="5380" max="5380" width="13.140625" style="200" bestFit="1" customWidth="1"/>
    <col min="5381" max="5381" width="8.7109375" style="200" bestFit="1" customWidth="1"/>
    <col min="5382" max="5382" width="12" style="200" bestFit="1" customWidth="1"/>
    <col min="5383" max="5383" width="20.42578125" style="200" bestFit="1" customWidth="1"/>
    <col min="5384" max="5384" width="17" style="200" customWidth="1"/>
    <col min="5385" max="5385" width="7.7109375" style="200" bestFit="1" customWidth="1"/>
    <col min="5386" max="5632" width="9.140625" style="200"/>
    <col min="5633" max="5633" width="24.28515625" style="200" customWidth="1"/>
    <col min="5634" max="5634" width="22" style="200" bestFit="1" customWidth="1"/>
    <col min="5635" max="5635" width="12.140625" style="200" bestFit="1" customWidth="1"/>
    <col min="5636" max="5636" width="13.140625" style="200" bestFit="1" customWidth="1"/>
    <col min="5637" max="5637" width="8.7109375" style="200" bestFit="1" customWidth="1"/>
    <col min="5638" max="5638" width="12" style="200" bestFit="1" customWidth="1"/>
    <col min="5639" max="5639" width="20.42578125" style="200" bestFit="1" customWidth="1"/>
    <col min="5640" max="5640" width="17" style="200" customWidth="1"/>
    <col min="5641" max="5641" width="7.7109375" style="200" bestFit="1" customWidth="1"/>
    <col min="5642" max="5888" width="9.140625" style="200"/>
    <col min="5889" max="5889" width="24.28515625" style="200" customWidth="1"/>
    <col min="5890" max="5890" width="22" style="200" bestFit="1" customWidth="1"/>
    <col min="5891" max="5891" width="12.140625" style="200" bestFit="1" customWidth="1"/>
    <col min="5892" max="5892" width="13.140625" style="200" bestFit="1" customWidth="1"/>
    <col min="5893" max="5893" width="8.7109375" style="200" bestFit="1" customWidth="1"/>
    <col min="5894" max="5894" width="12" style="200" bestFit="1" customWidth="1"/>
    <col min="5895" max="5895" width="20.42578125" style="200" bestFit="1" customWidth="1"/>
    <col min="5896" max="5896" width="17" style="200" customWidth="1"/>
    <col min="5897" max="5897" width="7.7109375" style="200" bestFit="1" customWidth="1"/>
    <col min="5898" max="6144" width="9.140625" style="200"/>
    <col min="6145" max="6145" width="24.28515625" style="200" customWidth="1"/>
    <col min="6146" max="6146" width="22" style="200" bestFit="1" customWidth="1"/>
    <col min="6147" max="6147" width="12.140625" style="200" bestFit="1" customWidth="1"/>
    <col min="6148" max="6148" width="13.140625" style="200" bestFit="1" customWidth="1"/>
    <col min="6149" max="6149" width="8.7109375" style="200" bestFit="1" customWidth="1"/>
    <col min="6150" max="6150" width="12" style="200" bestFit="1" customWidth="1"/>
    <col min="6151" max="6151" width="20.42578125" style="200" bestFit="1" customWidth="1"/>
    <col min="6152" max="6152" width="17" style="200" customWidth="1"/>
    <col min="6153" max="6153" width="7.7109375" style="200" bestFit="1" customWidth="1"/>
    <col min="6154" max="6400" width="9.140625" style="200"/>
    <col min="6401" max="6401" width="24.28515625" style="200" customWidth="1"/>
    <col min="6402" max="6402" width="22" style="200" bestFit="1" customWidth="1"/>
    <col min="6403" max="6403" width="12.140625" style="200" bestFit="1" customWidth="1"/>
    <col min="6404" max="6404" width="13.140625" style="200" bestFit="1" customWidth="1"/>
    <col min="6405" max="6405" width="8.7109375" style="200" bestFit="1" customWidth="1"/>
    <col min="6406" max="6406" width="12" style="200" bestFit="1" customWidth="1"/>
    <col min="6407" max="6407" width="20.42578125" style="200" bestFit="1" customWidth="1"/>
    <col min="6408" max="6408" width="17" style="200" customWidth="1"/>
    <col min="6409" max="6409" width="7.7109375" style="200" bestFit="1" customWidth="1"/>
    <col min="6410" max="6656" width="9.140625" style="200"/>
    <col min="6657" max="6657" width="24.28515625" style="200" customWidth="1"/>
    <col min="6658" max="6658" width="22" style="200" bestFit="1" customWidth="1"/>
    <col min="6659" max="6659" width="12.140625" style="200" bestFit="1" customWidth="1"/>
    <col min="6660" max="6660" width="13.140625" style="200" bestFit="1" customWidth="1"/>
    <col min="6661" max="6661" width="8.7109375" style="200" bestFit="1" customWidth="1"/>
    <col min="6662" max="6662" width="12" style="200" bestFit="1" customWidth="1"/>
    <col min="6663" max="6663" width="20.42578125" style="200" bestFit="1" customWidth="1"/>
    <col min="6664" max="6664" width="17" style="200" customWidth="1"/>
    <col min="6665" max="6665" width="7.7109375" style="200" bestFit="1" customWidth="1"/>
    <col min="6666" max="6912" width="9.140625" style="200"/>
    <col min="6913" max="6913" width="24.28515625" style="200" customWidth="1"/>
    <col min="6914" max="6914" width="22" style="200" bestFit="1" customWidth="1"/>
    <col min="6915" max="6915" width="12.140625" style="200" bestFit="1" customWidth="1"/>
    <col min="6916" max="6916" width="13.140625" style="200" bestFit="1" customWidth="1"/>
    <col min="6917" max="6917" width="8.7109375" style="200" bestFit="1" customWidth="1"/>
    <col min="6918" max="6918" width="12" style="200" bestFit="1" customWidth="1"/>
    <col min="6919" max="6919" width="20.42578125" style="200" bestFit="1" customWidth="1"/>
    <col min="6920" max="6920" width="17" style="200" customWidth="1"/>
    <col min="6921" max="6921" width="7.7109375" style="200" bestFit="1" customWidth="1"/>
    <col min="6922" max="7168" width="9.140625" style="200"/>
    <col min="7169" max="7169" width="24.28515625" style="200" customWidth="1"/>
    <col min="7170" max="7170" width="22" style="200" bestFit="1" customWidth="1"/>
    <col min="7171" max="7171" width="12.140625" style="200" bestFit="1" customWidth="1"/>
    <col min="7172" max="7172" width="13.140625" style="200" bestFit="1" customWidth="1"/>
    <col min="7173" max="7173" width="8.7109375" style="200" bestFit="1" customWidth="1"/>
    <col min="7174" max="7174" width="12" style="200" bestFit="1" customWidth="1"/>
    <col min="7175" max="7175" width="20.42578125" style="200" bestFit="1" customWidth="1"/>
    <col min="7176" max="7176" width="17" style="200" customWidth="1"/>
    <col min="7177" max="7177" width="7.7109375" style="200" bestFit="1" customWidth="1"/>
    <col min="7178" max="7424" width="9.140625" style="200"/>
    <col min="7425" max="7425" width="24.28515625" style="200" customWidth="1"/>
    <col min="7426" max="7426" width="22" style="200" bestFit="1" customWidth="1"/>
    <col min="7427" max="7427" width="12.140625" style="200" bestFit="1" customWidth="1"/>
    <col min="7428" max="7428" width="13.140625" style="200" bestFit="1" customWidth="1"/>
    <col min="7429" max="7429" width="8.7109375" style="200" bestFit="1" customWidth="1"/>
    <col min="7430" max="7430" width="12" style="200" bestFit="1" customWidth="1"/>
    <col min="7431" max="7431" width="20.42578125" style="200" bestFit="1" customWidth="1"/>
    <col min="7432" max="7432" width="17" style="200" customWidth="1"/>
    <col min="7433" max="7433" width="7.7109375" style="200" bestFit="1" customWidth="1"/>
    <col min="7434" max="7680" width="9.140625" style="200"/>
    <col min="7681" max="7681" width="24.28515625" style="200" customWidth="1"/>
    <col min="7682" max="7682" width="22" style="200" bestFit="1" customWidth="1"/>
    <col min="7683" max="7683" width="12.140625" style="200" bestFit="1" customWidth="1"/>
    <col min="7684" max="7684" width="13.140625" style="200" bestFit="1" customWidth="1"/>
    <col min="7685" max="7685" width="8.7109375" style="200" bestFit="1" customWidth="1"/>
    <col min="7686" max="7686" width="12" style="200" bestFit="1" customWidth="1"/>
    <col min="7687" max="7687" width="20.42578125" style="200" bestFit="1" customWidth="1"/>
    <col min="7688" max="7688" width="17" style="200" customWidth="1"/>
    <col min="7689" max="7689" width="7.7109375" style="200" bestFit="1" customWidth="1"/>
    <col min="7690" max="7936" width="9.140625" style="200"/>
    <col min="7937" max="7937" width="24.28515625" style="200" customWidth="1"/>
    <col min="7938" max="7938" width="22" style="200" bestFit="1" customWidth="1"/>
    <col min="7939" max="7939" width="12.140625" style="200" bestFit="1" customWidth="1"/>
    <col min="7940" max="7940" width="13.140625" style="200" bestFit="1" customWidth="1"/>
    <col min="7941" max="7941" width="8.7109375" style="200" bestFit="1" customWidth="1"/>
    <col min="7942" max="7942" width="12" style="200" bestFit="1" customWidth="1"/>
    <col min="7943" max="7943" width="20.42578125" style="200" bestFit="1" customWidth="1"/>
    <col min="7944" max="7944" width="17" style="200" customWidth="1"/>
    <col min="7945" max="7945" width="7.7109375" style="200" bestFit="1" customWidth="1"/>
    <col min="7946" max="8192" width="9.140625" style="200"/>
    <col min="8193" max="8193" width="24.28515625" style="200" customWidth="1"/>
    <col min="8194" max="8194" width="22" style="200" bestFit="1" customWidth="1"/>
    <col min="8195" max="8195" width="12.140625" style="200" bestFit="1" customWidth="1"/>
    <col min="8196" max="8196" width="13.140625" style="200" bestFit="1" customWidth="1"/>
    <col min="8197" max="8197" width="8.7109375" style="200" bestFit="1" customWidth="1"/>
    <col min="8198" max="8198" width="12" style="200" bestFit="1" customWidth="1"/>
    <col min="8199" max="8199" width="20.42578125" style="200" bestFit="1" customWidth="1"/>
    <col min="8200" max="8200" width="17" style="200" customWidth="1"/>
    <col min="8201" max="8201" width="7.7109375" style="200" bestFit="1" customWidth="1"/>
    <col min="8202" max="8448" width="9.140625" style="200"/>
    <col min="8449" max="8449" width="24.28515625" style="200" customWidth="1"/>
    <col min="8450" max="8450" width="22" style="200" bestFit="1" customWidth="1"/>
    <col min="8451" max="8451" width="12.140625" style="200" bestFit="1" customWidth="1"/>
    <col min="8452" max="8452" width="13.140625" style="200" bestFit="1" customWidth="1"/>
    <col min="8453" max="8453" width="8.7109375" style="200" bestFit="1" customWidth="1"/>
    <col min="8454" max="8454" width="12" style="200" bestFit="1" customWidth="1"/>
    <col min="8455" max="8455" width="20.42578125" style="200" bestFit="1" customWidth="1"/>
    <col min="8456" max="8456" width="17" style="200" customWidth="1"/>
    <col min="8457" max="8457" width="7.7109375" style="200" bestFit="1" customWidth="1"/>
    <col min="8458" max="8704" width="9.140625" style="200"/>
    <col min="8705" max="8705" width="24.28515625" style="200" customWidth="1"/>
    <col min="8706" max="8706" width="22" style="200" bestFit="1" customWidth="1"/>
    <col min="8707" max="8707" width="12.140625" style="200" bestFit="1" customWidth="1"/>
    <col min="8708" max="8708" width="13.140625" style="200" bestFit="1" customWidth="1"/>
    <col min="8709" max="8709" width="8.7109375" style="200" bestFit="1" customWidth="1"/>
    <col min="8710" max="8710" width="12" style="200" bestFit="1" customWidth="1"/>
    <col min="8711" max="8711" width="20.42578125" style="200" bestFit="1" customWidth="1"/>
    <col min="8712" max="8712" width="17" style="200" customWidth="1"/>
    <col min="8713" max="8713" width="7.7109375" style="200" bestFit="1" customWidth="1"/>
    <col min="8714" max="8960" width="9.140625" style="200"/>
    <col min="8961" max="8961" width="24.28515625" style="200" customWidth="1"/>
    <col min="8962" max="8962" width="22" style="200" bestFit="1" customWidth="1"/>
    <col min="8963" max="8963" width="12.140625" style="200" bestFit="1" customWidth="1"/>
    <col min="8964" max="8964" width="13.140625" style="200" bestFit="1" customWidth="1"/>
    <col min="8965" max="8965" width="8.7109375" style="200" bestFit="1" customWidth="1"/>
    <col min="8966" max="8966" width="12" style="200" bestFit="1" customWidth="1"/>
    <col min="8967" max="8967" width="20.42578125" style="200" bestFit="1" customWidth="1"/>
    <col min="8968" max="8968" width="17" style="200" customWidth="1"/>
    <col min="8969" max="8969" width="7.7109375" style="200" bestFit="1" customWidth="1"/>
    <col min="8970" max="9216" width="9.140625" style="200"/>
    <col min="9217" max="9217" width="24.28515625" style="200" customWidth="1"/>
    <col min="9218" max="9218" width="22" style="200" bestFit="1" customWidth="1"/>
    <col min="9219" max="9219" width="12.140625" style="200" bestFit="1" customWidth="1"/>
    <col min="9220" max="9220" width="13.140625" style="200" bestFit="1" customWidth="1"/>
    <col min="9221" max="9221" width="8.7109375" style="200" bestFit="1" customWidth="1"/>
    <col min="9222" max="9222" width="12" style="200" bestFit="1" customWidth="1"/>
    <col min="9223" max="9223" width="20.42578125" style="200" bestFit="1" customWidth="1"/>
    <col min="9224" max="9224" width="17" style="200" customWidth="1"/>
    <col min="9225" max="9225" width="7.7109375" style="200" bestFit="1" customWidth="1"/>
    <col min="9226" max="9472" width="9.140625" style="200"/>
    <col min="9473" max="9473" width="24.28515625" style="200" customWidth="1"/>
    <col min="9474" max="9474" width="22" style="200" bestFit="1" customWidth="1"/>
    <col min="9475" max="9475" width="12.140625" style="200" bestFit="1" customWidth="1"/>
    <col min="9476" max="9476" width="13.140625" style="200" bestFit="1" customWidth="1"/>
    <col min="9477" max="9477" width="8.7109375" style="200" bestFit="1" customWidth="1"/>
    <col min="9478" max="9478" width="12" style="200" bestFit="1" customWidth="1"/>
    <col min="9479" max="9479" width="20.42578125" style="200" bestFit="1" customWidth="1"/>
    <col min="9480" max="9480" width="17" style="200" customWidth="1"/>
    <col min="9481" max="9481" width="7.7109375" style="200" bestFit="1" customWidth="1"/>
    <col min="9482" max="9728" width="9.140625" style="200"/>
    <col min="9729" max="9729" width="24.28515625" style="200" customWidth="1"/>
    <col min="9730" max="9730" width="22" style="200" bestFit="1" customWidth="1"/>
    <col min="9731" max="9731" width="12.140625" style="200" bestFit="1" customWidth="1"/>
    <col min="9732" max="9732" width="13.140625" style="200" bestFit="1" customWidth="1"/>
    <col min="9733" max="9733" width="8.7109375" style="200" bestFit="1" customWidth="1"/>
    <col min="9734" max="9734" width="12" style="200" bestFit="1" customWidth="1"/>
    <col min="9735" max="9735" width="20.42578125" style="200" bestFit="1" customWidth="1"/>
    <col min="9736" max="9736" width="17" style="200" customWidth="1"/>
    <col min="9737" max="9737" width="7.7109375" style="200" bestFit="1" customWidth="1"/>
    <col min="9738" max="9984" width="9.140625" style="200"/>
    <col min="9985" max="9985" width="24.28515625" style="200" customWidth="1"/>
    <col min="9986" max="9986" width="22" style="200" bestFit="1" customWidth="1"/>
    <col min="9987" max="9987" width="12.140625" style="200" bestFit="1" customWidth="1"/>
    <col min="9988" max="9988" width="13.140625" style="200" bestFit="1" customWidth="1"/>
    <col min="9989" max="9989" width="8.7109375" style="200" bestFit="1" customWidth="1"/>
    <col min="9990" max="9990" width="12" style="200" bestFit="1" customWidth="1"/>
    <col min="9991" max="9991" width="20.42578125" style="200" bestFit="1" customWidth="1"/>
    <col min="9992" max="9992" width="17" style="200" customWidth="1"/>
    <col min="9993" max="9993" width="7.7109375" style="200" bestFit="1" customWidth="1"/>
    <col min="9994" max="10240" width="9.140625" style="200"/>
    <col min="10241" max="10241" width="24.28515625" style="200" customWidth="1"/>
    <col min="10242" max="10242" width="22" style="200" bestFit="1" customWidth="1"/>
    <col min="10243" max="10243" width="12.140625" style="200" bestFit="1" customWidth="1"/>
    <col min="10244" max="10244" width="13.140625" style="200" bestFit="1" customWidth="1"/>
    <col min="10245" max="10245" width="8.7109375" style="200" bestFit="1" customWidth="1"/>
    <col min="10246" max="10246" width="12" style="200" bestFit="1" customWidth="1"/>
    <col min="10247" max="10247" width="20.42578125" style="200" bestFit="1" customWidth="1"/>
    <col min="10248" max="10248" width="17" style="200" customWidth="1"/>
    <col min="10249" max="10249" width="7.7109375" style="200" bestFit="1" customWidth="1"/>
    <col min="10250" max="10496" width="9.140625" style="200"/>
    <col min="10497" max="10497" width="24.28515625" style="200" customWidth="1"/>
    <col min="10498" max="10498" width="22" style="200" bestFit="1" customWidth="1"/>
    <col min="10499" max="10499" width="12.140625" style="200" bestFit="1" customWidth="1"/>
    <col min="10500" max="10500" width="13.140625" style="200" bestFit="1" customWidth="1"/>
    <col min="10501" max="10501" width="8.7109375" style="200" bestFit="1" customWidth="1"/>
    <col min="10502" max="10502" width="12" style="200" bestFit="1" customWidth="1"/>
    <col min="10503" max="10503" width="20.42578125" style="200" bestFit="1" customWidth="1"/>
    <col min="10504" max="10504" width="17" style="200" customWidth="1"/>
    <col min="10505" max="10505" width="7.7109375" style="200" bestFit="1" customWidth="1"/>
    <col min="10506" max="10752" width="9.140625" style="200"/>
    <col min="10753" max="10753" width="24.28515625" style="200" customWidth="1"/>
    <col min="10754" max="10754" width="22" style="200" bestFit="1" customWidth="1"/>
    <col min="10755" max="10755" width="12.140625" style="200" bestFit="1" customWidth="1"/>
    <col min="10756" max="10756" width="13.140625" style="200" bestFit="1" customWidth="1"/>
    <col min="10757" max="10757" width="8.7109375" style="200" bestFit="1" customWidth="1"/>
    <col min="10758" max="10758" width="12" style="200" bestFit="1" customWidth="1"/>
    <col min="10759" max="10759" width="20.42578125" style="200" bestFit="1" customWidth="1"/>
    <col min="10760" max="10760" width="17" style="200" customWidth="1"/>
    <col min="10761" max="10761" width="7.7109375" style="200" bestFit="1" customWidth="1"/>
    <col min="10762" max="11008" width="9.140625" style="200"/>
    <col min="11009" max="11009" width="24.28515625" style="200" customWidth="1"/>
    <col min="11010" max="11010" width="22" style="200" bestFit="1" customWidth="1"/>
    <col min="11011" max="11011" width="12.140625" style="200" bestFit="1" customWidth="1"/>
    <col min="11012" max="11012" width="13.140625" style="200" bestFit="1" customWidth="1"/>
    <col min="11013" max="11013" width="8.7109375" style="200" bestFit="1" customWidth="1"/>
    <col min="11014" max="11014" width="12" style="200" bestFit="1" customWidth="1"/>
    <col min="11015" max="11015" width="20.42578125" style="200" bestFit="1" customWidth="1"/>
    <col min="11016" max="11016" width="17" style="200" customWidth="1"/>
    <col min="11017" max="11017" width="7.7109375" style="200" bestFit="1" customWidth="1"/>
    <col min="11018" max="11264" width="9.140625" style="200"/>
    <col min="11265" max="11265" width="24.28515625" style="200" customWidth="1"/>
    <col min="11266" max="11266" width="22" style="200" bestFit="1" customWidth="1"/>
    <col min="11267" max="11267" width="12.140625" style="200" bestFit="1" customWidth="1"/>
    <col min="11268" max="11268" width="13.140625" style="200" bestFit="1" customWidth="1"/>
    <col min="11269" max="11269" width="8.7109375" style="200" bestFit="1" customWidth="1"/>
    <col min="11270" max="11270" width="12" style="200" bestFit="1" customWidth="1"/>
    <col min="11271" max="11271" width="20.42578125" style="200" bestFit="1" customWidth="1"/>
    <col min="11272" max="11272" width="17" style="200" customWidth="1"/>
    <col min="11273" max="11273" width="7.7109375" style="200" bestFit="1" customWidth="1"/>
    <col min="11274" max="11520" width="9.140625" style="200"/>
    <col min="11521" max="11521" width="24.28515625" style="200" customWidth="1"/>
    <col min="11522" max="11522" width="22" style="200" bestFit="1" customWidth="1"/>
    <col min="11523" max="11523" width="12.140625" style="200" bestFit="1" customWidth="1"/>
    <col min="11524" max="11524" width="13.140625" style="200" bestFit="1" customWidth="1"/>
    <col min="11525" max="11525" width="8.7109375" style="200" bestFit="1" customWidth="1"/>
    <col min="11526" max="11526" width="12" style="200" bestFit="1" customWidth="1"/>
    <col min="11527" max="11527" width="20.42578125" style="200" bestFit="1" customWidth="1"/>
    <col min="11528" max="11528" width="17" style="200" customWidth="1"/>
    <col min="11529" max="11529" width="7.7109375" style="200" bestFit="1" customWidth="1"/>
    <col min="11530" max="11776" width="9.140625" style="200"/>
    <col min="11777" max="11777" width="24.28515625" style="200" customWidth="1"/>
    <col min="11778" max="11778" width="22" style="200" bestFit="1" customWidth="1"/>
    <col min="11779" max="11779" width="12.140625" style="200" bestFit="1" customWidth="1"/>
    <col min="11780" max="11780" width="13.140625" style="200" bestFit="1" customWidth="1"/>
    <col min="11781" max="11781" width="8.7109375" style="200" bestFit="1" customWidth="1"/>
    <col min="11782" max="11782" width="12" style="200" bestFit="1" customWidth="1"/>
    <col min="11783" max="11783" width="20.42578125" style="200" bestFit="1" customWidth="1"/>
    <col min="11784" max="11784" width="17" style="200" customWidth="1"/>
    <col min="11785" max="11785" width="7.7109375" style="200" bestFit="1" customWidth="1"/>
    <col min="11786" max="12032" width="9.140625" style="200"/>
    <col min="12033" max="12033" width="24.28515625" style="200" customWidth="1"/>
    <col min="12034" max="12034" width="22" style="200" bestFit="1" customWidth="1"/>
    <col min="12035" max="12035" width="12.140625" style="200" bestFit="1" customWidth="1"/>
    <col min="12036" max="12036" width="13.140625" style="200" bestFit="1" customWidth="1"/>
    <col min="12037" max="12037" width="8.7109375" style="200" bestFit="1" customWidth="1"/>
    <col min="12038" max="12038" width="12" style="200" bestFit="1" customWidth="1"/>
    <col min="12039" max="12039" width="20.42578125" style="200" bestFit="1" customWidth="1"/>
    <col min="12040" max="12040" width="17" style="200" customWidth="1"/>
    <col min="12041" max="12041" width="7.7109375" style="200" bestFit="1" customWidth="1"/>
    <col min="12042" max="12288" width="9.140625" style="200"/>
    <col min="12289" max="12289" width="24.28515625" style="200" customWidth="1"/>
    <col min="12290" max="12290" width="22" style="200" bestFit="1" customWidth="1"/>
    <col min="12291" max="12291" width="12.140625" style="200" bestFit="1" customWidth="1"/>
    <col min="12292" max="12292" width="13.140625" style="200" bestFit="1" customWidth="1"/>
    <col min="12293" max="12293" width="8.7109375" style="200" bestFit="1" customWidth="1"/>
    <col min="12294" max="12294" width="12" style="200" bestFit="1" customWidth="1"/>
    <col min="12295" max="12295" width="20.42578125" style="200" bestFit="1" customWidth="1"/>
    <col min="12296" max="12296" width="17" style="200" customWidth="1"/>
    <col min="12297" max="12297" width="7.7109375" style="200" bestFit="1" customWidth="1"/>
    <col min="12298" max="12544" width="9.140625" style="200"/>
    <col min="12545" max="12545" width="24.28515625" style="200" customWidth="1"/>
    <col min="12546" max="12546" width="22" style="200" bestFit="1" customWidth="1"/>
    <col min="12547" max="12547" width="12.140625" style="200" bestFit="1" customWidth="1"/>
    <col min="12548" max="12548" width="13.140625" style="200" bestFit="1" customWidth="1"/>
    <col min="12549" max="12549" width="8.7109375" style="200" bestFit="1" customWidth="1"/>
    <col min="12550" max="12550" width="12" style="200" bestFit="1" customWidth="1"/>
    <col min="12551" max="12551" width="20.42578125" style="200" bestFit="1" customWidth="1"/>
    <col min="12552" max="12552" width="17" style="200" customWidth="1"/>
    <col min="12553" max="12553" width="7.7109375" style="200" bestFit="1" customWidth="1"/>
    <col min="12554" max="12800" width="9.140625" style="200"/>
    <col min="12801" max="12801" width="24.28515625" style="200" customWidth="1"/>
    <col min="12802" max="12802" width="22" style="200" bestFit="1" customWidth="1"/>
    <col min="12803" max="12803" width="12.140625" style="200" bestFit="1" customWidth="1"/>
    <col min="12804" max="12804" width="13.140625" style="200" bestFit="1" customWidth="1"/>
    <col min="12805" max="12805" width="8.7109375" style="200" bestFit="1" customWidth="1"/>
    <col min="12806" max="12806" width="12" style="200" bestFit="1" customWidth="1"/>
    <col min="12807" max="12807" width="20.42578125" style="200" bestFit="1" customWidth="1"/>
    <col min="12808" max="12808" width="17" style="200" customWidth="1"/>
    <col min="12809" max="12809" width="7.7109375" style="200" bestFit="1" customWidth="1"/>
    <col min="12810" max="13056" width="9.140625" style="200"/>
    <col min="13057" max="13057" width="24.28515625" style="200" customWidth="1"/>
    <col min="13058" max="13058" width="22" style="200" bestFit="1" customWidth="1"/>
    <col min="13059" max="13059" width="12.140625" style="200" bestFit="1" customWidth="1"/>
    <col min="13060" max="13060" width="13.140625" style="200" bestFit="1" customWidth="1"/>
    <col min="13061" max="13061" width="8.7109375" style="200" bestFit="1" customWidth="1"/>
    <col min="13062" max="13062" width="12" style="200" bestFit="1" customWidth="1"/>
    <col min="13063" max="13063" width="20.42578125" style="200" bestFit="1" customWidth="1"/>
    <col min="13064" max="13064" width="17" style="200" customWidth="1"/>
    <col min="13065" max="13065" width="7.7109375" style="200" bestFit="1" customWidth="1"/>
    <col min="13066" max="13312" width="9.140625" style="200"/>
    <col min="13313" max="13313" width="24.28515625" style="200" customWidth="1"/>
    <col min="13314" max="13314" width="22" style="200" bestFit="1" customWidth="1"/>
    <col min="13315" max="13315" width="12.140625" style="200" bestFit="1" customWidth="1"/>
    <col min="13316" max="13316" width="13.140625" style="200" bestFit="1" customWidth="1"/>
    <col min="13317" max="13317" width="8.7109375" style="200" bestFit="1" customWidth="1"/>
    <col min="13318" max="13318" width="12" style="200" bestFit="1" customWidth="1"/>
    <col min="13319" max="13319" width="20.42578125" style="200" bestFit="1" customWidth="1"/>
    <col min="13320" max="13320" width="17" style="200" customWidth="1"/>
    <col min="13321" max="13321" width="7.7109375" style="200" bestFit="1" customWidth="1"/>
    <col min="13322" max="13568" width="9.140625" style="200"/>
    <col min="13569" max="13569" width="24.28515625" style="200" customWidth="1"/>
    <col min="13570" max="13570" width="22" style="200" bestFit="1" customWidth="1"/>
    <col min="13571" max="13571" width="12.140625" style="200" bestFit="1" customWidth="1"/>
    <col min="13572" max="13572" width="13.140625" style="200" bestFit="1" customWidth="1"/>
    <col min="13573" max="13573" width="8.7109375" style="200" bestFit="1" customWidth="1"/>
    <col min="13574" max="13574" width="12" style="200" bestFit="1" customWidth="1"/>
    <col min="13575" max="13575" width="20.42578125" style="200" bestFit="1" customWidth="1"/>
    <col min="13576" max="13576" width="17" style="200" customWidth="1"/>
    <col min="13577" max="13577" width="7.7109375" style="200" bestFit="1" customWidth="1"/>
    <col min="13578" max="13824" width="9.140625" style="200"/>
    <col min="13825" max="13825" width="24.28515625" style="200" customWidth="1"/>
    <col min="13826" max="13826" width="22" style="200" bestFit="1" customWidth="1"/>
    <col min="13827" max="13827" width="12.140625" style="200" bestFit="1" customWidth="1"/>
    <col min="13828" max="13828" width="13.140625" style="200" bestFit="1" customWidth="1"/>
    <col min="13829" max="13829" width="8.7109375" style="200" bestFit="1" customWidth="1"/>
    <col min="13830" max="13830" width="12" style="200" bestFit="1" customWidth="1"/>
    <col min="13831" max="13831" width="20.42578125" style="200" bestFit="1" customWidth="1"/>
    <col min="13832" max="13832" width="17" style="200" customWidth="1"/>
    <col min="13833" max="13833" width="7.7109375" style="200" bestFit="1" customWidth="1"/>
    <col min="13834" max="14080" width="9.140625" style="200"/>
    <col min="14081" max="14081" width="24.28515625" style="200" customWidth="1"/>
    <col min="14082" max="14082" width="22" style="200" bestFit="1" customWidth="1"/>
    <col min="14083" max="14083" width="12.140625" style="200" bestFit="1" customWidth="1"/>
    <col min="14084" max="14084" width="13.140625" style="200" bestFit="1" customWidth="1"/>
    <col min="14085" max="14085" width="8.7109375" style="200" bestFit="1" customWidth="1"/>
    <col min="14086" max="14086" width="12" style="200" bestFit="1" customWidth="1"/>
    <col min="14087" max="14087" width="20.42578125" style="200" bestFit="1" customWidth="1"/>
    <col min="14088" max="14088" width="17" style="200" customWidth="1"/>
    <col min="14089" max="14089" width="7.7109375" style="200" bestFit="1" customWidth="1"/>
    <col min="14090" max="14336" width="9.140625" style="200"/>
    <col min="14337" max="14337" width="24.28515625" style="200" customWidth="1"/>
    <col min="14338" max="14338" width="22" style="200" bestFit="1" customWidth="1"/>
    <col min="14339" max="14339" width="12.140625" style="200" bestFit="1" customWidth="1"/>
    <col min="14340" max="14340" width="13.140625" style="200" bestFit="1" customWidth="1"/>
    <col min="14341" max="14341" width="8.7109375" style="200" bestFit="1" customWidth="1"/>
    <col min="14342" max="14342" width="12" style="200" bestFit="1" customWidth="1"/>
    <col min="14343" max="14343" width="20.42578125" style="200" bestFit="1" customWidth="1"/>
    <col min="14344" max="14344" width="17" style="200" customWidth="1"/>
    <col min="14345" max="14345" width="7.7109375" style="200" bestFit="1" customWidth="1"/>
    <col min="14346" max="14592" width="9.140625" style="200"/>
    <col min="14593" max="14593" width="24.28515625" style="200" customWidth="1"/>
    <col min="14594" max="14594" width="22" style="200" bestFit="1" customWidth="1"/>
    <col min="14595" max="14595" width="12.140625" style="200" bestFit="1" customWidth="1"/>
    <col min="14596" max="14596" width="13.140625" style="200" bestFit="1" customWidth="1"/>
    <col min="14597" max="14597" width="8.7109375" style="200" bestFit="1" customWidth="1"/>
    <col min="14598" max="14598" width="12" style="200" bestFit="1" customWidth="1"/>
    <col min="14599" max="14599" width="20.42578125" style="200" bestFit="1" customWidth="1"/>
    <col min="14600" max="14600" width="17" style="200" customWidth="1"/>
    <col min="14601" max="14601" width="7.7109375" style="200" bestFit="1" customWidth="1"/>
    <col min="14602" max="14848" width="9.140625" style="200"/>
    <col min="14849" max="14849" width="24.28515625" style="200" customWidth="1"/>
    <col min="14850" max="14850" width="22" style="200" bestFit="1" customWidth="1"/>
    <col min="14851" max="14851" width="12.140625" style="200" bestFit="1" customWidth="1"/>
    <col min="14852" max="14852" width="13.140625" style="200" bestFit="1" customWidth="1"/>
    <col min="14853" max="14853" width="8.7109375" style="200" bestFit="1" customWidth="1"/>
    <col min="14854" max="14854" width="12" style="200" bestFit="1" customWidth="1"/>
    <col min="14855" max="14855" width="20.42578125" style="200" bestFit="1" customWidth="1"/>
    <col min="14856" max="14856" width="17" style="200" customWidth="1"/>
    <col min="14857" max="14857" width="7.7109375" style="200" bestFit="1" customWidth="1"/>
    <col min="14858" max="15104" width="9.140625" style="200"/>
    <col min="15105" max="15105" width="24.28515625" style="200" customWidth="1"/>
    <col min="15106" max="15106" width="22" style="200" bestFit="1" customWidth="1"/>
    <col min="15107" max="15107" width="12.140625" style="200" bestFit="1" customWidth="1"/>
    <col min="15108" max="15108" width="13.140625" style="200" bestFit="1" customWidth="1"/>
    <col min="15109" max="15109" width="8.7109375" style="200" bestFit="1" customWidth="1"/>
    <col min="15110" max="15110" width="12" style="200" bestFit="1" customWidth="1"/>
    <col min="15111" max="15111" width="20.42578125" style="200" bestFit="1" customWidth="1"/>
    <col min="15112" max="15112" width="17" style="200" customWidth="1"/>
    <col min="15113" max="15113" width="7.7109375" style="200" bestFit="1" customWidth="1"/>
    <col min="15114" max="15360" width="9.140625" style="200"/>
    <col min="15361" max="15361" width="24.28515625" style="200" customWidth="1"/>
    <col min="15362" max="15362" width="22" style="200" bestFit="1" customWidth="1"/>
    <col min="15363" max="15363" width="12.140625" style="200" bestFit="1" customWidth="1"/>
    <col min="15364" max="15364" width="13.140625" style="200" bestFit="1" customWidth="1"/>
    <col min="15365" max="15365" width="8.7109375" style="200" bestFit="1" customWidth="1"/>
    <col min="15366" max="15366" width="12" style="200" bestFit="1" customWidth="1"/>
    <col min="15367" max="15367" width="20.42578125" style="200" bestFit="1" customWidth="1"/>
    <col min="15368" max="15368" width="17" style="200" customWidth="1"/>
    <col min="15369" max="15369" width="7.7109375" style="200" bestFit="1" customWidth="1"/>
    <col min="15370" max="15616" width="9.140625" style="200"/>
    <col min="15617" max="15617" width="24.28515625" style="200" customWidth="1"/>
    <col min="15618" max="15618" width="22" style="200" bestFit="1" customWidth="1"/>
    <col min="15619" max="15619" width="12.140625" style="200" bestFit="1" customWidth="1"/>
    <col min="15620" max="15620" width="13.140625" style="200" bestFit="1" customWidth="1"/>
    <col min="15621" max="15621" width="8.7109375" style="200" bestFit="1" customWidth="1"/>
    <col min="15622" max="15622" width="12" style="200" bestFit="1" customWidth="1"/>
    <col min="15623" max="15623" width="20.42578125" style="200" bestFit="1" customWidth="1"/>
    <col min="15624" max="15624" width="17" style="200" customWidth="1"/>
    <col min="15625" max="15625" width="7.7109375" style="200" bestFit="1" customWidth="1"/>
    <col min="15626" max="15872" width="9.140625" style="200"/>
    <col min="15873" max="15873" width="24.28515625" style="200" customWidth="1"/>
    <col min="15874" max="15874" width="22" style="200" bestFit="1" customWidth="1"/>
    <col min="15875" max="15875" width="12.140625" style="200" bestFit="1" customWidth="1"/>
    <col min="15876" max="15876" width="13.140625" style="200" bestFit="1" customWidth="1"/>
    <col min="15877" max="15877" width="8.7109375" style="200" bestFit="1" customWidth="1"/>
    <col min="15878" max="15878" width="12" style="200" bestFit="1" customWidth="1"/>
    <col min="15879" max="15879" width="20.42578125" style="200" bestFit="1" customWidth="1"/>
    <col min="15880" max="15880" width="17" style="200" customWidth="1"/>
    <col min="15881" max="15881" width="7.7109375" style="200" bestFit="1" customWidth="1"/>
    <col min="15882" max="16128" width="9.140625" style="200"/>
    <col min="16129" max="16129" width="24.28515625" style="200" customWidth="1"/>
    <col min="16130" max="16130" width="22" style="200" bestFit="1" customWidth="1"/>
    <col min="16131" max="16131" width="12.140625" style="200" bestFit="1" customWidth="1"/>
    <col min="16132" max="16132" width="13.140625" style="200" bestFit="1" customWidth="1"/>
    <col min="16133" max="16133" width="8.7109375" style="200" bestFit="1" customWidth="1"/>
    <col min="16134" max="16134" width="12" style="200" bestFit="1" customWidth="1"/>
    <col min="16135" max="16135" width="20.42578125" style="200" bestFit="1" customWidth="1"/>
    <col min="16136" max="16136" width="17" style="200" customWidth="1"/>
    <col min="16137" max="16137" width="7.7109375" style="200" bestFit="1" customWidth="1"/>
    <col min="16138" max="16384" width="9.140625" style="200"/>
  </cols>
  <sheetData>
    <row r="1" spans="1:10" ht="15.75">
      <c r="A1" s="43" t="s">
        <v>434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63" t="s">
        <v>2</v>
      </c>
      <c r="B3" s="63" t="s">
        <v>50</v>
      </c>
      <c r="C3" s="63" t="s">
        <v>4</v>
      </c>
      <c r="D3" s="63" t="s">
        <v>5</v>
      </c>
      <c r="E3" s="63" t="s">
        <v>51</v>
      </c>
      <c r="F3" s="63" t="s">
        <v>52</v>
      </c>
      <c r="G3" s="63" t="s">
        <v>53</v>
      </c>
      <c r="H3" s="63" t="s">
        <v>54</v>
      </c>
      <c r="I3" s="63" t="s">
        <v>55</v>
      </c>
      <c r="J3" s="2"/>
    </row>
    <row r="4" spans="1:10">
      <c r="A4" s="205" t="s">
        <v>417</v>
      </c>
      <c r="B4" s="205" t="s">
        <v>435</v>
      </c>
      <c r="C4" s="205" t="s">
        <v>418</v>
      </c>
      <c r="D4" s="205" t="s">
        <v>177</v>
      </c>
      <c r="E4" s="205" t="s">
        <v>57</v>
      </c>
      <c r="F4" s="205" t="s">
        <v>436</v>
      </c>
      <c r="G4" s="205" t="s">
        <v>268</v>
      </c>
      <c r="H4" s="215" t="s">
        <v>60</v>
      </c>
      <c r="I4" s="215" t="s">
        <v>61</v>
      </c>
      <c r="J4" s="2"/>
    </row>
    <row r="5" spans="1:10">
      <c r="A5" s="205" t="s">
        <v>417</v>
      </c>
      <c r="B5" s="205" t="s">
        <v>435</v>
      </c>
      <c r="C5" s="205" t="s">
        <v>418</v>
      </c>
      <c r="D5" s="205" t="s">
        <v>177</v>
      </c>
      <c r="E5" s="205" t="s">
        <v>57</v>
      </c>
      <c r="F5" s="205" t="s">
        <v>437</v>
      </c>
      <c r="G5" s="205" t="s">
        <v>268</v>
      </c>
      <c r="H5" s="215" t="s">
        <v>60</v>
      </c>
      <c r="I5" s="215" t="s">
        <v>61</v>
      </c>
      <c r="J5" s="2"/>
    </row>
    <row r="6" spans="1:10">
      <c r="A6" s="205" t="s">
        <v>417</v>
      </c>
      <c r="B6" s="205" t="s">
        <v>435</v>
      </c>
      <c r="C6" s="205" t="s">
        <v>418</v>
      </c>
      <c r="D6" s="205" t="s">
        <v>177</v>
      </c>
      <c r="E6" s="205" t="s">
        <v>62</v>
      </c>
      <c r="F6" s="205" t="s">
        <v>437</v>
      </c>
      <c r="G6" s="205" t="s">
        <v>268</v>
      </c>
      <c r="H6" s="215" t="s">
        <v>60</v>
      </c>
      <c r="I6" s="215" t="s">
        <v>61</v>
      </c>
      <c r="J6" s="2"/>
    </row>
    <row r="7" spans="1:10">
      <c r="A7" s="205" t="s">
        <v>419</v>
      </c>
      <c r="B7" s="205" t="s">
        <v>438</v>
      </c>
      <c r="C7" s="205" t="s">
        <v>421</v>
      </c>
      <c r="D7" s="205" t="s">
        <v>23</v>
      </c>
      <c r="E7" s="205" t="s">
        <v>57</v>
      </c>
      <c r="F7" s="205" t="s">
        <v>439</v>
      </c>
      <c r="G7" s="205" t="s">
        <v>440</v>
      </c>
      <c r="H7" s="215" t="s">
        <v>60</v>
      </c>
      <c r="I7" s="215" t="s">
        <v>61</v>
      </c>
      <c r="J7" s="2"/>
    </row>
    <row r="8" spans="1:10">
      <c r="A8" s="205" t="s">
        <v>419</v>
      </c>
      <c r="B8" s="205" t="s">
        <v>438</v>
      </c>
      <c r="C8" s="205" t="s">
        <v>420</v>
      </c>
      <c r="D8" s="205" t="s">
        <v>177</v>
      </c>
      <c r="E8" s="205" t="s">
        <v>57</v>
      </c>
      <c r="F8" s="205" t="s">
        <v>441</v>
      </c>
      <c r="G8" s="205" t="s">
        <v>440</v>
      </c>
      <c r="H8" s="215" t="s">
        <v>60</v>
      </c>
      <c r="I8" s="215" t="s">
        <v>61</v>
      </c>
      <c r="J8" s="2"/>
    </row>
    <row r="9" spans="1:10">
      <c r="A9" s="205" t="s">
        <v>419</v>
      </c>
      <c r="B9" s="205" t="s">
        <v>438</v>
      </c>
      <c r="C9" s="205" t="s">
        <v>420</v>
      </c>
      <c r="D9" s="205" t="s">
        <v>177</v>
      </c>
      <c r="E9" s="205" t="s">
        <v>62</v>
      </c>
      <c r="F9" s="205" t="s">
        <v>441</v>
      </c>
      <c r="G9" s="205" t="s">
        <v>440</v>
      </c>
      <c r="H9" s="215" t="s">
        <v>60</v>
      </c>
      <c r="I9" s="215" t="s">
        <v>61</v>
      </c>
      <c r="J9" s="2"/>
    </row>
    <row r="10" spans="1:10">
      <c r="A10" s="205" t="s">
        <v>419</v>
      </c>
      <c r="B10" s="205" t="s">
        <v>438</v>
      </c>
      <c r="C10" s="205" t="s">
        <v>422</v>
      </c>
      <c r="D10" s="205" t="s">
        <v>23</v>
      </c>
      <c r="E10" s="205" t="s">
        <v>57</v>
      </c>
      <c r="F10" s="205" t="s">
        <v>442</v>
      </c>
      <c r="G10" s="205" t="s">
        <v>440</v>
      </c>
      <c r="H10" s="215" t="s">
        <v>60</v>
      </c>
      <c r="I10" s="215" t="s">
        <v>61</v>
      </c>
      <c r="J10" s="2"/>
    </row>
    <row r="11" spans="1:10">
      <c r="A11" s="205" t="s">
        <v>419</v>
      </c>
      <c r="B11" s="205" t="s">
        <v>438</v>
      </c>
      <c r="C11" s="205" t="s">
        <v>423</v>
      </c>
      <c r="D11" s="205" t="s">
        <v>23</v>
      </c>
      <c r="E11" s="205" t="s">
        <v>57</v>
      </c>
      <c r="F11" s="205" t="s">
        <v>443</v>
      </c>
      <c r="G11" s="205" t="s">
        <v>440</v>
      </c>
      <c r="H11" s="215" t="s">
        <v>60</v>
      </c>
      <c r="I11" s="215" t="s">
        <v>61</v>
      </c>
      <c r="J11" s="2"/>
    </row>
    <row r="12" spans="1:10">
      <c r="A12" s="205" t="s">
        <v>424</v>
      </c>
      <c r="B12" s="205" t="s">
        <v>444</v>
      </c>
      <c r="C12" s="205" t="s">
        <v>425</v>
      </c>
      <c r="D12" s="205" t="s">
        <v>177</v>
      </c>
      <c r="E12" s="205" t="s">
        <v>57</v>
      </c>
      <c r="F12" s="205" t="s">
        <v>445</v>
      </c>
      <c r="G12" s="205" t="s">
        <v>446</v>
      </c>
      <c r="H12" s="215" t="s">
        <v>60</v>
      </c>
      <c r="I12" s="215" t="s">
        <v>61</v>
      </c>
      <c r="J12" s="2"/>
    </row>
    <row r="13" spans="1:10">
      <c r="A13" s="205" t="s">
        <v>424</v>
      </c>
      <c r="B13" s="205" t="s">
        <v>444</v>
      </c>
      <c r="C13" s="205" t="s">
        <v>426</v>
      </c>
      <c r="D13" s="205" t="s">
        <v>177</v>
      </c>
      <c r="E13" s="205" t="s">
        <v>57</v>
      </c>
      <c r="F13" s="205" t="s">
        <v>447</v>
      </c>
      <c r="G13" s="205" t="s">
        <v>446</v>
      </c>
      <c r="H13" s="215" t="s">
        <v>60</v>
      </c>
      <c r="I13" s="215" t="s">
        <v>61</v>
      </c>
      <c r="J13" s="2"/>
    </row>
    <row r="14" spans="1:10">
      <c r="A14" s="205" t="s">
        <v>427</v>
      </c>
      <c r="B14" s="205" t="s">
        <v>448</v>
      </c>
      <c r="C14" s="205" t="s">
        <v>428</v>
      </c>
      <c r="D14" s="205" t="s">
        <v>177</v>
      </c>
      <c r="E14" s="205" t="s">
        <v>57</v>
      </c>
      <c r="F14" s="205" t="s">
        <v>449</v>
      </c>
      <c r="G14" s="205" t="s">
        <v>450</v>
      </c>
      <c r="H14" s="215" t="s">
        <v>60</v>
      </c>
      <c r="I14" s="215" t="s">
        <v>61</v>
      </c>
      <c r="J14" s="2"/>
    </row>
    <row r="15" spans="1:10">
      <c r="A15" s="205" t="s">
        <v>427</v>
      </c>
      <c r="B15" s="205" t="s">
        <v>448</v>
      </c>
      <c r="C15" s="205" t="s">
        <v>428</v>
      </c>
      <c r="D15" s="205" t="s">
        <v>177</v>
      </c>
      <c r="E15" s="205" t="s">
        <v>57</v>
      </c>
      <c r="F15" s="205" t="s">
        <v>451</v>
      </c>
      <c r="G15" s="205" t="s">
        <v>450</v>
      </c>
      <c r="H15" s="215" t="s">
        <v>60</v>
      </c>
      <c r="I15" s="215" t="s">
        <v>61</v>
      </c>
      <c r="J15" s="2"/>
    </row>
    <row r="16" spans="1:10">
      <c r="A16" s="205" t="s">
        <v>427</v>
      </c>
      <c r="B16" s="205" t="s">
        <v>448</v>
      </c>
      <c r="C16" s="205" t="s">
        <v>428</v>
      </c>
      <c r="D16" s="205" t="s">
        <v>177</v>
      </c>
      <c r="E16" s="205" t="s">
        <v>57</v>
      </c>
      <c r="F16" s="205" t="s">
        <v>452</v>
      </c>
      <c r="G16" s="205" t="s">
        <v>450</v>
      </c>
      <c r="H16" s="215" t="s">
        <v>60</v>
      </c>
      <c r="I16" s="215" t="s">
        <v>61</v>
      </c>
      <c r="J16" s="2"/>
    </row>
    <row r="17" spans="1:10">
      <c r="A17" s="205" t="s">
        <v>427</v>
      </c>
      <c r="B17" s="205" t="s">
        <v>448</v>
      </c>
      <c r="C17" s="205" t="s">
        <v>428</v>
      </c>
      <c r="D17" s="205" t="s">
        <v>177</v>
      </c>
      <c r="E17" s="205" t="s">
        <v>57</v>
      </c>
      <c r="F17" s="205" t="s">
        <v>453</v>
      </c>
      <c r="G17" s="205" t="s">
        <v>450</v>
      </c>
      <c r="H17" s="215" t="s">
        <v>60</v>
      </c>
      <c r="I17" s="215" t="s">
        <v>61</v>
      </c>
      <c r="J17" s="2"/>
    </row>
    <row r="18" spans="1:10">
      <c r="A18" s="205" t="s">
        <v>427</v>
      </c>
      <c r="B18" s="205" t="s">
        <v>448</v>
      </c>
      <c r="C18" s="205" t="s">
        <v>428</v>
      </c>
      <c r="D18" s="205" t="s">
        <v>177</v>
      </c>
      <c r="E18" s="205" t="s">
        <v>62</v>
      </c>
      <c r="F18" s="205" t="s">
        <v>453</v>
      </c>
      <c r="G18" s="205" t="s">
        <v>450</v>
      </c>
      <c r="H18" s="215" t="s">
        <v>60</v>
      </c>
      <c r="I18" s="215" t="s">
        <v>61</v>
      </c>
      <c r="J18" s="2"/>
    </row>
    <row r="19" spans="1:10">
      <c r="A19" s="205" t="s">
        <v>427</v>
      </c>
      <c r="B19" s="205" t="s">
        <v>448</v>
      </c>
      <c r="C19" s="205" t="s">
        <v>428</v>
      </c>
      <c r="D19" s="205" t="s">
        <v>172</v>
      </c>
      <c r="E19" s="205" t="s">
        <v>57</v>
      </c>
      <c r="F19" s="205" t="s">
        <v>454</v>
      </c>
      <c r="G19" s="205" t="s">
        <v>455</v>
      </c>
      <c r="H19" s="215" t="s">
        <v>60</v>
      </c>
      <c r="I19" s="215" t="s">
        <v>61</v>
      </c>
      <c r="J19" s="2"/>
    </row>
    <row r="20" spans="1:10">
      <c r="A20" s="205" t="s">
        <v>429</v>
      </c>
      <c r="B20" s="205" t="s">
        <v>435</v>
      </c>
      <c r="C20" s="205" t="s">
        <v>200</v>
      </c>
      <c r="D20" s="205" t="s">
        <v>23</v>
      </c>
      <c r="E20" s="205" t="s">
        <v>57</v>
      </c>
      <c r="F20" s="205" t="s">
        <v>456</v>
      </c>
      <c r="G20" s="205" t="s">
        <v>268</v>
      </c>
      <c r="H20" s="215" t="s">
        <v>60</v>
      </c>
      <c r="I20" s="215" t="s">
        <v>61</v>
      </c>
      <c r="J20" s="2"/>
    </row>
    <row r="21" spans="1:10">
      <c r="A21" s="205" t="s">
        <v>430</v>
      </c>
      <c r="B21" s="205" t="s">
        <v>457</v>
      </c>
      <c r="C21" s="205" t="s">
        <v>431</v>
      </c>
      <c r="D21" s="205" t="s">
        <v>23</v>
      </c>
      <c r="E21" s="205" t="s">
        <v>57</v>
      </c>
      <c r="F21" s="205" t="s">
        <v>458</v>
      </c>
      <c r="G21" s="205" t="s">
        <v>459</v>
      </c>
      <c r="H21" s="215" t="s">
        <v>60</v>
      </c>
      <c r="I21" s="215" t="s">
        <v>61</v>
      </c>
      <c r="J21" s="2"/>
    </row>
    <row r="22" spans="1:10">
      <c r="A22" s="205" t="s">
        <v>432</v>
      </c>
      <c r="B22" s="205" t="s">
        <v>460</v>
      </c>
      <c r="C22" s="205" t="s">
        <v>106</v>
      </c>
      <c r="D22" s="205" t="s">
        <v>23</v>
      </c>
      <c r="E22" s="205" t="s">
        <v>57</v>
      </c>
      <c r="F22" s="205" t="s">
        <v>461</v>
      </c>
      <c r="G22" s="205" t="s">
        <v>462</v>
      </c>
      <c r="H22" s="215" t="s">
        <v>60</v>
      </c>
      <c r="I22" s="215" t="s">
        <v>61</v>
      </c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pageMargins left="0.44431372549019615" right="0.44431372549019615" top="0.44431372549019615" bottom="0.44431372549019615" header="0.50980392156862753" footer="0.5098039215686275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466"/>
  <sheetViews>
    <sheetView showGridLines="0" workbookViewId="0">
      <pane ySplit="6" topLeftCell="A7" activePane="bottomLeft" state="frozen"/>
      <selection pane="bottomLeft"/>
    </sheetView>
  </sheetViews>
  <sheetFormatPr defaultRowHeight="12.75"/>
  <cols>
    <col min="1" max="1" width="40" style="175" customWidth="1"/>
    <col min="2" max="2" width="10.7109375" style="175" customWidth="1"/>
    <col min="3" max="3" width="14.140625" style="175" customWidth="1"/>
    <col min="4" max="4" width="13.28515625" style="175" bestFit="1" customWidth="1"/>
    <col min="5" max="5" width="13.42578125" style="175" customWidth="1"/>
    <col min="6" max="6" width="11" style="175" customWidth="1"/>
    <col min="7" max="7" width="9.140625" style="175" bestFit="1" customWidth="1"/>
    <col min="8" max="8" width="17.28515625" style="175" customWidth="1"/>
    <col min="9" max="9" width="12.7109375" style="175" customWidth="1"/>
    <col min="10" max="10" width="12.28515625" style="175" bestFit="1" customWidth="1"/>
    <col min="11" max="11" width="13.5703125" style="175" bestFit="1" customWidth="1"/>
    <col min="12" max="12" width="17.42578125" style="175" customWidth="1"/>
    <col min="13" max="256" width="9.140625" style="175"/>
    <col min="257" max="257" width="40" style="175" customWidth="1"/>
    <col min="258" max="258" width="10.7109375" style="175" customWidth="1"/>
    <col min="259" max="259" width="14.140625" style="175" customWidth="1"/>
    <col min="260" max="260" width="13.28515625" style="175" bestFit="1" customWidth="1"/>
    <col min="261" max="261" width="13.42578125" style="175" customWidth="1"/>
    <col min="262" max="262" width="11" style="175" customWidth="1"/>
    <col min="263" max="263" width="9.140625" style="175" bestFit="1" customWidth="1"/>
    <col min="264" max="264" width="17.28515625" style="175" customWidth="1"/>
    <col min="265" max="265" width="12.7109375" style="175" customWidth="1"/>
    <col min="266" max="266" width="12.28515625" style="175" bestFit="1" customWidth="1"/>
    <col min="267" max="267" width="13.5703125" style="175" bestFit="1" customWidth="1"/>
    <col min="268" max="268" width="17.42578125" style="175" customWidth="1"/>
    <col min="269" max="512" width="9.140625" style="175"/>
    <col min="513" max="513" width="40" style="175" customWidth="1"/>
    <col min="514" max="514" width="10.7109375" style="175" customWidth="1"/>
    <col min="515" max="515" width="14.140625" style="175" customWidth="1"/>
    <col min="516" max="516" width="13.28515625" style="175" bestFit="1" customWidth="1"/>
    <col min="517" max="517" width="13.42578125" style="175" customWidth="1"/>
    <col min="518" max="518" width="11" style="175" customWidth="1"/>
    <col min="519" max="519" width="9.140625" style="175" bestFit="1" customWidth="1"/>
    <col min="520" max="520" width="17.28515625" style="175" customWidth="1"/>
    <col min="521" max="521" width="12.7109375" style="175" customWidth="1"/>
    <col min="522" max="522" width="12.28515625" style="175" bestFit="1" customWidth="1"/>
    <col min="523" max="523" width="13.5703125" style="175" bestFit="1" customWidth="1"/>
    <col min="524" max="524" width="17.42578125" style="175" customWidth="1"/>
    <col min="525" max="768" width="9.140625" style="175"/>
    <col min="769" max="769" width="40" style="175" customWidth="1"/>
    <col min="770" max="770" width="10.7109375" style="175" customWidth="1"/>
    <col min="771" max="771" width="14.140625" style="175" customWidth="1"/>
    <col min="772" max="772" width="13.28515625" style="175" bestFit="1" customWidth="1"/>
    <col min="773" max="773" width="13.42578125" style="175" customWidth="1"/>
    <col min="774" max="774" width="11" style="175" customWidth="1"/>
    <col min="775" max="775" width="9.140625" style="175" bestFit="1" customWidth="1"/>
    <col min="776" max="776" width="17.28515625" style="175" customWidth="1"/>
    <col min="777" max="777" width="12.7109375" style="175" customWidth="1"/>
    <col min="778" max="778" width="12.28515625" style="175" bestFit="1" customWidth="1"/>
    <col min="779" max="779" width="13.5703125" style="175" bestFit="1" customWidth="1"/>
    <col min="780" max="780" width="17.42578125" style="175" customWidth="1"/>
    <col min="781" max="1024" width="9.140625" style="175"/>
    <col min="1025" max="1025" width="40" style="175" customWidth="1"/>
    <col min="1026" max="1026" width="10.7109375" style="175" customWidth="1"/>
    <col min="1027" max="1027" width="14.140625" style="175" customWidth="1"/>
    <col min="1028" max="1028" width="13.28515625" style="175" bestFit="1" customWidth="1"/>
    <col min="1029" max="1029" width="13.42578125" style="175" customWidth="1"/>
    <col min="1030" max="1030" width="11" style="175" customWidth="1"/>
    <col min="1031" max="1031" width="9.140625" style="175" bestFit="1" customWidth="1"/>
    <col min="1032" max="1032" width="17.28515625" style="175" customWidth="1"/>
    <col min="1033" max="1033" width="12.7109375" style="175" customWidth="1"/>
    <col min="1034" max="1034" width="12.28515625" style="175" bestFit="1" customWidth="1"/>
    <col min="1035" max="1035" width="13.5703125" style="175" bestFit="1" customWidth="1"/>
    <col min="1036" max="1036" width="17.42578125" style="175" customWidth="1"/>
    <col min="1037" max="1280" width="9.140625" style="175"/>
    <col min="1281" max="1281" width="40" style="175" customWidth="1"/>
    <col min="1282" max="1282" width="10.7109375" style="175" customWidth="1"/>
    <col min="1283" max="1283" width="14.140625" style="175" customWidth="1"/>
    <col min="1284" max="1284" width="13.28515625" style="175" bestFit="1" customWidth="1"/>
    <col min="1285" max="1285" width="13.42578125" style="175" customWidth="1"/>
    <col min="1286" max="1286" width="11" style="175" customWidth="1"/>
    <col min="1287" max="1287" width="9.140625" style="175" bestFit="1" customWidth="1"/>
    <col min="1288" max="1288" width="17.28515625" style="175" customWidth="1"/>
    <col min="1289" max="1289" width="12.7109375" style="175" customWidth="1"/>
    <col min="1290" max="1290" width="12.28515625" style="175" bestFit="1" customWidth="1"/>
    <col min="1291" max="1291" width="13.5703125" style="175" bestFit="1" customWidth="1"/>
    <col min="1292" max="1292" width="17.42578125" style="175" customWidth="1"/>
    <col min="1293" max="1536" width="9.140625" style="175"/>
    <col min="1537" max="1537" width="40" style="175" customWidth="1"/>
    <col min="1538" max="1538" width="10.7109375" style="175" customWidth="1"/>
    <col min="1539" max="1539" width="14.140625" style="175" customWidth="1"/>
    <col min="1540" max="1540" width="13.28515625" style="175" bestFit="1" customWidth="1"/>
    <col min="1541" max="1541" width="13.42578125" style="175" customWidth="1"/>
    <col min="1542" max="1542" width="11" style="175" customWidth="1"/>
    <col min="1543" max="1543" width="9.140625" style="175" bestFit="1" customWidth="1"/>
    <col min="1544" max="1544" width="17.28515625" style="175" customWidth="1"/>
    <col min="1545" max="1545" width="12.7109375" style="175" customWidth="1"/>
    <col min="1546" max="1546" width="12.28515625" style="175" bestFit="1" customWidth="1"/>
    <col min="1547" max="1547" width="13.5703125" style="175" bestFit="1" customWidth="1"/>
    <col min="1548" max="1548" width="17.42578125" style="175" customWidth="1"/>
    <col min="1549" max="1792" width="9.140625" style="175"/>
    <col min="1793" max="1793" width="40" style="175" customWidth="1"/>
    <col min="1794" max="1794" width="10.7109375" style="175" customWidth="1"/>
    <col min="1795" max="1795" width="14.140625" style="175" customWidth="1"/>
    <col min="1796" max="1796" width="13.28515625" style="175" bestFit="1" customWidth="1"/>
    <col min="1797" max="1797" width="13.42578125" style="175" customWidth="1"/>
    <col min="1798" max="1798" width="11" style="175" customWidth="1"/>
    <col min="1799" max="1799" width="9.140625" style="175" bestFit="1" customWidth="1"/>
    <col min="1800" max="1800" width="17.28515625" style="175" customWidth="1"/>
    <col min="1801" max="1801" width="12.7109375" style="175" customWidth="1"/>
    <col min="1802" max="1802" width="12.28515625" style="175" bestFit="1" customWidth="1"/>
    <col min="1803" max="1803" width="13.5703125" style="175" bestFit="1" customWidth="1"/>
    <col min="1804" max="1804" width="17.42578125" style="175" customWidth="1"/>
    <col min="1805" max="2048" width="9.140625" style="175"/>
    <col min="2049" max="2049" width="40" style="175" customWidth="1"/>
    <col min="2050" max="2050" width="10.7109375" style="175" customWidth="1"/>
    <col min="2051" max="2051" width="14.140625" style="175" customWidth="1"/>
    <col min="2052" max="2052" width="13.28515625" style="175" bestFit="1" customWidth="1"/>
    <col min="2053" max="2053" width="13.42578125" style="175" customWidth="1"/>
    <col min="2054" max="2054" width="11" style="175" customWidth="1"/>
    <col min="2055" max="2055" width="9.140625" style="175" bestFit="1" customWidth="1"/>
    <col min="2056" max="2056" width="17.28515625" style="175" customWidth="1"/>
    <col min="2057" max="2057" width="12.7109375" style="175" customWidth="1"/>
    <col min="2058" max="2058" width="12.28515625" style="175" bestFit="1" customWidth="1"/>
    <col min="2059" max="2059" width="13.5703125" style="175" bestFit="1" customWidth="1"/>
    <col min="2060" max="2060" width="17.42578125" style="175" customWidth="1"/>
    <col min="2061" max="2304" width="9.140625" style="175"/>
    <col min="2305" max="2305" width="40" style="175" customWidth="1"/>
    <col min="2306" max="2306" width="10.7109375" style="175" customWidth="1"/>
    <col min="2307" max="2307" width="14.140625" style="175" customWidth="1"/>
    <col min="2308" max="2308" width="13.28515625" style="175" bestFit="1" customWidth="1"/>
    <col min="2309" max="2309" width="13.42578125" style="175" customWidth="1"/>
    <col min="2310" max="2310" width="11" style="175" customWidth="1"/>
    <col min="2311" max="2311" width="9.140625" style="175" bestFit="1" customWidth="1"/>
    <col min="2312" max="2312" width="17.28515625" style="175" customWidth="1"/>
    <col min="2313" max="2313" width="12.7109375" style="175" customWidth="1"/>
    <col min="2314" max="2314" width="12.28515625" style="175" bestFit="1" customWidth="1"/>
    <col min="2315" max="2315" width="13.5703125" style="175" bestFit="1" customWidth="1"/>
    <col min="2316" max="2316" width="17.42578125" style="175" customWidth="1"/>
    <col min="2317" max="2560" width="9.140625" style="175"/>
    <col min="2561" max="2561" width="40" style="175" customWidth="1"/>
    <col min="2562" max="2562" width="10.7109375" style="175" customWidth="1"/>
    <col min="2563" max="2563" width="14.140625" style="175" customWidth="1"/>
    <col min="2564" max="2564" width="13.28515625" style="175" bestFit="1" customWidth="1"/>
    <col min="2565" max="2565" width="13.42578125" style="175" customWidth="1"/>
    <col min="2566" max="2566" width="11" style="175" customWidth="1"/>
    <col min="2567" max="2567" width="9.140625" style="175" bestFit="1" customWidth="1"/>
    <col min="2568" max="2568" width="17.28515625" style="175" customWidth="1"/>
    <col min="2569" max="2569" width="12.7109375" style="175" customWidth="1"/>
    <col min="2570" max="2570" width="12.28515625" style="175" bestFit="1" customWidth="1"/>
    <col min="2571" max="2571" width="13.5703125" style="175" bestFit="1" customWidth="1"/>
    <col min="2572" max="2572" width="17.42578125" style="175" customWidth="1"/>
    <col min="2573" max="2816" width="9.140625" style="175"/>
    <col min="2817" max="2817" width="40" style="175" customWidth="1"/>
    <col min="2818" max="2818" width="10.7109375" style="175" customWidth="1"/>
    <col min="2819" max="2819" width="14.140625" style="175" customWidth="1"/>
    <col min="2820" max="2820" width="13.28515625" style="175" bestFit="1" customWidth="1"/>
    <col min="2821" max="2821" width="13.42578125" style="175" customWidth="1"/>
    <col min="2822" max="2822" width="11" style="175" customWidth="1"/>
    <col min="2823" max="2823" width="9.140625" style="175" bestFit="1" customWidth="1"/>
    <col min="2824" max="2824" width="17.28515625" style="175" customWidth="1"/>
    <col min="2825" max="2825" width="12.7109375" style="175" customWidth="1"/>
    <col min="2826" max="2826" width="12.28515625" style="175" bestFit="1" customWidth="1"/>
    <col min="2827" max="2827" width="13.5703125" style="175" bestFit="1" customWidth="1"/>
    <col min="2828" max="2828" width="17.42578125" style="175" customWidth="1"/>
    <col min="2829" max="3072" width="9.140625" style="175"/>
    <col min="3073" max="3073" width="40" style="175" customWidth="1"/>
    <col min="3074" max="3074" width="10.7109375" style="175" customWidth="1"/>
    <col min="3075" max="3075" width="14.140625" style="175" customWidth="1"/>
    <col min="3076" max="3076" width="13.28515625" style="175" bestFit="1" customWidth="1"/>
    <col min="3077" max="3077" width="13.42578125" style="175" customWidth="1"/>
    <col min="3078" max="3078" width="11" style="175" customWidth="1"/>
    <col min="3079" max="3079" width="9.140625" style="175" bestFit="1" customWidth="1"/>
    <col min="3080" max="3080" width="17.28515625" style="175" customWidth="1"/>
    <col min="3081" max="3081" width="12.7109375" style="175" customWidth="1"/>
    <col min="3082" max="3082" width="12.28515625" style="175" bestFit="1" customWidth="1"/>
    <col min="3083" max="3083" width="13.5703125" style="175" bestFit="1" customWidth="1"/>
    <col min="3084" max="3084" width="17.42578125" style="175" customWidth="1"/>
    <col min="3085" max="3328" width="9.140625" style="175"/>
    <col min="3329" max="3329" width="40" style="175" customWidth="1"/>
    <col min="3330" max="3330" width="10.7109375" style="175" customWidth="1"/>
    <col min="3331" max="3331" width="14.140625" style="175" customWidth="1"/>
    <col min="3332" max="3332" width="13.28515625" style="175" bestFit="1" customWidth="1"/>
    <col min="3333" max="3333" width="13.42578125" style="175" customWidth="1"/>
    <col min="3334" max="3334" width="11" style="175" customWidth="1"/>
    <col min="3335" max="3335" width="9.140625" style="175" bestFit="1" customWidth="1"/>
    <col min="3336" max="3336" width="17.28515625" style="175" customWidth="1"/>
    <col min="3337" max="3337" width="12.7109375" style="175" customWidth="1"/>
    <col min="3338" max="3338" width="12.28515625" style="175" bestFit="1" customWidth="1"/>
    <col min="3339" max="3339" width="13.5703125" style="175" bestFit="1" customWidth="1"/>
    <col min="3340" max="3340" width="17.42578125" style="175" customWidth="1"/>
    <col min="3341" max="3584" width="9.140625" style="175"/>
    <col min="3585" max="3585" width="40" style="175" customWidth="1"/>
    <col min="3586" max="3586" width="10.7109375" style="175" customWidth="1"/>
    <col min="3587" max="3587" width="14.140625" style="175" customWidth="1"/>
    <col min="3588" max="3588" width="13.28515625" style="175" bestFit="1" customWidth="1"/>
    <col min="3589" max="3589" width="13.42578125" style="175" customWidth="1"/>
    <col min="3590" max="3590" width="11" style="175" customWidth="1"/>
    <col min="3591" max="3591" width="9.140625" style="175" bestFit="1" customWidth="1"/>
    <col min="3592" max="3592" width="17.28515625" style="175" customWidth="1"/>
    <col min="3593" max="3593" width="12.7109375" style="175" customWidth="1"/>
    <col min="3594" max="3594" width="12.28515625" style="175" bestFit="1" customWidth="1"/>
    <col min="3595" max="3595" width="13.5703125" style="175" bestFit="1" customWidth="1"/>
    <col min="3596" max="3596" width="17.42578125" style="175" customWidth="1"/>
    <col min="3597" max="3840" width="9.140625" style="175"/>
    <col min="3841" max="3841" width="40" style="175" customWidth="1"/>
    <col min="3842" max="3842" width="10.7109375" style="175" customWidth="1"/>
    <col min="3843" max="3843" width="14.140625" style="175" customWidth="1"/>
    <col min="3844" max="3844" width="13.28515625" style="175" bestFit="1" customWidth="1"/>
    <col min="3845" max="3845" width="13.42578125" style="175" customWidth="1"/>
    <col min="3846" max="3846" width="11" style="175" customWidth="1"/>
    <col min="3847" max="3847" width="9.140625" style="175" bestFit="1" customWidth="1"/>
    <col min="3848" max="3848" width="17.28515625" style="175" customWidth="1"/>
    <col min="3849" max="3849" width="12.7109375" style="175" customWidth="1"/>
    <col min="3850" max="3850" width="12.28515625" style="175" bestFit="1" customWidth="1"/>
    <col min="3851" max="3851" width="13.5703125" style="175" bestFit="1" customWidth="1"/>
    <col min="3852" max="3852" width="17.42578125" style="175" customWidth="1"/>
    <col min="3853" max="4096" width="9.140625" style="175"/>
    <col min="4097" max="4097" width="40" style="175" customWidth="1"/>
    <col min="4098" max="4098" width="10.7109375" style="175" customWidth="1"/>
    <col min="4099" max="4099" width="14.140625" style="175" customWidth="1"/>
    <col min="4100" max="4100" width="13.28515625" style="175" bestFit="1" customWidth="1"/>
    <col min="4101" max="4101" width="13.42578125" style="175" customWidth="1"/>
    <col min="4102" max="4102" width="11" style="175" customWidth="1"/>
    <col min="4103" max="4103" width="9.140625" style="175" bestFit="1" customWidth="1"/>
    <col min="4104" max="4104" width="17.28515625" style="175" customWidth="1"/>
    <col min="4105" max="4105" width="12.7109375" style="175" customWidth="1"/>
    <col min="4106" max="4106" width="12.28515625" style="175" bestFit="1" customWidth="1"/>
    <col min="4107" max="4107" width="13.5703125" style="175" bestFit="1" customWidth="1"/>
    <col min="4108" max="4108" width="17.42578125" style="175" customWidth="1"/>
    <col min="4109" max="4352" width="9.140625" style="175"/>
    <col min="4353" max="4353" width="40" style="175" customWidth="1"/>
    <col min="4354" max="4354" width="10.7109375" style="175" customWidth="1"/>
    <col min="4355" max="4355" width="14.140625" style="175" customWidth="1"/>
    <col min="4356" max="4356" width="13.28515625" style="175" bestFit="1" customWidth="1"/>
    <col min="4357" max="4357" width="13.42578125" style="175" customWidth="1"/>
    <col min="4358" max="4358" width="11" style="175" customWidth="1"/>
    <col min="4359" max="4359" width="9.140625" style="175" bestFit="1" customWidth="1"/>
    <col min="4360" max="4360" width="17.28515625" style="175" customWidth="1"/>
    <col min="4361" max="4361" width="12.7109375" style="175" customWidth="1"/>
    <col min="4362" max="4362" width="12.28515625" style="175" bestFit="1" customWidth="1"/>
    <col min="4363" max="4363" width="13.5703125" style="175" bestFit="1" customWidth="1"/>
    <col min="4364" max="4364" width="17.42578125" style="175" customWidth="1"/>
    <col min="4365" max="4608" width="9.140625" style="175"/>
    <col min="4609" max="4609" width="40" style="175" customWidth="1"/>
    <col min="4610" max="4610" width="10.7109375" style="175" customWidth="1"/>
    <col min="4611" max="4611" width="14.140625" style="175" customWidth="1"/>
    <col min="4612" max="4612" width="13.28515625" style="175" bestFit="1" customWidth="1"/>
    <col min="4613" max="4613" width="13.42578125" style="175" customWidth="1"/>
    <col min="4614" max="4614" width="11" style="175" customWidth="1"/>
    <col min="4615" max="4615" width="9.140625" style="175" bestFit="1" customWidth="1"/>
    <col min="4616" max="4616" width="17.28515625" style="175" customWidth="1"/>
    <col min="4617" max="4617" width="12.7109375" style="175" customWidth="1"/>
    <col min="4618" max="4618" width="12.28515625" style="175" bestFit="1" customWidth="1"/>
    <col min="4619" max="4619" width="13.5703125" style="175" bestFit="1" customWidth="1"/>
    <col min="4620" max="4620" width="17.42578125" style="175" customWidth="1"/>
    <col min="4621" max="4864" width="9.140625" style="175"/>
    <col min="4865" max="4865" width="40" style="175" customWidth="1"/>
    <col min="4866" max="4866" width="10.7109375" style="175" customWidth="1"/>
    <col min="4867" max="4867" width="14.140625" style="175" customWidth="1"/>
    <col min="4868" max="4868" width="13.28515625" style="175" bestFit="1" customWidth="1"/>
    <col min="4869" max="4869" width="13.42578125" style="175" customWidth="1"/>
    <col min="4870" max="4870" width="11" style="175" customWidth="1"/>
    <col min="4871" max="4871" width="9.140625" style="175" bestFit="1" customWidth="1"/>
    <col min="4872" max="4872" width="17.28515625" style="175" customWidth="1"/>
    <col min="4873" max="4873" width="12.7109375" style="175" customWidth="1"/>
    <col min="4874" max="4874" width="12.28515625" style="175" bestFit="1" customWidth="1"/>
    <col min="4875" max="4875" width="13.5703125" style="175" bestFit="1" customWidth="1"/>
    <col min="4876" max="4876" width="17.42578125" style="175" customWidth="1"/>
    <col min="4877" max="5120" width="9.140625" style="175"/>
    <col min="5121" max="5121" width="40" style="175" customWidth="1"/>
    <col min="5122" max="5122" width="10.7109375" style="175" customWidth="1"/>
    <col min="5123" max="5123" width="14.140625" style="175" customWidth="1"/>
    <col min="5124" max="5124" width="13.28515625" style="175" bestFit="1" customWidth="1"/>
    <col min="5125" max="5125" width="13.42578125" style="175" customWidth="1"/>
    <col min="5126" max="5126" width="11" style="175" customWidth="1"/>
    <col min="5127" max="5127" width="9.140625" style="175" bestFit="1" customWidth="1"/>
    <col min="5128" max="5128" width="17.28515625" style="175" customWidth="1"/>
    <col min="5129" max="5129" width="12.7109375" style="175" customWidth="1"/>
    <col min="5130" max="5130" width="12.28515625" style="175" bestFit="1" customWidth="1"/>
    <col min="5131" max="5131" width="13.5703125" style="175" bestFit="1" customWidth="1"/>
    <col min="5132" max="5132" width="17.42578125" style="175" customWidth="1"/>
    <col min="5133" max="5376" width="9.140625" style="175"/>
    <col min="5377" max="5377" width="40" style="175" customWidth="1"/>
    <col min="5378" max="5378" width="10.7109375" style="175" customWidth="1"/>
    <col min="5379" max="5379" width="14.140625" style="175" customWidth="1"/>
    <col min="5380" max="5380" width="13.28515625" style="175" bestFit="1" customWidth="1"/>
    <col min="5381" max="5381" width="13.42578125" style="175" customWidth="1"/>
    <col min="5382" max="5382" width="11" style="175" customWidth="1"/>
    <col min="5383" max="5383" width="9.140625" style="175" bestFit="1" customWidth="1"/>
    <col min="5384" max="5384" width="17.28515625" style="175" customWidth="1"/>
    <col min="5385" max="5385" width="12.7109375" style="175" customWidth="1"/>
    <col min="5386" max="5386" width="12.28515625" style="175" bestFit="1" customWidth="1"/>
    <col min="5387" max="5387" width="13.5703125" style="175" bestFit="1" customWidth="1"/>
    <col min="5388" max="5388" width="17.42578125" style="175" customWidth="1"/>
    <col min="5389" max="5632" width="9.140625" style="175"/>
    <col min="5633" max="5633" width="40" style="175" customWidth="1"/>
    <col min="5634" max="5634" width="10.7109375" style="175" customWidth="1"/>
    <col min="5635" max="5635" width="14.140625" style="175" customWidth="1"/>
    <col min="5636" max="5636" width="13.28515625" style="175" bestFit="1" customWidth="1"/>
    <col min="5637" max="5637" width="13.42578125" style="175" customWidth="1"/>
    <col min="5638" max="5638" width="11" style="175" customWidth="1"/>
    <col min="5639" max="5639" width="9.140625" style="175" bestFit="1" customWidth="1"/>
    <col min="5640" max="5640" width="17.28515625" style="175" customWidth="1"/>
    <col min="5641" max="5641" width="12.7109375" style="175" customWidth="1"/>
    <col min="5642" max="5642" width="12.28515625" style="175" bestFit="1" customWidth="1"/>
    <col min="5643" max="5643" width="13.5703125" style="175" bestFit="1" customWidth="1"/>
    <col min="5644" max="5644" width="17.42578125" style="175" customWidth="1"/>
    <col min="5645" max="5888" width="9.140625" style="175"/>
    <col min="5889" max="5889" width="40" style="175" customWidth="1"/>
    <col min="5890" max="5890" width="10.7109375" style="175" customWidth="1"/>
    <col min="5891" max="5891" width="14.140625" style="175" customWidth="1"/>
    <col min="5892" max="5892" width="13.28515625" style="175" bestFit="1" customWidth="1"/>
    <col min="5893" max="5893" width="13.42578125" style="175" customWidth="1"/>
    <col min="5894" max="5894" width="11" style="175" customWidth="1"/>
    <col min="5895" max="5895" width="9.140625" style="175" bestFit="1" customWidth="1"/>
    <col min="5896" max="5896" width="17.28515625" style="175" customWidth="1"/>
    <col min="5897" max="5897" width="12.7109375" style="175" customWidth="1"/>
    <col min="5898" max="5898" width="12.28515625" style="175" bestFit="1" customWidth="1"/>
    <col min="5899" max="5899" width="13.5703125" style="175" bestFit="1" customWidth="1"/>
    <col min="5900" max="5900" width="17.42578125" style="175" customWidth="1"/>
    <col min="5901" max="6144" width="9.140625" style="175"/>
    <col min="6145" max="6145" width="40" style="175" customWidth="1"/>
    <col min="6146" max="6146" width="10.7109375" style="175" customWidth="1"/>
    <col min="6147" max="6147" width="14.140625" style="175" customWidth="1"/>
    <col min="6148" max="6148" width="13.28515625" style="175" bestFit="1" customWidth="1"/>
    <col min="6149" max="6149" width="13.42578125" style="175" customWidth="1"/>
    <col min="6150" max="6150" width="11" style="175" customWidth="1"/>
    <col min="6151" max="6151" width="9.140625" style="175" bestFit="1" customWidth="1"/>
    <col min="6152" max="6152" width="17.28515625" style="175" customWidth="1"/>
    <col min="6153" max="6153" width="12.7109375" style="175" customWidth="1"/>
    <col min="6154" max="6154" width="12.28515625" style="175" bestFit="1" customWidth="1"/>
    <col min="6155" max="6155" width="13.5703125" style="175" bestFit="1" customWidth="1"/>
    <col min="6156" max="6156" width="17.42578125" style="175" customWidth="1"/>
    <col min="6157" max="6400" width="9.140625" style="175"/>
    <col min="6401" max="6401" width="40" style="175" customWidth="1"/>
    <col min="6402" max="6402" width="10.7109375" style="175" customWidth="1"/>
    <col min="6403" max="6403" width="14.140625" style="175" customWidth="1"/>
    <col min="6404" max="6404" width="13.28515625" style="175" bestFit="1" customWidth="1"/>
    <col min="6405" max="6405" width="13.42578125" style="175" customWidth="1"/>
    <col min="6406" max="6406" width="11" style="175" customWidth="1"/>
    <col min="6407" max="6407" width="9.140625" style="175" bestFit="1" customWidth="1"/>
    <col min="6408" max="6408" width="17.28515625" style="175" customWidth="1"/>
    <col min="6409" max="6409" width="12.7109375" style="175" customWidth="1"/>
    <col min="6410" max="6410" width="12.28515625" style="175" bestFit="1" customWidth="1"/>
    <col min="6411" max="6411" width="13.5703125" style="175" bestFit="1" customWidth="1"/>
    <col min="6412" max="6412" width="17.42578125" style="175" customWidth="1"/>
    <col min="6413" max="6656" width="9.140625" style="175"/>
    <col min="6657" max="6657" width="40" style="175" customWidth="1"/>
    <col min="6658" max="6658" width="10.7109375" style="175" customWidth="1"/>
    <col min="6659" max="6659" width="14.140625" style="175" customWidth="1"/>
    <col min="6660" max="6660" width="13.28515625" style="175" bestFit="1" customWidth="1"/>
    <col min="6661" max="6661" width="13.42578125" style="175" customWidth="1"/>
    <col min="6662" max="6662" width="11" style="175" customWidth="1"/>
    <col min="6663" max="6663" width="9.140625" style="175" bestFit="1" customWidth="1"/>
    <col min="6664" max="6664" width="17.28515625" style="175" customWidth="1"/>
    <col min="6665" max="6665" width="12.7109375" style="175" customWidth="1"/>
    <col min="6666" max="6666" width="12.28515625" style="175" bestFit="1" customWidth="1"/>
    <col min="6667" max="6667" width="13.5703125" style="175" bestFit="1" customWidth="1"/>
    <col min="6668" max="6668" width="17.42578125" style="175" customWidth="1"/>
    <col min="6669" max="6912" width="9.140625" style="175"/>
    <col min="6913" max="6913" width="40" style="175" customWidth="1"/>
    <col min="6914" max="6914" width="10.7109375" style="175" customWidth="1"/>
    <col min="6915" max="6915" width="14.140625" style="175" customWidth="1"/>
    <col min="6916" max="6916" width="13.28515625" style="175" bestFit="1" customWidth="1"/>
    <col min="6917" max="6917" width="13.42578125" style="175" customWidth="1"/>
    <col min="6918" max="6918" width="11" style="175" customWidth="1"/>
    <col min="6919" max="6919" width="9.140625" style="175" bestFit="1" customWidth="1"/>
    <col min="6920" max="6920" width="17.28515625" style="175" customWidth="1"/>
    <col min="6921" max="6921" width="12.7109375" style="175" customWidth="1"/>
    <col min="6922" max="6922" width="12.28515625" style="175" bestFit="1" customWidth="1"/>
    <col min="6923" max="6923" width="13.5703125" style="175" bestFit="1" customWidth="1"/>
    <col min="6924" max="6924" width="17.42578125" style="175" customWidth="1"/>
    <col min="6925" max="7168" width="9.140625" style="175"/>
    <col min="7169" max="7169" width="40" style="175" customWidth="1"/>
    <col min="7170" max="7170" width="10.7109375" style="175" customWidth="1"/>
    <col min="7171" max="7171" width="14.140625" style="175" customWidth="1"/>
    <col min="7172" max="7172" width="13.28515625" style="175" bestFit="1" customWidth="1"/>
    <col min="7173" max="7173" width="13.42578125" style="175" customWidth="1"/>
    <col min="7174" max="7174" width="11" style="175" customWidth="1"/>
    <col min="7175" max="7175" width="9.140625" style="175" bestFit="1" customWidth="1"/>
    <col min="7176" max="7176" width="17.28515625" style="175" customWidth="1"/>
    <col min="7177" max="7177" width="12.7109375" style="175" customWidth="1"/>
    <col min="7178" max="7178" width="12.28515625" style="175" bestFit="1" customWidth="1"/>
    <col min="7179" max="7179" width="13.5703125" style="175" bestFit="1" customWidth="1"/>
    <col min="7180" max="7180" width="17.42578125" style="175" customWidth="1"/>
    <col min="7181" max="7424" width="9.140625" style="175"/>
    <col min="7425" max="7425" width="40" style="175" customWidth="1"/>
    <col min="7426" max="7426" width="10.7109375" style="175" customWidth="1"/>
    <col min="7427" max="7427" width="14.140625" style="175" customWidth="1"/>
    <col min="7428" max="7428" width="13.28515625" style="175" bestFit="1" customWidth="1"/>
    <col min="7429" max="7429" width="13.42578125" style="175" customWidth="1"/>
    <col min="7430" max="7430" width="11" style="175" customWidth="1"/>
    <col min="7431" max="7431" width="9.140625" style="175" bestFit="1" customWidth="1"/>
    <col min="7432" max="7432" width="17.28515625" style="175" customWidth="1"/>
    <col min="7433" max="7433" width="12.7109375" style="175" customWidth="1"/>
    <col min="7434" max="7434" width="12.28515625" style="175" bestFit="1" customWidth="1"/>
    <col min="7435" max="7435" width="13.5703125" style="175" bestFit="1" customWidth="1"/>
    <col min="7436" max="7436" width="17.42578125" style="175" customWidth="1"/>
    <col min="7437" max="7680" width="9.140625" style="175"/>
    <col min="7681" max="7681" width="40" style="175" customWidth="1"/>
    <col min="7682" max="7682" width="10.7109375" style="175" customWidth="1"/>
    <col min="7683" max="7683" width="14.140625" style="175" customWidth="1"/>
    <col min="7684" max="7684" width="13.28515625" style="175" bestFit="1" customWidth="1"/>
    <col min="7685" max="7685" width="13.42578125" style="175" customWidth="1"/>
    <col min="7686" max="7686" width="11" style="175" customWidth="1"/>
    <col min="7687" max="7687" width="9.140625" style="175" bestFit="1" customWidth="1"/>
    <col min="7688" max="7688" width="17.28515625" style="175" customWidth="1"/>
    <col min="7689" max="7689" width="12.7109375" style="175" customWidth="1"/>
    <col min="7690" max="7690" width="12.28515625" style="175" bestFit="1" customWidth="1"/>
    <col min="7691" max="7691" width="13.5703125" style="175" bestFit="1" customWidth="1"/>
    <col min="7692" max="7692" width="17.42578125" style="175" customWidth="1"/>
    <col min="7693" max="7936" width="9.140625" style="175"/>
    <col min="7937" max="7937" width="40" style="175" customWidth="1"/>
    <col min="7938" max="7938" width="10.7109375" style="175" customWidth="1"/>
    <col min="7939" max="7939" width="14.140625" style="175" customWidth="1"/>
    <col min="7940" max="7940" width="13.28515625" style="175" bestFit="1" customWidth="1"/>
    <col min="7941" max="7941" width="13.42578125" style="175" customWidth="1"/>
    <col min="7942" max="7942" width="11" style="175" customWidth="1"/>
    <col min="7943" max="7943" width="9.140625" style="175" bestFit="1" customWidth="1"/>
    <col min="7944" max="7944" width="17.28515625" style="175" customWidth="1"/>
    <col min="7945" max="7945" width="12.7109375" style="175" customWidth="1"/>
    <col min="7946" max="7946" width="12.28515625" style="175" bestFit="1" customWidth="1"/>
    <col min="7947" max="7947" width="13.5703125" style="175" bestFit="1" customWidth="1"/>
    <col min="7948" max="7948" width="17.42578125" style="175" customWidth="1"/>
    <col min="7949" max="8192" width="9.140625" style="175"/>
    <col min="8193" max="8193" width="40" style="175" customWidth="1"/>
    <col min="8194" max="8194" width="10.7109375" style="175" customWidth="1"/>
    <col min="8195" max="8195" width="14.140625" style="175" customWidth="1"/>
    <col min="8196" max="8196" width="13.28515625" style="175" bestFit="1" customWidth="1"/>
    <col min="8197" max="8197" width="13.42578125" style="175" customWidth="1"/>
    <col min="8198" max="8198" width="11" style="175" customWidth="1"/>
    <col min="8199" max="8199" width="9.140625" style="175" bestFit="1" customWidth="1"/>
    <col min="8200" max="8200" width="17.28515625" style="175" customWidth="1"/>
    <col min="8201" max="8201" width="12.7109375" style="175" customWidth="1"/>
    <col min="8202" max="8202" width="12.28515625" style="175" bestFit="1" customWidth="1"/>
    <col min="8203" max="8203" width="13.5703125" style="175" bestFit="1" customWidth="1"/>
    <col min="8204" max="8204" width="17.42578125" style="175" customWidth="1"/>
    <col min="8205" max="8448" width="9.140625" style="175"/>
    <col min="8449" max="8449" width="40" style="175" customWidth="1"/>
    <col min="8450" max="8450" width="10.7109375" style="175" customWidth="1"/>
    <col min="8451" max="8451" width="14.140625" style="175" customWidth="1"/>
    <col min="8452" max="8452" width="13.28515625" style="175" bestFit="1" customWidth="1"/>
    <col min="8453" max="8453" width="13.42578125" style="175" customWidth="1"/>
    <col min="8454" max="8454" width="11" style="175" customWidth="1"/>
    <col min="8455" max="8455" width="9.140625" style="175" bestFit="1" customWidth="1"/>
    <col min="8456" max="8456" width="17.28515625" style="175" customWidth="1"/>
    <col min="8457" max="8457" width="12.7109375" style="175" customWidth="1"/>
    <col min="8458" max="8458" width="12.28515625" style="175" bestFit="1" customWidth="1"/>
    <col min="8459" max="8459" width="13.5703125" style="175" bestFit="1" customWidth="1"/>
    <col min="8460" max="8460" width="17.42578125" style="175" customWidth="1"/>
    <col min="8461" max="8704" width="9.140625" style="175"/>
    <col min="8705" max="8705" width="40" style="175" customWidth="1"/>
    <col min="8706" max="8706" width="10.7109375" style="175" customWidth="1"/>
    <col min="8707" max="8707" width="14.140625" style="175" customWidth="1"/>
    <col min="8708" max="8708" width="13.28515625" style="175" bestFit="1" customWidth="1"/>
    <col min="8709" max="8709" width="13.42578125" style="175" customWidth="1"/>
    <col min="8710" max="8710" width="11" style="175" customWidth="1"/>
    <col min="8711" max="8711" width="9.140625" style="175" bestFit="1" customWidth="1"/>
    <col min="8712" max="8712" width="17.28515625" style="175" customWidth="1"/>
    <col min="8713" max="8713" width="12.7109375" style="175" customWidth="1"/>
    <col min="8714" max="8714" width="12.28515625" style="175" bestFit="1" customWidth="1"/>
    <col min="8715" max="8715" width="13.5703125" style="175" bestFit="1" customWidth="1"/>
    <col min="8716" max="8716" width="17.42578125" style="175" customWidth="1"/>
    <col min="8717" max="8960" width="9.140625" style="175"/>
    <col min="8961" max="8961" width="40" style="175" customWidth="1"/>
    <col min="8962" max="8962" width="10.7109375" style="175" customWidth="1"/>
    <col min="8963" max="8963" width="14.140625" style="175" customWidth="1"/>
    <col min="8964" max="8964" width="13.28515625" style="175" bestFit="1" customWidth="1"/>
    <col min="8965" max="8965" width="13.42578125" style="175" customWidth="1"/>
    <col min="8966" max="8966" width="11" style="175" customWidth="1"/>
    <col min="8967" max="8967" width="9.140625" style="175" bestFit="1" customWidth="1"/>
    <col min="8968" max="8968" width="17.28515625" style="175" customWidth="1"/>
    <col min="8969" max="8969" width="12.7109375" style="175" customWidth="1"/>
    <col min="8970" max="8970" width="12.28515625" style="175" bestFit="1" customWidth="1"/>
    <col min="8971" max="8971" width="13.5703125" style="175" bestFit="1" customWidth="1"/>
    <col min="8972" max="8972" width="17.42578125" style="175" customWidth="1"/>
    <col min="8973" max="9216" width="9.140625" style="175"/>
    <col min="9217" max="9217" width="40" style="175" customWidth="1"/>
    <col min="9218" max="9218" width="10.7109375" style="175" customWidth="1"/>
    <col min="9219" max="9219" width="14.140625" style="175" customWidth="1"/>
    <col min="9220" max="9220" width="13.28515625" style="175" bestFit="1" customWidth="1"/>
    <col min="9221" max="9221" width="13.42578125" style="175" customWidth="1"/>
    <col min="9222" max="9222" width="11" style="175" customWidth="1"/>
    <col min="9223" max="9223" width="9.140625" style="175" bestFit="1" customWidth="1"/>
    <col min="9224" max="9224" width="17.28515625" style="175" customWidth="1"/>
    <col min="9225" max="9225" width="12.7109375" style="175" customWidth="1"/>
    <col min="9226" max="9226" width="12.28515625" style="175" bestFit="1" customWidth="1"/>
    <col min="9227" max="9227" width="13.5703125" style="175" bestFit="1" customWidth="1"/>
    <col min="9228" max="9228" width="17.42578125" style="175" customWidth="1"/>
    <col min="9229" max="9472" width="9.140625" style="175"/>
    <col min="9473" max="9473" width="40" style="175" customWidth="1"/>
    <col min="9474" max="9474" width="10.7109375" style="175" customWidth="1"/>
    <col min="9475" max="9475" width="14.140625" style="175" customWidth="1"/>
    <col min="9476" max="9476" width="13.28515625" style="175" bestFit="1" customWidth="1"/>
    <col min="9477" max="9477" width="13.42578125" style="175" customWidth="1"/>
    <col min="9478" max="9478" width="11" style="175" customWidth="1"/>
    <col min="9479" max="9479" width="9.140625" style="175" bestFit="1" customWidth="1"/>
    <col min="9480" max="9480" width="17.28515625" style="175" customWidth="1"/>
    <col min="9481" max="9481" width="12.7109375" style="175" customWidth="1"/>
    <col min="9482" max="9482" width="12.28515625" style="175" bestFit="1" customWidth="1"/>
    <col min="9483" max="9483" width="13.5703125" style="175" bestFit="1" customWidth="1"/>
    <col min="9484" max="9484" width="17.42578125" style="175" customWidth="1"/>
    <col min="9485" max="9728" width="9.140625" style="175"/>
    <col min="9729" max="9729" width="40" style="175" customWidth="1"/>
    <col min="9730" max="9730" width="10.7109375" style="175" customWidth="1"/>
    <col min="9731" max="9731" width="14.140625" style="175" customWidth="1"/>
    <col min="9732" max="9732" width="13.28515625" style="175" bestFit="1" customWidth="1"/>
    <col min="9733" max="9733" width="13.42578125" style="175" customWidth="1"/>
    <col min="9734" max="9734" width="11" style="175" customWidth="1"/>
    <col min="9735" max="9735" width="9.140625" style="175" bestFit="1" customWidth="1"/>
    <col min="9736" max="9736" width="17.28515625" style="175" customWidth="1"/>
    <col min="9737" max="9737" width="12.7109375" style="175" customWidth="1"/>
    <col min="9738" max="9738" width="12.28515625" style="175" bestFit="1" customWidth="1"/>
    <col min="9739" max="9739" width="13.5703125" style="175" bestFit="1" customWidth="1"/>
    <col min="9740" max="9740" width="17.42578125" style="175" customWidth="1"/>
    <col min="9741" max="9984" width="9.140625" style="175"/>
    <col min="9985" max="9985" width="40" style="175" customWidth="1"/>
    <col min="9986" max="9986" width="10.7109375" style="175" customWidth="1"/>
    <col min="9987" max="9987" width="14.140625" style="175" customWidth="1"/>
    <col min="9988" max="9988" width="13.28515625" style="175" bestFit="1" customWidth="1"/>
    <col min="9989" max="9989" width="13.42578125" style="175" customWidth="1"/>
    <col min="9990" max="9990" width="11" style="175" customWidth="1"/>
    <col min="9991" max="9991" width="9.140625" style="175" bestFit="1" customWidth="1"/>
    <col min="9992" max="9992" width="17.28515625" style="175" customWidth="1"/>
    <col min="9993" max="9993" width="12.7109375" style="175" customWidth="1"/>
    <col min="9994" max="9994" width="12.28515625" style="175" bestFit="1" customWidth="1"/>
    <col min="9995" max="9995" width="13.5703125" style="175" bestFit="1" customWidth="1"/>
    <col min="9996" max="9996" width="17.42578125" style="175" customWidth="1"/>
    <col min="9997" max="10240" width="9.140625" style="175"/>
    <col min="10241" max="10241" width="40" style="175" customWidth="1"/>
    <col min="10242" max="10242" width="10.7109375" style="175" customWidth="1"/>
    <col min="10243" max="10243" width="14.140625" style="175" customWidth="1"/>
    <col min="10244" max="10244" width="13.28515625" style="175" bestFit="1" customWidth="1"/>
    <col min="10245" max="10245" width="13.42578125" style="175" customWidth="1"/>
    <col min="10246" max="10246" width="11" style="175" customWidth="1"/>
    <col min="10247" max="10247" width="9.140625" style="175" bestFit="1" customWidth="1"/>
    <col min="10248" max="10248" width="17.28515625" style="175" customWidth="1"/>
    <col min="10249" max="10249" width="12.7109375" style="175" customWidth="1"/>
    <col min="10250" max="10250" width="12.28515625" style="175" bestFit="1" customWidth="1"/>
    <col min="10251" max="10251" width="13.5703125" style="175" bestFit="1" customWidth="1"/>
    <col min="10252" max="10252" width="17.42578125" style="175" customWidth="1"/>
    <col min="10253" max="10496" width="9.140625" style="175"/>
    <col min="10497" max="10497" width="40" style="175" customWidth="1"/>
    <col min="10498" max="10498" width="10.7109375" style="175" customWidth="1"/>
    <col min="10499" max="10499" width="14.140625" style="175" customWidth="1"/>
    <col min="10500" max="10500" width="13.28515625" style="175" bestFit="1" customWidth="1"/>
    <col min="10501" max="10501" width="13.42578125" style="175" customWidth="1"/>
    <col min="10502" max="10502" width="11" style="175" customWidth="1"/>
    <col min="10503" max="10503" width="9.140625" style="175" bestFit="1" customWidth="1"/>
    <col min="10504" max="10504" width="17.28515625" style="175" customWidth="1"/>
    <col min="10505" max="10505" width="12.7109375" style="175" customWidth="1"/>
    <col min="10506" max="10506" width="12.28515625" style="175" bestFit="1" customWidth="1"/>
    <col min="10507" max="10507" width="13.5703125" style="175" bestFit="1" customWidth="1"/>
    <col min="10508" max="10508" width="17.42578125" style="175" customWidth="1"/>
    <col min="10509" max="10752" width="9.140625" style="175"/>
    <col min="10753" max="10753" width="40" style="175" customWidth="1"/>
    <col min="10754" max="10754" width="10.7109375" style="175" customWidth="1"/>
    <col min="10755" max="10755" width="14.140625" style="175" customWidth="1"/>
    <col min="10756" max="10756" width="13.28515625" style="175" bestFit="1" customWidth="1"/>
    <col min="10757" max="10757" width="13.42578125" style="175" customWidth="1"/>
    <col min="10758" max="10758" width="11" style="175" customWidth="1"/>
    <col min="10759" max="10759" width="9.140625" style="175" bestFit="1" customWidth="1"/>
    <col min="10760" max="10760" width="17.28515625" style="175" customWidth="1"/>
    <col min="10761" max="10761" width="12.7109375" style="175" customWidth="1"/>
    <col min="10762" max="10762" width="12.28515625" style="175" bestFit="1" customWidth="1"/>
    <col min="10763" max="10763" width="13.5703125" style="175" bestFit="1" customWidth="1"/>
    <col min="10764" max="10764" width="17.42578125" style="175" customWidth="1"/>
    <col min="10765" max="11008" width="9.140625" style="175"/>
    <col min="11009" max="11009" width="40" style="175" customWidth="1"/>
    <col min="11010" max="11010" width="10.7109375" style="175" customWidth="1"/>
    <col min="11011" max="11011" width="14.140625" style="175" customWidth="1"/>
    <col min="11012" max="11012" width="13.28515625" style="175" bestFit="1" customWidth="1"/>
    <col min="11013" max="11013" width="13.42578125" style="175" customWidth="1"/>
    <col min="11014" max="11014" width="11" style="175" customWidth="1"/>
    <col min="11015" max="11015" width="9.140625" style="175" bestFit="1" customWidth="1"/>
    <col min="11016" max="11016" width="17.28515625" style="175" customWidth="1"/>
    <col min="11017" max="11017" width="12.7109375" style="175" customWidth="1"/>
    <col min="11018" max="11018" width="12.28515625" style="175" bestFit="1" customWidth="1"/>
    <col min="11019" max="11019" width="13.5703125" style="175" bestFit="1" customWidth="1"/>
    <col min="11020" max="11020" width="17.42578125" style="175" customWidth="1"/>
    <col min="11021" max="11264" width="9.140625" style="175"/>
    <col min="11265" max="11265" width="40" style="175" customWidth="1"/>
    <col min="11266" max="11266" width="10.7109375" style="175" customWidth="1"/>
    <col min="11267" max="11267" width="14.140625" style="175" customWidth="1"/>
    <col min="11268" max="11268" width="13.28515625" style="175" bestFit="1" customWidth="1"/>
    <col min="11269" max="11269" width="13.42578125" style="175" customWidth="1"/>
    <col min="11270" max="11270" width="11" style="175" customWidth="1"/>
    <col min="11271" max="11271" width="9.140625" style="175" bestFit="1" customWidth="1"/>
    <col min="11272" max="11272" width="17.28515625" style="175" customWidth="1"/>
    <col min="11273" max="11273" width="12.7109375" style="175" customWidth="1"/>
    <col min="11274" max="11274" width="12.28515625" style="175" bestFit="1" customWidth="1"/>
    <col min="11275" max="11275" width="13.5703125" style="175" bestFit="1" customWidth="1"/>
    <col min="11276" max="11276" width="17.42578125" style="175" customWidth="1"/>
    <col min="11277" max="11520" width="9.140625" style="175"/>
    <col min="11521" max="11521" width="40" style="175" customWidth="1"/>
    <col min="11522" max="11522" width="10.7109375" style="175" customWidth="1"/>
    <col min="11523" max="11523" width="14.140625" style="175" customWidth="1"/>
    <col min="11524" max="11524" width="13.28515625" style="175" bestFit="1" customWidth="1"/>
    <col min="11525" max="11525" width="13.42578125" style="175" customWidth="1"/>
    <col min="11526" max="11526" width="11" style="175" customWidth="1"/>
    <col min="11527" max="11527" width="9.140625" style="175" bestFit="1" customWidth="1"/>
    <col min="11528" max="11528" width="17.28515625" style="175" customWidth="1"/>
    <col min="11529" max="11529" width="12.7109375" style="175" customWidth="1"/>
    <col min="11530" max="11530" width="12.28515625" style="175" bestFit="1" customWidth="1"/>
    <col min="11531" max="11531" width="13.5703125" style="175" bestFit="1" customWidth="1"/>
    <col min="11532" max="11532" width="17.42578125" style="175" customWidth="1"/>
    <col min="11533" max="11776" width="9.140625" style="175"/>
    <col min="11777" max="11777" width="40" style="175" customWidth="1"/>
    <col min="11778" max="11778" width="10.7109375" style="175" customWidth="1"/>
    <col min="11779" max="11779" width="14.140625" style="175" customWidth="1"/>
    <col min="11780" max="11780" width="13.28515625" style="175" bestFit="1" customWidth="1"/>
    <col min="11781" max="11781" width="13.42578125" style="175" customWidth="1"/>
    <col min="11782" max="11782" width="11" style="175" customWidth="1"/>
    <col min="11783" max="11783" width="9.140625" style="175" bestFit="1" customWidth="1"/>
    <col min="11784" max="11784" width="17.28515625" style="175" customWidth="1"/>
    <col min="11785" max="11785" width="12.7109375" style="175" customWidth="1"/>
    <col min="11786" max="11786" width="12.28515625" style="175" bestFit="1" customWidth="1"/>
    <col min="11787" max="11787" width="13.5703125" style="175" bestFit="1" customWidth="1"/>
    <col min="11788" max="11788" width="17.42578125" style="175" customWidth="1"/>
    <col min="11789" max="12032" width="9.140625" style="175"/>
    <col min="12033" max="12033" width="40" style="175" customWidth="1"/>
    <col min="12034" max="12034" width="10.7109375" style="175" customWidth="1"/>
    <col min="12035" max="12035" width="14.140625" style="175" customWidth="1"/>
    <col min="12036" max="12036" width="13.28515625" style="175" bestFit="1" customWidth="1"/>
    <col min="12037" max="12037" width="13.42578125" style="175" customWidth="1"/>
    <col min="12038" max="12038" width="11" style="175" customWidth="1"/>
    <col min="12039" max="12039" width="9.140625" style="175" bestFit="1" customWidth="1"/>
    <col min="12040" max="12040" width="17.28515625" style="175" customWidth="1"/>
    <col min="12041" max="12041" width="12.7109375" style="175" customWidth="1"/>
    <col min="12042" max="12042" width="12.28515625" style="175" bestFit="1" customWidth="1"/>
    <col min="12043" max="12043" width="13.5703125" style="175" bestFit="1" customWidth="1"/>
    <col min="12044" max="12044" width="17.42578125" style="175" customWidth="1"/>
    <col min="12045" max="12288" width="9.140625" style="175"/>
    <col min="12289" max="12289" width="40" style="175" customWidth="1"/>
    <col min="12290" max="12290" width="10.7109375" style="175" customWidth="1"/>
    <col min="12291" max="12291" width="14.140625" style="175" customWidth="1"/>
    <col min="12292" max="12292" width="13.28515625" style="175" bestFit="1" customWidth="1"/>
    <col min="12293" max="12293" width="13.42578125" style="175" customWidth="1"/>
    <col min="12294" max="12294" width="11" style="175" customWidth="1"/>
    <col min="12295" max="12295" width="9.140625" style="175" bestFit="1" customWidth="1"/>
    <col min="12296" max="12296" width="17.28515625" style="175" customWidth="1"/>
    <col min="12297" max="12297" width="12.7109375" style="175" customWidth="1"/>
    <col min="12298" max="12298" width="12.28515625" style="175" bestFit="1" customWidth="1"/>
    <col min="12299" max="12299" width="13.5703125" style="175" bestFit="1" customWidth="1"/>
    <col min="12300" max="12300" width="17.42578125" style="175" customWidth="1"/>
    <col min="12301" max="12544" width="9.140625" style="175"/>
    <col min="12545" max="12545" width="40" style="175" customWidth="1"/>
    <col min="12546" max="12546" width="10.7109375" style="175" customWidth="1"/>
    <col min="12547" max="12547" width="14.140625" style="175" customWidth="1"/>
    <col min="12548" max="12548" width="13.28515625" style="175" bestFit="1" customWidth="1"/>
    <col min="12549" max="12549" width="13.42578125" style="175" customWidth="1"/>
    <col min="12550" max="12550" width="11" style="175" customWidth="1"/>
    <col min="12551" max="12551" width="9.140625" style="175" bestFit="1" customWidth="1"/>
    <col min="12552" max="12552" width="17.28515625" style="175" customWidth="1"/>
    <col min="12553" max="12553" width="12.7109375" style="175" customWidth="1"/>
    <col min="12554" max="12554" width="12.28515625" style="175" bestFit="1" customWidth="1"/>
    <col min="12555" max="12555" width="13.5703125" style="175" bestFit="1" customWidth="1"/>
    <col min="12556" max="12556" width="17.42578125" style="175" customWidth="1"/>
    <col min="12557" max="12800" width="9.140625" style="175"/>
    <col min="12801" max="12801" width="40" style="175" customWidth="1"/>
    <col min="12802" max="12802" width="10.7109375" style="175" customWidth="1"/>
    <col min="12803" max="12803" width="14.140625" style="175" customWidth="1"/>
    <col min="12804" max="12804" width="13.28515625" style="175" bestFit="1" customWidth="1"/>
    <col min="12805" max="12805" width="13.42578125" style="175" customWidth="1"/>
    <col min="12806" max="12806" width="11" style="175" customWidth="1"/>
    <col min="12807" max="12807" width="9.140625" style="175" bestFit="1" customWidth="1"/>
    <col min="12808" max="12808" width="17.28515625" style="175" customWidth="1"/>
    <col min="12809" max="12809" width="12.7109375" style="175" customWidth="1"/>
    <col min="12810" max="12810" width="12.28515625" style="175" bestFit="1" customWidth="1"/>
    <col min="12811" max="12811" width="13.5703125" style="175" bestFit="1" customWidth="1"/>
    <col min="12812" max="12812" width="17.42578125" style="175" customWidth="1"/>
    <col min="12813" max="13056" width="9.140625" style="175"/>
    <col min="13057" max="13057" width="40" style="175" customWidth="1"/>
    <col min="13058" max="13058" width="10.7109375" style="175" customWidth="1"/>
    <col min="13059" max="13059" width="14.140625" style="175" customWidth="1"/>
    <col min="13060" max="13060" width="13.28515625" style="175" bestFit="1" customWidth="1"/>
    <col min="13061" max="13061" width="13.42578125" style="175" customWidth="1"/>
    <col min="13062" max="13062" width="11" style="175" customWidth="1"/>
    <col min="13063" max="13063" width="9.140625" style="175" bestFit="1" customWidth="1"/>
    <col min="13064" max="13064" width="17.28515625" style="175" customWidth="1"/>
    <col min="13065" max="13065" width="12.7109375" style="175" customWidth="1"/>
    <col min="13066" max="13066" width="12.28515625" style="175" bestFit="1" customWidth="1"/>
    <col min="13067" max="13067" width="13.5703125" style="175" bestFit="1" customWidth="1"/>
    <col min="13068" max="13068" width="17.42578125" style="175" customWidth="1"/>
    <col min="13069" max="13312" width="9.140625" style="175"/>
    <col min="13313" max="13313" width="40" style="175" customWidth="1"/>
    <col min="13314" max="13314" width="10.7109375" style="175" customWidth="1"/>
    <col min="13315" max="13315" width="14.140625" style="175" customWidth="1"/>
    <col min="13316" max="13316" width="13.28515625" style="175" bestFit="1" customWidth="1"/>
    <col min="13317" max="13317" width="13.42578125" style="175" customWidth="1"/>
    <col min="13318" max="13318" width="11" style="175" customWidth="1"/>
    <col min="13319" max="13319" width="9.140625" style="175" bestFit="1" customWidth="1"/>
    <col min="13320" max="13320" width="17.28515625" style="175" customWidth="1"/>
    <col min="13321" max="13321" width="12.7109375" style="175" customWidth="1"/>
    <col min="13322" max="13322" width="12.28515625" style="175" bestFit="1" customWidth="1"/>
    <col min="13323" max="13323" width="13.5703125" style="175" bestFit="1" customWidth="1"/>
    <col min="13324" max="13324" width="17.42578125" style="175" customWidth="1"/>
    <col min="13325" max="13568" width="9.140625" style="175"/>
    <col min="13569" max="13569" width="40" style="175" customWidth="1"/>
    <col min="13570" max="13570" width="10.7109375" style="175" customWidth="1"/>
    <col min="13571" max="13571" width="14.140625" style="175" customWidth="1"/>
    <col min="13572" max="13572" width="13.28515625" style="175" bestFit="1" customWidth="1"/>
    <col min="13573" max="13573" width="13.42578125" style="175" customWidth="1"/>
    <col min="13574" max="13574" width="11" style="175" customWidth="1"/>
    <col min="13575" max="13575" width="9.140625" style="175" bestFit="1" customWidth="1"/>
    <col min="13576" max="13576" width="17.28515625" style="175" customWidth="1"/>
    <col min="13577" max="13577" width="12.7109375" style="175" customWidth="1"/>
    <col min="13578" max="13578" width="12.28515625" style="175" bestFit="1" customWidth="1"/>
    <col min="13579" max="13579" width="13.5703125" style="175" bestFit="1" customWidth="1"/>
    <col min="13580" max="13580" width="17.42578125" style="175" customWidth="1"/>
    <col min="13581" max="13824" width="9.140625" style="175"/>
    <col min="13825" max="13825" width="40" style="175" customWidth="1"/>
    <col min="13826" max="13826" width="10.7109375" style="175" customWidth="1"/>
    <col min="13827" max="13827" width="14.140625" style="175" customWidth="1"/>
    <col min="13828" max="13828" width="13.28515625" style="175" bestFit="1" customWidth="1"/>
    <col min="13829" max="13829" width="13.42578125" style="175" customWidth="1"/>
    <col min="13830" max="13830" width="11" style="175" customWidth="1"/>
    <col min="13831" max="13831" width="9.140625" style="175" bestFit="1" customWidth="1"/>
    <col min="13832" max="13832" width="17.28515625" style="175" customWidth="1"/>
    <col min="13833" max="13833" width="12.7109375" style="175" customWidth="1"/>
    <col min="13834" max="13834" width="12.28515625" style="175" bestFit="1" customWidth="1"/>
    <col min="13835" max="13835" width="13.5703125" style="175" bestFit="1" customWidth="1"/>
    <col min="13836" max="13836" width="17.42578125" style="175" customWidth="1"/>
    <col min="13837" max="14080" width="9.140625" style="175"/>
    <col min="14081" max="14081" width="40" style="175" customWidth="1"/>
    <col min="14082" max="14082" width="10.7109375" style="175" customWidth="1"/>
    <col min="14083" max="14083" width="14.140625" style="175" customWidth="1"/>
    <col min="14084" max="14084" width="13.28515625" style="175" bestFit="1" customWidth="1"/>
    <col min="14085" max="14085" width="13.42578125" style="175" customWidth="1"/>
    <col min="14086" max="14086" width="11" style="175" customWidth="1"/>
    <col min="14087" max="14087" width="9.140625" style="175" bestFit="1" customWidth="1"/>
    <col min="14088" max="14088" width="17.28515625" style="175" customWidth="1"/>
    <col min="14089" max="14089" width="12.7109375" style="175" customWidth="1"/>
    <col min="14090" max="14090" width="12.28515625" style="175" bestFit="1" customWidth="1"/>
    <col min="14091" max="14091" width="13.5703125" style="175" bestFit="1" customWidth="1"/>
    <col min="14092" max="14092" width="17.42578125" style="175" customWidth="1"/>
    <col min="14093" max="14336" width="9.140625" style="175"/>
    <col min="14337" max="14337" width="40" style="175" customWidth="1"/>
    <col min="14338" max="14338" width="10.7109375" style="175" customWidth="1"/>
    <col min="14339" max="14339" width="14.140625" style="175" customWidth="1"/>
    <col min="14340" max="14340" width="13.28515625" style="175" bestFit="1" customWidth="1"/>
    <col min="14341" max="14341" width="13.42578125" style="175" customWidth="1"/>
    <col min="14342" max="14342" width="11" style="175" customWidth="1"/>
    <col min="14343" max="14343" width="9.140625" style="175" bestFit="1" customWidth="1"/>
    <col min="14344" max="14344" width="17.28515625" style="175" customWidth="1"/>
    <col min="14345" max="14345" width="12.7109375" style="175" customWidth="1"/>
    <col min="14346" max="14346" width="12.28515625" style="175" bestFit="1" customWidth="1"/>
    <col min="14347" max="14347" width="13.5703125" style="175" bestFit="1" customWidth="1"/>
    <col min="14348" max="14348" width="17.42578125" style="175" customWidth="1"/>
    <col min="14349" max="14592" width="9.140625" style="175"/>
    <col min="14593" max="14593" width="40" style="175" customWidth="1"/>
    <col min="14594" max="14594" width="10.7109375" style="175" customWidth="1"/>
    <col min="14595" max="14595" width="14.140625" style="175" customWidth="1"/>
    <col min="14596" max="14596" width="13.28515625" style="175" bestFit="1" customWidth="1"/>
    <col min="14597" max="14597" width="13.42578125" style="175" customWidth="1"/>
    <col min="14598" max="14598" width="11" style="175" customWidth="1"/>
    <col min="14599" max="14599" width="9.140625" style="175" bestFit="1" customWidth="1"/>
    <col min="14600" max="14600" width="17.28515625" style="175" customWidth="1"/>
    <col min="14601" max="14601" width="12.7109375" style="175" customWidth="1"/>
    <col min="14602" max="14602" width="12.28515625" style="175" bestFit="1" customWidth="1"/>
    <col min="14603" max="14603" width="13.5703125" style="175" bestFit="1" customWidth="1"/>
    <col min="14604" max="14604" width="17.42578125" style="175" customWidth="1"/>
    <col min="14605" max="14848" width="9.140625" style="175"/>
    <col min="14849" max="14849" width="40" style="175" customWidth="1"/>
    <col min="14850" max="14850" width="10.7109375" style="175" customWidth="1"/>
    <col min="14851" max="14851" width="14.140625" style="175" customWidth="1"/>
    <col min="14852" max="14852" width="13.28515625" style="175" bestFit="1" customWidth="1"/>
    <col min="14853" max="14853" width="13.42578125" style="175" customWidth="1"/>
    <col min="14854" max="14854" width="11" style="175" customWidth="1"/>
    <col min="14855" max="14855" width="9.140625" style="175" bestFit="1" customWidth="1"/>
    <col min="14856" max="14856" width="17.28515625" style="175" customWidth="1"/>
    <col min="14857" max="14857" width="12.7109375" style="175" customWidth="1"/>
    <col min="14858" max="14858" width="12.28515625" style="175" bestFit="1" customWidth="1"/>
    <col min="14859" max="14859" width="13.5703125" style="175" bestFit="1" customWidth="1"/>
    <col min="14860" max="14860" width="17.42578125" style="175" customWidth="1"/>
    <col min="14861" max="15104" width="9.140625" style="175"/>
    <col min="15105" max="15105" width="40" style="175" customWidth="1"/>
    <col min="15106" max="15106" width="10.7109375" style="175" customWidth="1"/>
    <col min="15107" max="15107" width="14.140625" style="175" customWidth="1"/>
    <col min="15108" max="15108" width="13.28515625" style="175" bestFit="1" customWidth="1"/>
    <col min="15109" max="15109" width="13.42578125" style="175" customWidth="1"/>
    <col min="15110" max="15110" width="11" style="175" customWidth="1"/>
    <col min="15111" max="15111" width="9.140625" style="175" bestFit="1" customWidth="1"/>
    <col min="15112" max="15112" width="17.28515625" style="175" customWidth="1"/>
    <col min="15113" max="15113" width="12.7109375" style="175" customWidth="1"/>
    <col min="15114" max="15114" width="12.28515625" style="175" bestFit="1" customWidth="1"/>
    <col min="15115" max="15115" width="13.5703125" style="175" bestFit="1" customWidth="1"/>
    <col min="15116" max="15116" width="17.42578125" style="175" customWidth="1"/>
    <col min="15117" max="15360" width="9.140625" style="175"/>
    <col min="15361" max="15361" width="40" style="175" customWidth="1"/>
    <col min="15362" max="15362" width="10.7109375" style="175" customWidth="1"/>
    <col min="15363" max="15363" width="14.140625" style="175" customWidth="1"/>
    <col min="15364" max="15364" width="13.28515625" style="175" bestFit="1" customWidth="1"/>
    <col min="15365" max="15365" width="13.42578125" style="175" customWidth="1"/>
    <col min="15366" max="15366" width="11" style="175" customWidth="1"/>
    <col min="15367" max="15367" width="9.140625" style="175" bestFit="1" customWidth="1"/>
    <col min="15368" max="15368" width="17.28515625" style="175" customWidth="1"/>
    <col min="15369" max="15369" width="12.7109375" style="175" customWidth="1"/>
    <col min="15370" max="15370" width="12.28515625" style="175" bestFit="1" customWidth="1"/>
    <col min="15371" max="15371" width="13.5703125" style="175" bestFit="1" customWidth="1"/>
    <col min="15372" max="15372" width="17.42578125" style="175" customWidth="1"/>
    <col min="15373" max="15616" width="9.140625" style="175"/>
    <col min="15617" max="15617" width="40" style="175" customWidth="1"/>
    <col min="15618" max="15618" width="10.7109375" style="175" customWidth="1"/>
    <col min="15619" max="15619" width="14.140625" style="175" customWidth="1"/>
    <col min="15620" max="15620" width="13.28515625" style="175" bestFit="1" customWidth="1"/>
    <col min="15621" max="15621" width="13.42578125" style="175" customWidth="1"/>
    <col min="15622" max="15622" width="11" style="175" customWidth="1"/>
    <col min="15623" max="15623" width="9.140625" style="175" bestFit="1" customWidth="1"/>
    <col min="15624" max="15624" width="17.28515625" style="175" customWidth="1"/>
    <col min="15625" max="15625" width="12.7109375" style="175" customWidth="1"/>
    <col min="15626" max="15626" width="12.28515625" style="175" bestFit="1" customWidth="1"/>
    <col min="15627" max="15627" width="13.5703125" style="175" bestFit="1" customWidth="1"/>
    <col min="15628" max="15628" width="17.42578125" style="175" customWidth="1"/>
    <col min="15629" max="15872" width="9.140625" style="175"/>
    <col min="15873" max="15873" width="40" style="175" customWidth="1"/>
    <col min="15874" max="15874" width="10.7109375" style="175" customWidth="1"/>
    <col min="15875" max="15875" width="14.140625" style="175" customWidth="1"/>
    <col min="15876" max="15876" width="13.28515625" style="175" bestFit="1" customWidth="1"/>
    <col min="15877" max="15877" width="13.42578125" style="175" customWidth="1"/>
    <col min="15878" max="15878" width="11" style="175" customWidth="1"/>
    <col min="15879" max="15879" width="9.140625" style="175" bestFit="1" customWidth="1"/>
    <col min="15880" max="15880" width="17.28515625" style="175" customWidth="1"/>
    <col min="15881" max="15881" width="12.7109375" style="175" customWidth="1"/>
    <col min="15882" max="15882" width="12.28515625" style="175" bestFit="1" customWidth="1"/>
    <col min="15883" max="15883" width="13.5703125" style="175" bestFit="1" customWidth="1"/>
    <col min="15884" max="15884" width="17.42578125" style="175" customWidth="1"/>
    <col min="15885" max="16128" width="9.140625" style="175"/>
    <col min="16129" max="16129" width="40" style="175" customWidth="1"/>
    <col min="16130" max="16130" width="10.7109375" style="175" customWidth="1"/>
    <col min="16131" max="16131" width="14.140625" style="175" customWidth="1"/>
    <col min="16132" max="16132" width="13.28515625" style="175" bestFit="1" customWidth="1"/>
    <col min="16133" max="16133" width="13.42578125" style="175" customWidth="1"/>
    <col min="16134" max="16134" width="11" style="175" customWidth="1"/>
    <col min="16135" max="16135" width="9.140625" style="175" bestFit="1" customWidth="1"/>
    <col min="16136" max="16136" width="17.28515625" style="175" customWidth="1"/>
    <col min="16137" max="16137" width="12.7109375" style="175" customWidth="1"/>
    <col min="16138" max="16138" width="12.28515625" style="175" bestFit="1" customWidth="1"/>
    <col min="16139" max="16139" width="13.5703125" style="175" bestFit="1" customWidth="1"/>
    <col min="16140" max="16140" width="17.42578125" style="175" customWidth="1"/>
    <col min="16141" max="16384" width="9.140625" style="175"/>
  </cols>
  <sheetData>
    <row r="1" spans="1:12" ht="15.75">
      <c r="A1" s="174" t="s">
        <v>463</v>
      </c>
    </row>
    <row r="2" spans="1:12">
      <c r="A2" s="176" t="s">
        <v>464</v>
      </c>
    </row>
    <row r="3" spans="1:1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>
      <c r="A4" s="247" t="s">
        <v>90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ht="13.5" thickBo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36" customHeight="1" thickTop="1" thickBot="1">
      <c r="A6" s="128" t="s">
        <v>2</v>
      </c>
      <c r="B6" s="129" t="s">
        <v>3</v>
      </c>
      <c r="C6" s="130" t="s">
        <v>4</v>
      </c>
      <c r="D6" s="129" t="s">
        <v>5</v>
      </c>
      <c r="E6" s="131" t="s">
        <v>91</v>
      </c>
      <c r="F6" s="132" t="s">
        <v>92</v>
      </c>
      <c r="G6" s="133" t="s">
        <v>93</v>
      </c>
      <c r="H6" s="134" t="s">
        <v>94</v>
      </c>
      <c r="I6" s="135" t="s">
        <v>95</v>
      </c>
      <c r="J6" s="136" t="s">
        <v>96</v>
      </c>
      <c r="K6" s="137" t="s">
        <v>97</v>
      </c>
      <c r="L6" s="138" t="s">
        <v>98</v>
      </c>
    </row>
    <row r="7" spans="1:12" s="280" customFormat="1" ht="13.5" thickTop="1">
      <c r="A7" s="271" t="s">
        <v>465</v>
      </c>
      <c r="B7" s="272" t="s">
        <v>10</v>
      </c>
      <c r="C7" s="273" t="s">
        <v>466</v>
      </c>
      <c r="D7" s="273" t="s">
        <v>198</v>
      </c>
      <c r="E7" s="274">
        <v>1</v>
      </c>
      <c r="F7" s="275">
        <v>1E-4</v>
      </c>
      <c r="G7" s="275">
        <v>1E-4</v>
      </c>
      <c r="H7" s="276">
        <f>G7/G9</f>
        <v>0.5</v>
      </c>
      <c r="I7" s="277">
        <f>F7/G7</f>
        <v>1</v>
      </c>
      <c r="J7" s="274">
        <f>E7*I7</f>
        <v>1</v>
      </c>
      <c r="K7" s="278">
        <f>G7*J7</f>
        <v>1E-4</v>
      </c>
      <c r="L7" s="279">
        <f>K9/G9</f>
        <v>1</v>
      </c>
    </row>
    <row r="8" spans="1:12" s="280" customFormat="1">
      <c r="A8" s="281"/>
      <c r="B8" s="282"/>
      <c r="C8" s="283" t="s">
        <v>467</v>
      </c>
      <c r="D8" s="283" t="s">
        <v>198</v>
      </c>
      <c r="E8" s="284">
        <v>1</v>
      </c>
      <c r="F8" s="285">
        <v>1E-4</v>
      </c>
      <c r="G8" s="285">
        <v>1E-4</v>
      </c>
      <c r="H8" s="286">
        <f>G8/G9</f>
        <v>0.5</v>
      </c>
      <c r="I8" s="287">
        <f>F8/G8</f>
        <v>1</v>
      </c>
      <c r="J8" s="284">
        <f>E8*I8</f>
        <v>1</v>
      </c>
      <c r="K8" s="288">
        <f>G8*J8</f>
        <v>1E-4</v>
      </c>
      <c r="L8" s="289"/>
    </row>
    <row r="9" spans="1:12" s="280" customFormat="1">
      <c r="A9" s="281"/>
      <c r="B9" s="282"/>
      <c r="C9" s="283"/>
      <c r="D9" s="283"/>
      <c r="E9" s="284"/>
      <c r="F9" s="290">
        <f>SUM(F7:F8)</f>
        <v>2.0000000000000001E-4</v>
      </c>
      <c r="G9" s="290">
        <f>SUM(G7:G8)</f>
        <v>2.0000000000000001E-4</v>
      </c>
      <c r="H9" s="291">
        <f>SUM(H7:H8)</f>
        <v>1</v>
      </c>
      <c r="I9" s="292"/>
      <c r="J9" s="293"/>
      <c r="K9" s="294">
        <f>SUM(K7:K8)</f>
        <v>2.0000000000000001E-4</v>
      </c>
      <c r="L9" s="289"/>
    </row>
    <row r="10" spans="1:12" s="280" customFormat="1">
      <c r="A10" s="281"/>
      <c r="B10" s="295"/>
      <c r="C10" s="296"/>
      <c r="D10" s="296"/>
      <c r="E10" s="297"/>
      <c r="F10" s="298"/>
      <c r="G10" s="298"/>
      <c r="H10" s="299" t="s">
        <v>103</v>
      </c>
      <c r="I10" s="300"/>
      <c r="J10" s="297"/>
      <c r="K10" s="301"/>
      <c r="L10" s="302"/>
    </row>
    <row r="11" spans="1:12">
      <c r="A11" s="281"/>
      <c r="B11" s="282" t="s">
        <v>14</v>
      </c>
      <c r="C11" s="283" t="s">
        <v>466</v>
      </c>
      <c r="D11" s="283" t="s">
        <v>198</v>
      </c>
      <c r="E11" s="284">
        <v>1</v>
      </c>
      <c r="F11" s="285">
        <v>2054</v>
      </c>
      <c r="G11" s="285">
        <v>1011</v>
      </c>
      <c r="H11" s="286">
        <f>G11/G13</f>
        <v>6.6719461492773705E-2</v>
      </c>
      <c r="I11" s="287">
        <f>F11/G11</f>
        <v>2.0316518298714143</v>
      </c>
      <c r="J11" s="284">
        <f>E11*I11</f>
        <v>2.0316518298714143</v>
      </c>
      <c r="K11" s="288">
        <f>G11*J11</f>
        <v>2054</v>
      </c>
      <c r="L11" s="289">
        <f>K13/G13</f>
        <v>1.9079390219758463</v>
      </c>
    </row>
    <row r="12" spans="1:12">
      <c r="A12" s="281"/>
      <c r="B12" s="282"/>
      <c r="C12" s="283" t="s">
        <v>467</v>
      </c>
      <c r="D12" s="283" t="s">
        <v>198</v>
      </c>
      <c r="E12" s="284">
        <v>1</v>
      </c>
      <c r="F12" s="285">
        <v>26857</v>
      </c>
      <c r="G12" s="285">
        <v>14142</v>
      </c>
      <c r="H12" s="286">
        <f>G12/G13</f>
        <v>0.93328053850722625</v>
      </c>
      <c r="I12" s="287">
        <f>F12/G12</f>
        <v>1.8990948946400792</v>
      </c>
      <c r="J12" s="284">
        <f>E12*I12</f>
        <v>1.8990948946400792</v>
      </c>
      <c r="K12" s="288">
        <f>G12*J12</f>
        <v>26857</v>
      </c>
      <c r="L12" s="289"/>
    </row>
    <row r="13" spans="1:12">
      <c r="A13" s="281"/>
      <c r="B13" s="282"/>
      <c r="C13" s="283"/>
      <c r="D13" s="283"/>
      <c r="E13" s="284"/>
      <c r="F13" s="290">
        <f>SUM(F11:F12)</f>
        <v>28911</v>
      </c>
      <c r="G13" s="290">
        <f>SUM(G11:G12)</f>
        <v>15153</v>
      </c>
      <c r="H13" s="291">
        <f>SUM(H11:H12)</f>
        <v>1</v>
      </c>
      <c r="I13" s="292"/>
      <c r="J13" s="293"/>
      <c r="K13" s="294">
        <f>SUM(K11:K12)</f>
        <v>28911</v>
      </c>
      <c r="L13" s="289"/>
    </row>
    <row r="14" spans="1:12">
      <c r="A14" s="281"/>
      <c r="B14" s="295"/>
      <c r="C14" s="296"/>
      <c r="D14" s="296"/>
      <c r="E14" s="297"/>
      <c r="F14" s="298"/>
      <c r="G14" s="298"/>
      <c r="H14" s="299" t="s">
        <v>103</v>
      </c>
      <c r="I14" s="300"/>
      <c r="J14" s="297"/>
      <c r="K14" s="301"/>
      <c r="L14" s="302"/>
    </row>
    <row r="15" spans="1:12">
      <c r="A15" s="281"/>
      <c r="B15" s="282" t="s">
        <v>15</v>
      </c>
      <c r="C15" s="283" t="s">
        <v>466</v>
      </c>
      <c r="D15" s="283" t="s">
        <v>198</v>
      </c>
      <c r="E15" s="284">
        <v>1</v>
      </c>
      <c r="F15" s="285">
        <v>240</v>
      </c>
      <c r="G15" s="285">
        <v>90</v>
      </c>
      <c r="H15" s="286">
        <f>G15/G17</f>
        <v>3.6290322580645164E-2</v>
      </c>
      <c r="I15" s="287">
        <f>F15/G15</f>
        <v>2.6666666666666665</v>
      </c>
      <c r="J15" s="284">
        <f>E15*I15</f>
        <v>2.6666666666666665</v>
      </c>
      <c r="K15" s="288">
        <f>G15*J15</f>
        <v>240</v>
      </c>
      <c r="L15" s="289">
        <f>K17/G17</f>
        <v>1.7056451612903225</v>
      </c>
    </row>
    <row r="16" spans="1:12">
      <c r="A16" s="281"/>
      <c r="B16" s="282"/>
      <c r="C16" s="283" t="s">
        <v>467</v>
      </c>
      <c r="D16" s="283" t="s">
        <v>198</v>
      </c>
      <c r="E16" s="284">
        <v>1</v>
      </c>
      <c r="F16" s="285">
        <v>3990</v>
      </c>
      <c r="G16" s="285">
        <v>2390</v>
      </c>
      <c r="H16" s="286">
        <f>G16/G17</f>
        <v>0.96370967741935487</v>
      </c>
      <c r="I16" s="287">
        <f>F16/G16</f>
        <v>1.6694560669456067</v>
      </c>
      <c r="J16" s="284">
        <f>E16*I16</f>
        <v>1.6694560669456067</v>
      </c>
      <c r="K16" s="288">
        <f>G16*J16</f>
        <v>3990</v>
      </c>
      <c r="L16" s="289"/>
    </row>
    <row r="17" spans="1:12">
      <c r="A17" s="281"/>
      <c r="B17" s="282"/>
      <c r="C17" s="283"/>
      <c r="D17" s="283"/>
      <c r="E17" s="284"/>
      <c r="F17" s="290">
        <f>SUM(F15:F16)</f>
        <v>4230</v>
      </c>
      <c r="G17" s="290">
        <f>SUM(G15:G16)</f>
        <v>2480</v>
      </c>
      <c r="H17" s="291">
        <f>SUM(H15:H16)</f>
        <v>1</v>
      </c>
      <c r="I17" s="292"/>
      <c r="J17" s="293"/>
      <c r="K17" s="294">
        <f>SUM(K15:K16)</f>
        <v>4230</v>
      </c>
      <c r="L17" s="289"/>
    </row>
    <row r="18" spans="1:12">
      <c r="A18" s="281"/>
      <c r="B18" s="295"/>
      <c r="C18" s="296"/>
      <c r="D18" s="296"/>
      <c r="E18" s="297"/>
      <c r="F18" s="298"/>
      <c r="G18" s="298"/>
      <c r="H18" s="299" t="s">
        <v>103</v>
      </c>
      <c r="I18" s="300"/>
      <c r="J18" s="297"/>
      <c r="K18" s="301"/>
      <c r="L18" s="302"/>
    </row>
    <row r="19" spans="1:12">
      <c r="A19" s="281"/>
      <c r="B19" s="282" t="s">
        <v>16</v>
      </c>
      <c r="C19" s="283" t="str">
        <f>C15</f>
        <v xml:space="preserve">5MG-4MG   </v>
      </c>
      <c r="D19" s="283" t="str">
        <f>D15</f>
        <v>CAP ER 12H</v>
      </c>
      <c r="E19" s="284">
        <f>(E7*(F7/F19))+(E11*(F11/F19))+(E15*(F15/F19))</f>
        <v>0.99999999999999989</v>
      </c>
      <c r="F19" s="285">
        <f>F7+F11+F15</f>
        <v>2294.0001000000002</v>
      </c>
      <c r="G19" s="285">
        <f>G7+G11+G15</f>
        <v>1101.0001</v>
      </c>
      <c r="H19" s="286">
        <f>G19/G21</f>
        <v>6.2439748625421107E-2</v>
      </c>
      <c r="I19" s="287">
        <f>F19/G19</f>
        <v>2.0835603012206811</v>
      </c>
      <c r="J19" s="284">
        <f>E19*I19</f>
        <v>2.0835603012206807</v>
      </c>
      <c r="K19" s="288">
        <f>G19*J19</f>
        <v>2294.0000999999993</v>
      </c>
      <c r="L19" s="289">
        <f>K21/G21</f>
        <v>1.8794873149267024</v>
      </c>
    </row>
    <row r="20" spans="1:12">
      <c r="A20" s="281"/>
      <c r="B20" s="282"/>
      <c r="C20" s="283" t="str">
        <f>C16</f>
        <v xml:space="preserve">10MG-8MG  </v>
      </c>
      <c r="D20" s="283" t="str">
        <f>D16</f>
        <v>CAP ER 12H</v>
      </c>
      <c r="E20" s="284">
        <f>(E8*(F8/F20))+(E12*(F12/F20))+(E16*(F16/F20))</f>
        <v>1</v>
      </c>
      <c r="F20" s="285">
        <f>F8+F12+F16</f>
        <v>30847.000100000001</v>
      </c>
      <c r="G20" s="285">
        <f>G8+G12+G16</f>
        <v>16532.000099999997</v>
      </c>
      <c r="H20" s="286">
        <f>G20/G21</f>
        <v>0.93756025137457888</v>
      </c>
      <c r="I20" s="287">
        <f>F20/G20</f>
        <v>1.8658964380238545</v>
      </c>
      <c r="J20" s="284">
        <f>E20*I20</f>
        <v>1.8658964380238545</v>
      </c>
      <c r="K20" s="288">
        <f>G20*J20</f>
        <v>30847.000100000001</v>
      </c>
      <c r="L20" s="289"/>
    </row>
    <row r="21" spans="1:12" ht="13.5" thickBot="1">
      <c r="A21" s="303"/>
      <c r="B21" s="304"/>
      <c r="C21" s="305"/>
      <c r="D21" s="305"/>
      <c r="E21" s="306"/>
      <c r="F21" s="307">
        <f>SUM(F19:F20)</f>
        <v>33141.000200000002</v>
      </c>
      <c r="G21" s="307">
        <f>SUM(G19:G20)</f>
        <v>17633.000199999999</v>
      </c>
      <c r="H21" s="308">
        <f>SUM(H19:H20)</f>
        <v>1</v>
      </c>
      <c r="I21" s="309" t="s">
        <v>103</v>
      </c>
      <c r="J21" s="310"/>
      <c r="K21" s="311">
        <f>SUM(K19:K20)</f>
        <v>33141.000200000002</v>
      </c>
      <c r="L21" s="312"/>
    </row>
    <row r="22" spans="1:12" ht="14.25" thickTop="1" thickBot="1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5"/>
    </row>
    <row r="23" spans="1:12" ht="13.5" thickTop="1">
      <c r="A23" s="271" t="s">
        <v>465</v>
      </c>
      <c r="B23" s="316" t="s">
        <v>10</v>
      </c>
      <c r="C23" s="273" t="s">
        <v>468</v>
      </c>
      <c r="D23" s="273" t="s">
        <v>469</v>
      </c>
      <c r="E23" s="274">
        <v>1</v>
      </c>
      <c r="F23" s="275">
        <v>50096</v>
      </c>
      <c r="G23" s="275">
        <f>F23/I23</f>
        <v>5778.0312079853329</v>
      </c>
      <c r="H23" s="276">
        <f>G23/G24</f>
        <v>1</v>
      </c>
      <c r="I23" s="277">
        <f>(F26+F29)/(G26+G29)</f>
        <v>8.6700812433768988</v>
      </c>
      <c r="J23" s="274">
        <f>E23*I23</f>
        <v>8.6700812433768988</v>
      </c>
      <c r="K23" s="278">
        <f>G23*J23</f>
        <v>50096</v>
      </c>
      <c r="L23" s="279">
        <f>K24/G24</f>
        <v>8.6700812433768988</v>
      </c>
    </row>
    <row r="24" spans="1:12">
      <c r="A24" s="281"/>
      <c r="B24" s="317"/>
      <c r="C24" s="283"/>
      <c r="D24" s="283"/>
      <c r="E24" s="284"/>
      <c r="F24" s="290">
        <f>SUM(F23)</f>
        <v>50096</v>
      </c>
      <c r="G24" s="290">
        <f>SUM(G23:G23)</f>
        <v>5778.0312079853329</v>
      </c>
      <c r="H24" s="291">
        <f>SUM(H23:H23)</f>
        <v>1</v>
      </c>
      <c r="I24" s="292"/>
      <c r="J24" s="293"/>
      <c r="K24" s="294">
        <f>SUM(K23:K23)</f>
        <v>50096</v>
      </c>
      <c r="L24" s="289"/>
    </row>
    <row r="25" spans="1:12">
      <c r="A25" s="281"/>
      <c r="B25" s="295"/>
      <c r="C25" s="296"/>
      <c r="D25" s="296"/>
      <c r="E25" s="297"/>
      <c r="F25" s="298"/>
      <c r="G25" s="298"/>
      <c r="H25" s="299" t="s">
        <v>103</v>
      </c>
      <c r="I25" s="300"/>
      <c r="J25" s="297"/>
      <c r="K25" s="301"/>
      <c r="L25" s="302"/>
    </row>
    <row r="26" spans="1:12">
      <c r="A26" s="281"/>
      <c r="B26" s="317" t="s">
        <v>14</v>
      </c>
      <c r="C26" s="283" t="s">
        <v>468</v>
      </c>
      <c r="D26" s="283" t="s">
        <v>469</v>
      </c>
      <c r="E26" s="284">
        <v>1</v>
      </c>
      <c r="F26" s="285">
        <v>21725</v>
      </c>
      <c r="G26" s="285">
        <v>2483</v>
      </c>
      <c r="H26" s="286">
        <f>G26/G27</f>
        <v>1</v>
      </c>
      <c r="I26" s="287">
        <f>F26/G26</f>
        <v>8.7494965767217074</v>
      </c>
      <c r="J26" s="284">
        <f>E26*I26</f>
        <v>8.7494965767217074</v>
      </c>
      <c r="K26" s="288">
        <f>G26*J26</f>
        <v>21725</v>
      </c>
      <c r="L26" s="289">
        <f>K27/G27</f>
        <v>8.7494965767217074</v>
      </c>
    </row>
    <row r="27" spans="1:12">
      <c r="A27" s="281"/>
      <c r="B27" s="317"/>
      <c r="C27" s="283"/>
      <c r="D27" s="283"/>
      <c r="E27" s="284"/>
      <c r="F27" s="290">
        <f>SUM(F26)</f>
        <v>21725</v>
      </c>
      <c r="G27" s="290">
        <f>SUM(G26)</f>
        <v>2483</v>
      </c>
      <c r="H27" s="291">
        <f>SUM(H26:H26)</f>
        <v>1</v>
      </c>
      <c r="I27" s="292"/>
      <c r="J27" s="293"/>
      <c r="K27" s="294">
        <f>SUM(K26:K26)</f>
        <v>21725</v>
      </c>
      <c r="L27" s="289"/>
    </row>
    <row r="28" spans="1:12">
      <c r="A28" s="281"/>
      <c r="B28" s="295"/>
      <c r="C28" s="296"/>
      <c r="D28" s="296"/>
      <c r="E28" s="297"/>
      <c r="F28" s="298"/>
      <c r="G28" s="298"/>
      <c r="H28" s="299" t="s">
        <v>103</v>
      </c>
      <c r="I28" s="300"/>
      <c r="J28" s="297"/>
      <c r="K28" s="301"/>
      <c r="L28" s="302"/>
    </row>
    <row r="29" spans="1:12">
      <c r="A29" s="281"/>
      <c r="B29" s="317" t="s">
        <v>15</v>
      </c>
      <c r="C29" s="283" t="s">
        <v>468</v>
      </c>
      <c r="D29" s="283" t="s">
        <v>469</v>
      </c>
      <c r="E29" s="284">
        <v>1</v>
      </c>
      <c r="F29" s="285">
        <v>2820</v>
      </c>
      <c r="G29" s="285">
        <v>348</v>
      </c>
      <c r="H29" s="286">
        <f>G29/G30</f>
        <v>1</v>
      </c>
      <c r="I29" s="287">
        <f>F29/G29</f>
        <v>8.1034482758620694</v>
      </c>
      <c r="J29" s="284">
        <f>E29*I29</f>
        <v>8.1034482758620694</v>
      </c>
      <c r="K29" s="288">
        <f>G29*J29</f>
        <v>2820</v>
      </c>
      <c r="L29" s="289">
        <f>K30/G30</f>
        <v>8.1034482758620694</v>
      </c>
    </row>
    <row r="30" spans="1:12">
      <c r="A30" s="281"/>
      <c r="B30" s="317"/>
      <c r="C30" s="283"/>
      <c r="D30" s="283"/>
      <c r="E30" s="284"/>
      <c r="F30" s="290">
        <f>SUM(F29)</f>
        <v>2820</v>
      </c>
      <c r="G30" s="290">
        <f>SUM(G29)</f>
        <v>348</v>
      </c>
      <c r="H30" s="291">
        <f>SUM(H29:H29)</f>
        <v>1</v>
      </c>
      <c r="I30" s="292"/>
      <c r="J30" s="293"/>
      <c r="K30" s="294">
        <f>SUM(K29:K29)</f>
        <v>2820</v>
      </c>
      <c r="L30" s="289"/>
    </row>
    <row r="31" spans="1:12">
      <c r="A31" s="281"/>
      <c r="B31" s="295"/>
      <c r="C31" s="296"/>
      <c r="D31" s="296"/>
      <c r="E31" s="297"/>
      <c r="F31" s="298"/>
      <c r="G31" s="298"/>
      <c r="H31" s="299" t="s">
        <v>103</v>
      </c>
      <c r="I31" s="300"/>
      <c r="J31" s="297"/>
      <c r="K31" s="301"/>
      <c r="L31" s="302"/>
    </row>
    <row r="32" spans="1:12">
      <c r="A32" s="281"/>
      <c r="B32" s="317" t="s">
        <v>16</v>
      </c>
      <c r="C32" s="283" t="str">
        <f>C29</f>
        <v>10-8MG/5ML</v>
      </c>
      <c r="D32" s="283" t="str">
        <f>D29</f>
        <v>SUS ER 12H</v>
      </c>
      <c r="E32" s="284">
        <f>(E23*(F23/F32))+(E26*(F26/F32))+(E29*(F29/F32))</f>
        <v>1</v>
      </c>
      <c r="F32" s="285">
        <f>F23+F26+F29</f>
        <v>74641</v>
      </c>
      <c r="G32" s="285">
        <f>G23+G26+G29</f>
        <v>8609.031207985332</v>
      </c>
      <c r="H32" s="286">
        <f>G32/G33</f>
        <v>1</v>
      </c>
      <c r="I32" s="287">
        <f>F32/G32</f>
        <v>8.6700812433769006</v>
      </c>
      <c r="J32" s="284">
        <f>E32*I32</f>
        <v>8.6700812433769006</v>
      </c>
      <c r="K32" s="288">
        <f>G32*J32</f>
        <v>74641.000000000015</v>
      </c>
      <c r="L32" s="289">
        <f>K33/G33</f>
        <v>8.6700812433769006</v>
      </c>
    </row>
    <row r="33" spans="1:12" ht="13.5" thickBot="1">
      <c r="A33" s="303"/>
      <c r="B33" s="318"/>
      <c r="C33" s="305"/>
      <c r="D33" s="305"/>
      <c r="E33" s="306"/>
      <c r="F33" s="307">
        <f>SUM(F32:F32)</f>
        <v>74641</v>
      </c>
      <c r="G33" s="307">
        <f>SUM(G32:G32)</f>
        <v>8609.031207985332</v>
      </c>
      <c r="H33" s="308">
        <f>SUM(H32:H32)</f>
        <v>1</v>
      </c>
      <c r="I33" s="309" t="s">
        <v>103</v>
      </c>
      <c r="J33" s="310"/>
      <c r="K33" s="311">
        <f>SUM(K32:K32)</f>
        <v>74641.000000000015</v>
      </c>
      <c r="L33" s="312"/>
    </row>
    <row r="34" spans="1:12" ht="14.25" thickTop="1" thickBot="1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5"/>
    </row>
    <row r="35" spans="1:12" ht="13.5" thickTop="1">
      <c r="A35" s="271" t="s">
        <v>184</v>
      </c>
      <c r="B35" s="316" t="s">
        <v>10</v>
      </c>
      <c r="C35" s="273" t="s">
        <v>100</v>
      </c>
      <c r="D35" s="273" t="s">
        <v>185</v>
      </c>
      <c r="E35" s="274">
        <v>1</v>
      </c>
      <c r="F35" s="275">
        <v>7127</v>
      </c>
      <c r="G35" s="275">
        <f t="shared" ref="G35:G41" si="0">F35/I35</f>
        <v>3368.6626219162363</v>
      </c>
      <c r="H35" s="276">
        <f>G35/G42</f>
        <v>0.12354082425857438</v>
      </c>
      <c r="I35" s="277">
        <f t="shared" ref="I35:I41" si="1">(F44+F53)/(G44+G53)</f>
        <v>2.11567639740244</v>
      </c>
      <c r="J35" s="274">
        <f t="shared" ref="J35:J41" si="2">I35*E35</f>
        <v>2.11567639740244</v>
      </c>
      <c r="K35" s="278">
        <f t="shared" ref="K35:K41" si="3">G35*J35</f>
        <v>7127</v>
      </c>
      <c r="L35" s="279">
        <f>K42/G42</f>
        <v>2.238223559780554</v>
      </c>
    </row>
    <row r="36" spans="1:12">
      <c r="A36" s="281"/>
      <c r="B36" s="317"/>
      <c r="C36" s="283" t="s">
        <v>186</v>
      </c>
      <c r="D36" s="283" t="s">
        <v>185</v>
      </c>
      <c r="E36" s="284">
        <v>1</v>
      </c>
      <c r="F36" s="285">
        <v>901</v>
      </c>
      <c r="G36" s="285">
        <f t="shared" si="0"/>
        <v>445.84510380130814</v>
      </c>
      <c r="H36" s="286">
        <f>G36/G42</f>
        <v>1.6350723654223173E-2</v>
      </c>
      <c r="I36" s="287">
        <f t="shared" si="1"/>
        <v>2.02088122605364</v>
      </c>
      <c r="J36" s="284">
        <f t="shared" si="2"/>
        <v>2.02088122605364</v>
      </c>
      <c r="K36" s="288">
        <f t="shared" si="3"/>
        <v>901</v>
      </c>
      <c r="L36" s="289"/>
    </row>
    <row r="37" spans="1:12">
      <c r="A37" s="281"/>
      <c r="B37" s="317"/>
      <c r="C37" s="283" t="s">
        <v>102</v>
      </c>
      <c r="D37" s="283" t="s">
        <v>185</v>
      </c>
      <c r="E37" s="284">
        <v>1</v>
      </c>
      <c r="F37" s="285">
        <v>14281</v>
      </c>
      <c r="G37" s="285">
        <f t="shared" si="0"/>
        <v>6697.7406989853444</v>
      </c>
      <c r="H37" s="286">
        <f>G37/G42</f>
        <v>0.24562994264832747</v>
      </c>
      <c r="I37" s="287">
        <f t="shared" si="1"/>
        <v>2.1322115384615383</v>
      </c>
      <c r="J37" s="284">
        <f t="shared" si="2"/>
        <v>2.1322115384615383</v>
      </c>
      <c r="K37" s="288">
        <f t="shared" si="3"/>
        <v>14281</v>
      </c>
      <c r="L37" s="289"/>
    </row>
    <row r="38" spans="1:12">
      <c r="A38" s="281"/>
      <c r="B38" s="317"/>
      <c r="C38" s="283" t="s">
        <v>152</v>
      </c>
      <c r="D38" s="283" t="s">
        <v>185</v>
      </c>
      <c r="E38" s="284">
        <v>1</v>
      </c>
      <c r="F38" s="285">
        <v>4317</v>
      </c>
      <c r="G38" s="285">
        <f t="shared" si="0"/>
        <v>2016.3510552328307</v>
      </c>
      <c r="H38" s="286">
        <f>G38/G42</f>
        <v>7.3946755527690894E-2</v>
      </c>
      <c r="I38" s="287">
        <f t="shared" si="1"/>
        <v>2.1409962262258495</v>
      </c>
      <c r="J38" s="284">
        <f t="shared" si="2"/>
        <v>2.1409962262258495</v>
      </c>
      <c r="K38" s="288">
        <f t="shared" si="3"/>
        <v>4317</v>
      </c>
      <c r="L38" s="289"/>
    </row>
    <row r="39" spans="1:12">
      <c r="A39" s="281"/>
      <c r="B39" s="317"/>
      <c r="C39" s="283" t="s">
        <v>154</v>
      </c>
      <c r="D39" s="283" t="s">
        <v>185</v>
      </c>
      <c r="E39" s="284">
        <v>1</v>
      </c>
      <c r="F39" s="285">
        <v>16934</v>
      </c>
      <c r="G39" s="285">
        <f t="shared" si="0"/>
        <v>7630.9891537714075</v>
      </c>
      <c r="H39" s="286">
        <f>G39/G42</f>
        <v>0.27985547850110659</v>
      </c>
      <c r="I39" s="287">
        <f t="shared" si="1"/>
        <v>2.219109431131983</v>
      </c>
      <c r="J39" s="284">
        <f t="shared" si="2"/>
        <v>2.219109431131983</v>
      </c>
      <c r="K39" s="288">
        <f t="shared" si="3"/>
        <v>16934</v>
      </c>
      <c r="L39" s="289"/>
    </row>
    <row r="40" spans="1:12">
      <c r="A40" s="281"/>
      <c r="B40" s="317"/>
      <c r="C40" s="283" t="s">
        <v>153</v>
      </c>
      <c r="D40" s="283" t="s">
        <v>185</v>
      </c>
      <c r="E40" s="284">
        <v>1</v>
      </c>
      <c r="F40" s="285">
        <v>7483</v>
      </c>
      <c r="G40" s="285">
        <f t="shared" si="0"/>
        <v>3174.2882949449654</v>
      </c>
      <c r="H40" s="286">
        <f>G40/G42</f>
        <v>0.11641242724650532</v>
      </c>
      <c r="I40" s="287">
        <f t="shared" si="1"/>
        <v>2.357378821550844</v>
      </c>
      <c r="J40" s="284">
        <f t="shared" si="2"/>
        <v>2.357378821550844</v>
      </c>
      <c r="K40" s="288">
        <f t="shared" si="3"/>
        <v>7483</v>
      </c>
      <c r="L40" s="289"/>
    </row>
    <row r="41" spans="1:12">
      <c r="A41" s="281"/>
      <c r="B41" s="317"/>
      <c r="C41" s="283" t="s">
        <v>164</v>
      </c>
      <c r="D41" s="283" t="s">
        <v>185</v>
      </c>
      <c r="E41" s="284">
        <v>1</v>
      </c>
      <c r="F41" s="285">
        <v>9988</v>
      </c>
      <c r="G41" s="285">
        <f t="shared" si="0"/>
        <v>3933.7298898480972</v>
      </c>
      <c r="H41" s="286">
        <f>G41/G42</f>
        <v>0.14426384816357218</v>
      </c>
      <c r="I41" s="287">
        <f t="shared" si="1"/>
        <v>2.5390660466485895</v>
      </c>
      <c r="J41" s="284">
        <f t="shared" si="2"/>
        <v>2.5390660466485895</v>
      </c>
      <c r="K41" s="288">
        <f t="shared" si="3"/>
        <v>9988</v>
      </c>
      <c r="L41" s="289"/>
    </row>
    <row r="42" spans="1:12">
      <c r="A42" s="281"/>
      <c r="B42" s="317"/>
      <c r="C42" s="283"/>
      <c r="D42" s="283"/>
      <c r="E42" s="284"/>
      <c r="F42" s="290">
        <f>SUM(F35:F41)</f>
        <v>61031</v>
      </c>
      <c r="G42" s="290">
        <f>SUM(G35:G41)</f>
        <v>27267.60681850019</v>
      </c>
      <c r="H42" s="291">
        <f>SUM(H35:H41)</f>
        <v>1</v>
      </c>
      <c r="I42" s="292" t="s">
        <v>103</v>
      </c>
      <c r="J42" s="293" t="s">
        <v>103</v>
      </c>
      <c r="K42" s="294">
        <f>SUM(K35:K41)</f>
        <v>61031</v>
      </c>
      <c r="L42" s="289"/>
    </row>
    <row r="43" spans="1:12">
      <c r="A43" s="281"/>
      <c r="B43" s="295"/>
      <c r="C43" s="296"/>
      <c r="D43" s="296"/>
      <c r="E43" s="297"/>
      <c r="F43" s="298"/>
      <c r="G43" s="298"/>
      <c r="H43" s="299" t="s">
        <v>103</v>
      </c>
      <c r="I43" s="300"/>
      <c r="J43" s="297"/>
      <c r="K43" s="301"/>
      <c r="L43" s="302"/>
    </row>
    <row r="44" spans="1:12">
      <c r="A44" s="281"/>
      <c r="B44" s="317" t="s">
        <v>14</v>
      </c>
      <c r="C44" s="283" t="s">
        <v>100</v>
      </c>
      <c r="D44" s="283" t="s">
        <v>185</v>
      </c>
      <c r="E44" s="284">
        <v>1</v>
      </c>
      <c r="F44" s="285">
        <v>98610</v>
      </c>
      <c r="G44" s="285">
        <v>47097</v>
      </c>
      <c r="H44" s="286">
        <f>G44/G51</f>
        <v>5.6558909676512864E-2</v>
      </c>
      <c r="I44" s="287">
        <f t="shared" ref="I44:I50" si="4">F44/G44</f>
        <v>2.0937639340085354</v>
      </c>
      <c r="J44" s="284">
        <f>I44*E44</f>
        <v>2.0937639340085354</v>
      </c>
      <c r="K44" s="288">
        <f>G44*J44</f>
        <v>98610</v>
      </c>
      <c r="L44" s="289">
        <f>K51/G51</f>
        <v>2.2672032299476288</v>
      </c>
    </row>
    <row r="45" spans="1:12">
      <c r="A45" s="281"/>
      <c r="B45" s="317"/>
      <c r="C45" s="283" t="s">
        <v>186</v>
      </c>
      <c r="D45" s="283" t="s">
        <v>185</v>
      </c>
      <c r="E45" s="284">
        <v>1</v>
      </c>
      <c r="F45" s="285">
        <v>30267</v>
      </c>
      <c r="G45" s="285">
        <v>14970</v>
      </c>
      <c r="H45" s="286">
        <f>G45/G51</f>
        <v>1.7977511897942493E-2</v>
      </c>
      <c r="I45" s="287">
        <f t="shared" si="4"/>
        <v>2.0218436873747496</v>
      </c>
      <c r="J45" s="284">
        <f t="shared" ref="J45:J50" si="5">I45*E45</f>
        <v>2.0218436873747496</v>
      </c>
      <c r="K45" s="288">
        <f t="shared" ref="K45:K50" si="6">G45*J45</f>
        <v>30267.000000000004</v>
      </c>
      <c r="L45" s="289"/>
    </row>
    <row r="46" spans="1:12">
      <c r="A46" s="281"/>
      <c r="B46" s="317"/>
      <c r="C46" s="283" t="s">
        <v>102</v>
      </c>
      <c r="D46" s="283" t="s">
        <v>185</v>
      </c>
      <c r="E46" s="284">
        <v>1</v>
      </c>
      <c r="F46" s="285">
        <v>349096</v>
      </c>
      <c r="G46" s="285">
        <v>164245</v>
      </c>
      <c r="H46" s="286">
        <f>G46/G51</f>
        <v>0.19724224727305043</v>
      </c>
      <c r="I46" s="287">
        <f t="shared" si="4"/>
        <v>2.1254589180796981</v>
      </c>
      <c r="J46" s="284">
        <f t="shared" si="5"/>
        <v>2.1254589180796981</v>
      </c>
      <c r="K46" s="288">
        <f t="shared" si="6"/>
        <v>349096</v>
      </c>
      <c r="L46" s="289"/>
    </row>
    <row r="47" spans="1:12">
      <c r="A47" s="281"/>
      <c r="B47" s="317"/>
      <c r="C47" s="283" t="s">
        <v>152</v>
      </c>
      <c r="D47" s="283" t="s">
        <v>185</v>
      </c>
      <c r="E47" s="284">
        <v>1</v>
      </c>
      <c r="F47" s="285">
        <v>169478</v>
      </c>
      <c r="G47" s="285">
        <v>79041</v>
      </c>
      <c r="H47" s="286">
        <f>G47/G51</f>
        <v>9.492054227957733E-2</v>
      </c>
      <c r="I47" s="287">
        <f t="shared" si="4"/>
        <v>2.1441783378246733</v>
      </c>
      <c r="J47" s="284">
        <f t="shared" si="5"/>
        <v>2.1441783378246733</v>
      </c>
      <c r="K47" s="288">
        <f t="shared" si="6"/>
        <v>169478</v>
      </c>
      <c r="L47" s="289"/>
    </row>
    <row r="48" spans="1:12">
      <c r="A48" s="281"/>
      <c r="B48" s="317"/>
      <c r="C48" s="283" t="s">
        <v>154</v>
      </c>
      <c r="D48" s="283" t="s">
        <v>185</v>
      </c>
      <c r="E48" s="284">
        <v>1</v>
      </c>
      <c r="F48" s="285">
        <v>503772</v>
      </c>
      <c r="G48" s="285">
        <v>226463</v>
      </c>
      <c r="H48" s="286">
        <f>G48/G51</f>
        <v>0.27196000513986313</v>
      </c>
      <c r="I48" s="287">
        <f t="shared" si="4"/>
        <v>2.2245223281507354</v>
      </c>
      <c r="J48" s="284">
        <f t="shared" si="5"/>
        <v>2.2245223281507354</v>
      </c>
      <c r="K48" s="288">
        <f t="shared" si="6"/>
        <v>503772</v>
      </c>
      <c r="L48" s="289"/>
    </row>
    <row r="49" spans="1:12">
      <c r="A49" s="281"/>
      <c r="B49" s="317"/>
      <c r="C49" s="283" t="s">
        <v>153</v>
      </c>
      <c r="D49" s="283" t="s">
        <v>185</v>
      </c>
      <c r="E49" s="284">
        <v>1</v>
      </c>
      <c r="F49" s="285">
        <v>343824</v>
      </c>
      <c r="G49" s="285">
        <v>145197</v>
      </c>
      <c r="H49" s="286">
        <f>G49/G51</f>
        <v>0.17436745457886146</v>
      </c>
      <c r="I49" s="287">
        <f t="shared" si="4"/>
        <v>2.3679828095621809</v>
      </c>
      <c r="J49" s="284">
        <f t="shared" si="5"/>
        <v>2.3679828095621809</v>
      </c>
      <c r="K49" s="288">
        <f t="shared" si="6"/>
        <v>343824</v>
      </c>
      <c r="L49" s="289"/>
    </row>
    <row r="50" spans="1:12">
      <c r="A50" s="281"/>
      <c r="B50" s="317"/>
      <c r="C50" s="283" t="s">
        <v>164</v>
      </c>
      <c r="D50" s="283" t="s">
        <v>185</v>
      </c>
      <c r="E50" s="284">
        <v>1</v>
      </c>
      <c r="F50" s="285">
        <v>392869</v>
      </c>
      <c r="G50" s="285">
        <v>155694</v>
      </c>
      <c r="H50" s="286">
        <f>G50/G51</f>
        <v>0.18697332915419229</v>
      </c>
      <c r="I50" s="287">
        <f t="shared" si="4"/>
        <v>2.5233406553881332</v>
      </c>
      <c r="J50" s="284">
        <f t="shared" si="5"/>
        <v>2.5233406553881332</v>
      </c>
      <c r="K50" s="288">
        <f t="shared" si="6"/>
        <v>392869</v>
      </c>
      <c r="L50" s="289"/>
    </row>
    <row r="51" spans="1:12">
      <c r="A51" s="281"/>
      <c r="B51" s="317"/>
      <c r="C51" s="283"/>
      <c r="D51" s="283"/>
      <c r="E51" s="284"/>
      <c r="F51" s="290">
        <f>SUM(F44:F50)</f>
        <v>1887916</v>
      </c>
      <c r="G51" s="290">
        <f>SUM(G44:G50)</f>
        <v>832707</v>
      </c>
      <c r="H51" s="291">
        <f>SUM(H44:H50)</f>
        <v>1</v>
      </c>
      <c r="I51" s="292"/>
      <c r="J51" s="293"/>
      <c r="K51" s="294">
        <f>SUM(K44:K50)</f>
        <v>1887916</v>
      </c>
      <c r="L51" s="289"/>
    </row>
    <row r="52" spans="1:12">
      <c r="A52" s="281"/>
      <c r="B52" s="295"/>
      <c r="C52" s="296"/>
      <c r="D52" s="296"/>
      <c r="E52" s="297"/>
      <c r="F52" s="298"/>
      <c r="G52" s="298"/>
      <c r="H52" s="299" t="s">
        <v>103</v>
      </c>
      <c r="I52" s="300"/>
      <c r="J52" s="297"/>
      <c r="K52" s="301"/>
      <c r="L52" s="302"/>
    </row>
    <row r="53" spans="1:12">
      <c r="A53" s="281"/>
      <c r="B53" s="317" t="s">
        <v>15</v>
      </c>
      <c r="C53" s="283" t="s">
        <v>100</v>
      </c>
      <c r="D53" s="283" t="s">
        <v>185</v>
      </c>
      <c r="E53" s="284">
        <v>1</v>
      </c>
      <c r="F53" s="285">
        <v>5970</v>
      </c>
      <c r="G53" s="285">
        <v>2334</v>
      </c>
      <c r="H53" s="286">
        <f>G53/G60</f>
        <v>7.5186032277808207E-2</v>
      </c>
      <c r="I53" s="287">
        <f t="shared" ref="I53:I59" si="7">F53/G53</f>
        <v>2.557840616966581</v>
      </c>
      <c r="J53" s="284">
        <f t="shared" ref="J53:J59" si="8">I53*E53</f>
        <v>2.557840616966581</v>
      </c>
      <c r="K53" s="288">
        <f t="shared" ref="K53:K59" si="9">G53*J53</f>
        <v>5970</v>
      </c>
      <c r="L53" s="289">
        <f>K60/G60</f>
        <v>2.3313468414779499</v>
      </c>
    </row>
    <row r="54" spans="1:12">
      <c r="A54" s="281"/>
      <c r="B54" s="317"/>
      <c r="C54" s="283" t="s">
        <v>186</v>
      </c>
      <c r="D54" s="283" t="s">
        <v>185</v>
      </c>
      <c r="E54" s="284">
        <v>1</v>
      </c>
      <c r="F54" s="285">
        <v>1380</v>
      </c>
      <c r="G54" s="285">
        <v>690</v>
      </c>
      <c r="H54" s="286">
        <f>G54/G60</f>
        <v>2.2227233192668235E-2</v>
      </c>
      <c r="I54" s="287">
        <f t="shared" si="7"/>
        <v>2</v>
      </c>
      <c r="J54" s="284">
        <f t="shared" si="8"/>
        <v>2</v>
      </c>
      <c r="K54" s="288">
        <f>G54*J54</f>
        <v>1380</v>
      </c>
      <c r="L54" s="289"/>
    </row>
    <row r="55" spans="1:12">
      <c r="A55" s="281"/>
      <c r="B55" s="317"/>
      <c r="C55" s="283" t="s">
        <v>102</v>
      </c>
      <c r="D55" s="283" t="s">
        <v>185</v>
      </c>
      <c r="E55" s="284">
        <v>1</v>
      </c>
      <c r="F55" s="285">
        <v>16348</v>
      </c>
      <c r="G55" s="285">
        <v>7147</v>
      </c>
      <c r="H55" s="286">
        <f>G55/G60</f>
        <v>0.2302290371420288</v>
      </c>
      <c r="I55" s="287">
        <f t="shared" si="7"/>
        <v>2.2873933118791103</v>
      </c>
      <c r="J55" s="284">
        <f t="shared" si="8"/>
        <v>2.2873933118791103</v>
      </c>
      <c r="K55" s="288">
        <f t="shared" si="9"/>
        <v>16348.000000000002</v>
      </c>
      <c r="L55" s="289"/>
    </row>
    <row r="56" spans="1:12">
      <c r="A56" s="281"/>
      <c r="B56" s="317"/>
      <c r="C56" s="283" t="s">
        <v>152</v>
      </c>
      <c r="D56" s="283" t="s">
        <v>185</v>
      </c>
      <c r="E56" s="284">
        <v>1</v>
      </c>
      <c r="F56" s="285">
        <v>1290</v>
      </c>
      <c r="G56" s="285">
        <v>720</v>
      </c>
      <c r="H56" s="286">
        <f>G56/G60</f>
        <v>2.3193634635827722E-2</v>
      </c>
      <c r="I56" s="287">
        <f t="shared" si="7"/>
        <v>1.7916666666666667</v>
      </c>
      <c r="J56" s="284">
        <f t="shared" si="8"/>
        <v>1.7916666666666667</v>
      </c>
      <c r="K56" s="288">
        <f t="shared" si="9"/>
        <v>1290</v>
      </c>
      <c r="L56" s="289"/>
    </row>
    <row r="57" spans="1:12">
      <c r="A57" s="281"/>
      <c r="B57" s="317"/>
      <c r="C57" s="283" t="s">
        <v>154</v>
      </c>
      <c r="D57" s="283" t="s">
        <v>185</v>
      </c>
      <c r="E57" s="284">
        <v>1</v>
      </c>
      <c r="F57" s="285">
        <v>16962</v>
      </c>
      <c r="G57" s="285">
        <v>8196</v>
      </c>
      <c r="H57" s="286">
        <f>G57/G60</f>
        <v>0.26402087427117227</v>
      </c>
      <c r="I57" s="287">
        <f t="shared" si="7"/>
        <v>2.0695461200585652</v>
      </c>
      <c r="J57" s="284">
        <f t="shared" si="8"/>
        <v>2.0695461200585652</v>
      </c>
      <c r="K57" s="288">
        <f t="shared" si="9"/>
        <v>16962</v>
      </c>
      <c r="L57" s="289"/>
    </row>
    <row r="58" spans="1:12">
      <c r="A58" s="281"/>
      <c r="B58" s="317"/>
      <c r="C58" s="283" t="s">
        <v>153</v>
      </c>
      <c r="D58" s="283" t="s">
        <v>185</v>
      </c>
      <c r="E58" s="284">
        <v>1</v>
      </c>
      <c r="F58" s="285">
        <v>9408</v>
      </c>
      <c r="G58" s="285">
        <v>4644</v>
      </c>
      <c r="H58" s="286">
        <f>G58/G60</f>
        <v>0.14959894340108881</v>
      </c>
      <c r="I58" s="287">
        <f t="shared" si="7"/>
        <v>2.0258397932816536</v>
      </c>
      <c r="J58" s="284">
        <f t="shared" si="8"/>
        <v>2.0258397932816536</v>
      </c>
      <c r="K58" s="288">
        <f t="shared" si="9"/>
        <v>9408</v>
      </c>
      <c r="L58" s="289"/>
    </row>
    <row r="59" spans="1:12">
      <c r="A59" s="281"/>
      <c r="B59" s="317"/>
      <c r="C59" s="283" t="s">
        <v>164</v>
      </c>
      <c r="D59" s="283" t="s">
        <v>185</v>
      </c>
      <c r="E59" s="284">
        <v>1</v>
      </c>
      <c r="F59" s="285">
        <v>21014</v>
      </c>
      <c r="G59" s="285">
        <v>7312</v>
      </c>
      <c r="H59" s="286">
        <f>G59/G60</f>
        <v>0.23554424507940599</v>
      </c>
      <c r="I59" s="287">
        <f t="shared" si="7"/>
        <v>2.8739059080962801</v>
      </c>
      <c r="J59" s="284">
        <f t="shared" si="8"/>
        <v>2.8739059080962801</v>
      </c>
      <c r="K59" s="288">
        <f t="shared" si="9"/>
        <v>21014</v>
      </c>
      <c r="L59" s="289"/>
    </row>
    <row r="60" spans="1:12">
      <c r="A60" s="281"/>
      <c r="B60" s="317"/>
      <c r="C60" s="283"/>
      <c r="D60" s="283"/>
      <c r="E60" s="284"/>
      <c r="F60" s="290">
        <f>SUM(F53:F59)</f>
        <v>72372</v>
      </c>
      <c r="G60" s="290">
        <f>SUM(G53:G59)</f>
        <v>31043</v>
      </c>
      <c r="H60" s="291">
        <f>SUM(H53:H59)</f>
        <v>1</v>
      </c>
      <c r="I60" s="292"/>
      <c r="J60" s="293"/>
      <c r="K60" s="294">
        <f>SUM(K53:K59)</f>
        <v>72372</v>
      </c>
      <c r="L60" s="289"/>
    </row>
    <row r="61" spans="1:12">
      <c r="A61" s="281"/>
      <c r="B61" s="295"/>
      <c r="C61" s="296"/>
      <c r="D61" s="296"/>
      <c r="E61" s="297"/>
      <c r="F61" s="298"/>
      <c r="G61" s="298"/>
      <c r="H61" s="299" t="s">
        <v>103</v>
      </c>
      <c r="I61" s="300"/>
      <c r="J61" s="297"/>
      <c r="K61" s="301"/>
      <c r="L61" s="302"/>
    </row>
    <row r="62" spans="1:12">
      <c r="A62" s="281"/>
      <c r="B62" s="317" t="s">
        <v>162</v>
      </c>
      <c r="C62" s="283" t="str">
        <f t="shared" ref="C62:D68" si="10">C53</f>
        <v xml:space="preserve">5 MG      </v>
      </c>
      <c r="D62" s="283" t="str">
        <f t="shared" si="10"/>
        <v>TAB ER 12H</v>
      </c>
      <c r="E62" s="284">
        <f>(E35*(F35/F62))+(E44*(F44/F62))+(E53*(F53/F62))</f>
        <v>1</v>
      </c>
      <c r="F62" s="285">
        <f>F53+F44+F35</f>
        <v>111707</v>
      </c>
      <c r="G62" s="285">
        <f>G35+G44+G53</f>
        <v>52799.662621916235</v>
      </c>
      <c r="H62" s="286">
        <f>G62/G69</f>
        <v>5.9257709632074079E-2</v>
      </c>
      <c r="I62" s="287">
        <f>F62/G62</f>
        <v>2.11567639740244</v>
      </c>
      <c r="J62" s="284">
        <f t="shared" ref="J62:J68" si="11">E62*I62</f>
        <v>2.11567639740244</v>
      </c>
      <c r="K62" s="288">
        <f>G62*J62</f>
        <v>111707.00000000001</v>
      </c>
      <c r="L62" s="289">
        <f>K69/G69</f>
        <v>2.2685511313490143</v>
      </c>
    </row>
    <row r="63" spans="1:12">
      <c r="A63" s="281"/>
      <c r="B63" s="317"/>
      <c r="C63" s="283" t="str">
        <f t="shared" si="10"/>
        <v xml:space="preserve">7.5 MG    </v>
      </c>
      <c r="D63" s="283" t="str">
        <f t="shared" si="10"/>
        <v>TAB ER 12H</v>
      </c>
      <c r="E63" s="284">
        <f t="shared" ref="E63:E68" si="12">(E36*(F36/F63))+(E45*(F45/F63))+(E54*(F54/F63))</f>
        <v>1</v>
      </c>
      <c r="F63" s="285">
        <f t="shared" ref="F63:F68" si="13">F54+F45+F36</f>
        <v>32548</v>
      </c>
      <c r="G63" s="285">
        <f t="shared" ref="G63:G68" si="14">G36+G45+G54</f>
        <v>16105.845103801308</v>
      </c>
      <c r="H63" s="286">
        <f>G63/G69</f>
        <v>1.8075787706720435E-2</v>
      </c>
      <c r="I63" s="287">
        <f t="shared" ref="I63:I68" si="15">F63/G63</f>
        <v>2.02088122605364</v>
      </c>
      <c r="J63" s="284">
        <f t="shared" si="11"/>
        <v>2.02088122605364</v>
      </c>
      <c r="K63" s="288">
        <f t="shared" ref="K63:K68" si="16">G63*J63</f>
        <v>32548</v>
      </c>
      <c r="L63" s="289"/>
    </row>
    <row r="64" spans="1:12">
      <c r="A64" s="281"/>
      <c r="B64" s="317"/>
      <c r="C64" s="283" t="str">
        <f t="shared" si="10"/>
        <v xml:space="preserve">10 MG     </v>
      </c>
      <c r="D64" s="283" t="str">
        <f t="shared" si="10"/>
        <v>TAB ER 12H</v>
      </c>
      <c r="E64" s="284">
        <f t="shared" si="12"/>
        <v>0.99999999999999989</v>
      </c>
      <c r="F64" s="285">
        <f t="shared" si="13"/>
        <v>379725</v>
      </c>
      <c r="G64" s="285">
        <f t="shared" si="14"/>
        <v>178089.74069898535</v>
      </c>
      <c r="H64" s="286">
        <f>G64/G69</f>
        <v>0.19987230256299765</v>
      </c>
      <c r="I64" s="287">
        <f t="shared" si="15"/>
        <v>2.1322115384615383</v>
      </c>
      <c r="J64" s="284">
        <f t="shared" si="11"/>
        <v>2.1322115384615379</v>
      </c>
      <c r="K64" s="288">
        <f t="shared" si="16"/>
        <v>379724.99999999988</v>
      </c>
      <c r="L64" s="289"/>
    </row>
    <row r="65" spans="1:12">
      <c r="A65" s="281"/>
      <c r="B65" s="317"/>
      <c r="C65" s="283" t="str">
        <f t="shared" si="10"/>
        <v xml:space="preserve">15 MG     </v>
      </c>
      <c r="D65" s="283" t="str">
        <f t="shared" si="10"/>
        <v>TAB ER 12H</v>
      </c>
      <c r="E65" s="284">
        <f t="shared" si="12"/>
        <v>1</v>
      </c>
      <c r="F65" s="285">
        <f t="shared" si="13"/>
        <v>175085</v>
      </c>
      <c r="G65" s="285">
        <f t="shared" si="14"/>
        <v>81777.351055232837</v>
      </c>
      <c r="H65" s="286">
        <f>G65/G69</f>
        <v>9.177972514732903E-2</v>
      </c>
      <c r="I65" s="287">
        <f t="shared" si="15"/>
        <v>2.1409962262258495</v>
      </c>
      <c r="J65" s="284">
        <f t="shared" si="11"/>
        <v>2.1409962262258495</v>
      </c>
      <c r="K65" s="288">
        <f t="shared" si="16"/>
        <v>175085</v>
      </c>
      <c r="L65" s="289"/>
    </row>
    <row r="66" spans="1:12">
      <c r="A66" s="281"/>
      <c r="B66" s="317"/>
      <c r="C66" s="283" t="str">
        <f t="shared" si="10"/>
        <v xml:space="preserve">20 MG     </v>
      </c>
      <c r="D66" s="283" t="str">
        <f t="shared" si="10"/>
        <v>TAB ER 12H</v>
      </c>
      <c r="E66" s="284">
        <f t="shared" si="12"/>
        <v>1</v>
      </c>
      <c r="F66" s="285">
        <f t="shared" si="13"/>
        <v>537668</v>
      </c>
      <c r="G66" s="285">
        <f t="shared" si="14"/>
        <v>242289.9891537714</v>
      </c>
      <c r="H66" s="286">
        <f>G66/G69</f>
        <v>0.27192502965109838</v>
      </c>
      <c r="I66" s="287">
        <f t="shared" si="15"/>
        <v>2.219109431131983</v>
      </c>
      <c r="J66" s="284">
        <f t="shared" si="11"/>
        <v>2.219109431131983</v>
      </c>
      <c r="K66" s="288">
        <f t="shared" si="16"/>
        <v>537668</v>
      </c>
      <c r="L66" s="289"/>
    </row>
    <row r="67" spans="1:12">
      <c r="A67" s="281"/>
      <c r="B67" s="317"/>
      <c r="C67" s="283" t="str">
        <f t="shared" si="10"/>
        <v xml:space="preserve">30 MG     </v>
      </c>
      <c r="D67" s="283" t="str">
        <f t="shared" si="10"/>
        <v>TAB ER 12H</v>
      </c>
      <c r="E67" s="284">
        <f t="shared" si="12"/>
        <v>0.99999999999999989</v>
      </c>
      <c r="F67" s="285">
        <f t="shared" si="13"/>
        <v>360715</v>
      </c>
      <c r="G67" s="285">
        <f t="shared" si="14"/>
        <v>153015.28829494497</v>
      </c>
      <c r="H67" s="286">
        <f>G67/G69</f>
        <v>0.17173093676712731</v>
      </c>
      <c r="I67" s="287">
        <f t="shared" si="15"/>
        <v>2.357378821550844</v>
      </c>
      <c r="J67" s="284">
        <f t="shared" si="11"/>
        <v>2.3573788215508436</v>
      </c>
      <c r="K67" s="288">
        <f t="shared" si="16"/>
        <v>360714.99999999994</v>
      </c>
      <c r="L67" s="289"/>
    </row>
    <row r="68" spans="1:12">
      <c r="A68" s="281"/>
      <c r="B68" s="317"/>
      <c r="C68" s="283" t="str">
        <f t="shared" si="10"/>
        <v xml:space="preserve">40 MG     </v>
      </c>
      <c r="D68" s="283" t="str">
        <f t="shared" si="10"/>
        <v>TAB ER 12H</v>
      </c>
      <c r="E68" s="284">
        <f t="shared" si="12"/>
        <v>1</v>
      </c>
      <c r="F68" s="285">
        <f t="shared" si="13"/>
        <v>423871</v>
      </c>
      <c r="G68" s="285">
        <f t="shared" si="14"/>
        <v>166939.72988984809</v>
      </c>
      <c r="H68" s="286">
        <f>G68/G69</f>
        <v>0.18735850853265307</v>
      </c>
      <c r="I68" s="287">
        <f t="shared" si="15"/>
        <v>2.5390660466485895</v>
      </c>
      <c r="J68" s="284">
        <f t="shared" si="11"/>
        <v>2.5390660466485895</v>
      </c>
      <c r="K68" s="288">
        <f t="shared" si="16"/>
        <v>423870.99999999994</v>
      </c>
      <c r="L68" s="289"/>
    </row>
    <row r="69" spans="1:12" ht="13.5" thickBot="1">
      <c r="A69" s="303"/>
      <c r="B69" s="318"/>
      <c r="C69" s="305"/>
      <c r="D69" s="305"/>
      <c r="E69" s="306"/>
      <c r="F69" s="307">
        <f>SUM(F62:F68)</f>
        <v>2021319</v>
      </c>
      <c r="G69" s="307">
        <f>SUM(G62:G68)</f>
        <v>891017.60681850021</v>
      </c>
      <c r="H69" s="308">
        <f>SUM(H62:H68)</f>
        <v>1</v>
      </c>
      <c r="I69" s="309"/>
      <c r="J69" s="310"/>
      <c r="K69" s="311">
        <f>SUM(K62:K68)</f>
        <v>2021319</v>
      </c>
      <c r="L69" s="312"/>
    </row>
    <row r="70" spans="1:12" ht="14.25" thickTop="1" thickBot="1">
      <c r="A70" s="313"/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5"/>
    </row>
    <row r="71" spans="1:12" ht="13.5" thickTop="1">
      <c r="A71" s="271" t="s">
        <v>151</v>
      </c>
      <c r="B71" s="316" t="s">
        <v>10</v>
      </c>
      <c r="C71" s="273" t="s">
        <v>102</v>
      </c>
      <c r="D71" s="273" t="s">
        <v>163</v>
      </c>
      <c r="E71" s="274">
        <v>1</v>
      </c>
      <c r="F71" s="275">
        <v>2136</v>
      </c>
      <c r="G71" s="275">
        <f>F71/I71</f>
        <v>1179.0198049068874</v>
      </c>
      <c r="H71" s="276">
        <f>G71/G82</f>
        <v>0.12608958763360939</v>
      </c>
      <c r="I71" s="277">
        <f t="shared" ref="I71:I79" si="17">(F84+F97)/(G84+G97)</f>
        <v>1.8116744019992859</v>
      </c>
      <c r="J71" s="274">
        <f t="shared" ref="J71:J78" si="18">I71*E71</f>
        <v>1.8116744019992859</v>
      </c>
      <c r="K71" s="278">
        <f>G71*J71</f>
        <v>2136</v>
      </c>
      <c r="L71" s="279">
        <f>K82/G82</f>
        <v>2.0731175879589467</v>
      </c>
    </row>
    <row r="72" spans="1:12">
      <c r="A72" s="281"/>
      <c r="B72" s="317"/>
      <c r="C72" s="283" t="s">
        <v>154</v>
      </c>
      <c r="D72" s="283" t="s">
        <v>163</v>
      </c>
      <c r="E72" s="284">
        <v>1</v>
      </c>
      <c r="F72" s="285">
        <v>8481</v>
      </c>
      <c r="G72" s="285">
        <f>F72/I72</f>
        <v>3818.7587028097178</v>
      </c>
      <c r="H72" s="286">
        <f>G72/G82</f>
        <v>0.40839492950464995</v>
      </c>
      <c r="I72" s="287">
        <f t="shared" si="17"/>
        <v>2.2208787357420507</v>
      </c>
      <c r="J72" s="284">
        <f t="shared" si="18"/>
        <v>2.2208787357420507</v>
      </c>
      <c r="K72" s="288">
        <f t="shared" ref="K72:K79" si="19">G72*J72</f>
        <v>8481</v>
      </c>
      <c r="L72" s="289"/>
    </row>
    <row r="73" spans="1:12">
      <c r="A73" s="281"/>
      <c r="B73" s="317"/>
      <c r="C73" s="283" t="s">
        <v>153</v>
      </c>
      <c r="D73" s="283" t="s">
        <v>163</v>
      </c>
      <c r="E73" s="284">
        <v>1</v>
      </c>
      <c r="F73" s="285">
        <v>5554</v>
      </c>
      <c r="G73" s="285">
        <f>F73/I73</f>
        <v>2801.1789599092594</v>
      </c>
      <c r="H73" s="286">
        <f>G73/G82</f>
        <v>0.29957045545201438</v>
      </c>
      <c r="I73" s="287">
        <f t="shared" si="17"/>
        <v>1.9827365832349086</v>
      </c>
      <c r="J73" s="284">
        <f t="shared" si="18"/>
        <v>1.9827365832349086</v>
      </c>
      <c r="K73" s="288">
        <f t="shared" si="19"/>
        <v>5554</v>
      </c>
      <c r="L73" s="289"/>
    </row>
    <row r="74" spans="1:12">
      <c r="A74" s="281"/>
      <c r="B74" s="317"/>
      <c r="C74" s="283" t="s">
        <v>164</v>
      </c>
      <c r="D74" s="283" t="s">
        <v>163</v>
      </c>
      <c r="E74" s="284">
        <v>1</v>
      </c>
      <c r="F74" s="285">
        <v>1E-4</v>
      </c>
      <c r="G74" s="285">
        <v>1E-4</v>
      </c>
      <c r="H74" s="286">
        <f>G74/G82</f>
        <v>1.0694441866781642E-8</v>
      </c>
      <c r="I74" s="287">
        <f>F74/G74</f>
        <v>1</v>
      </c>
      <c r="J74" s="284">
        <f t="shared" si="18"/>
        <v>1</v>
      </c>
      <c r="K74" s="288">
        <f t="shared" si="19"/>
        <v>1E-4</v>
      </c>
      <c r="L74" s="289"/>
    </row>
    <row r="75" spans="1:12">
      <c r="A75" s="281"/>
      <c r="B75" s="317"/>
      <c r="C75" s="283" t="s">
        <v>165</v>
      </c>
      <c r="D75" s="283" t="s">
        <v>163</v>
      </c>
      <c r="E75" s="284">
        <v>1</v>
      </c>
      <c r="F75" s="285">
        <v>852</v>
      </c>
      <c r="G75" s="285">
        <f t="shared" ref="G75:G79" si="20">F75/I75</f>
        <v>404.14981208316135</v>
      </c>
      <c r="H75" s="286">
        <f>G75/G82</f>
        <v>4.3221566707940938E-2</v>
      </c>
      <c r="I75" s="287">
        <f t="shared" si="17"/>
        <v>2.1081291504465307</v>
      </c>
      <c r="J75" s="284">
        <f t="shared" si="18"/>
        <v>2.1081291504465307</v>
      </c>
      <c r="K75" s="288">
        <f t="shared" si="19"/>
        <v>852</v>
      </c>
      <c r="L75" s="289"/>
    </row>
    <row r="76" spans="1:12">
      <c r="A76" s="281"/>
      <c r="B76" s="317"/>
      <c r="C76" s="283" t="s">
        <v>158</v>
      </c>
      <c r="D76" s="283" t="s">
        <v>163</v>
      </c>
      <c r="E76" s="284">
        <v>1</v>
      </c>
      <c r="F76" s="285">
        <v>1426</v>
      </c>
      <c r="G76" s="285">
        <f t="shared" si="20"/>
        <v>692.22208061478761</v>
      </c>
      <c r="H76" s="286">
        <f>G76/G82</f>
        <v>7.402928800037481E-2</v>
      </c>
      <c r="I76" s="287">
        <f t="shared" si="17"/>
        <v>2.0600325241482005</v>
      </c>
      <c r="J76" s="284">
        <f t="shared" si="18"/>
        <v>2.0600325241482005</v>
      </c>
      <c r="K76" s="288">
        <f t="shared" si="19"/>
        <v>1426</v>
      </c>
      <c r="L76" s="289"/>
    </row>
    <row r="77" spans="1:12">
      <c r="A77" s="281"/>
      <c r="B77" s="317"/>
      <c r="C77" s="283" t="s">
        <v>166</v>
      </c>
      <c r="D77" s="283" t="s">
        <v>163</v>
      </c>
      <c r="E77" s="284">
        <v>1</v>
      </c>
      <c r="F77" s="285">
        <v>1E-4</v>
      </c>
      <c r="G77" s="285">
        <v>1E-4</v>
      </c>
      <c r="H77" s="286">
        <f>G77/G82</f>
        <v>1.0694441866781642E-8</v>
      </c>
      <c r="I77" s="287">
        <f>F77/G77</f>
        <v>1</v>
      </c>
      <c r="J77" s="284">
        <f t="shared" si="18"/>
        <v>1</v>
      </c>
      <c r="K77" s="288">
        <f t="shared" si="19"/>
        <v>1E-4</v>
      </c>
      <c r="L77" s="289"/>
    </row>
    <row r="78" spans="1:12">
      <c r="A78" s="281"/>
      <c r="B78" s="317"/>
      <c r="C78" s="283" t="s">
        <v>167</v>
      </c>
      <c r="D78" s="283" t="s">
        <v>163</v>
      </c>
      <c r="E78" s="284">
        <v>1</v>
      </c>
      <c r="F78" s="285">
        <v>676</v>
      </c>
      <c r="G78" s="285">
        <f t="shared" si="20"/>
        <v>336.69060012081275</v>
      </c>
      <c r="H78" s="286">
        <f>G78/G82</f>
        <v>3.6007180500838558E-2</v>
      </c>
      <c r="I78" s="287">
        <f t="shared" si="17"/>
        <v>2.0077780602055264</v>
      </c>
      <c r="J78" s="284">
        <f t="shared" si="18"/>
        <v>2.0077780602055264</v>
      </c>
      <c r="K78" s="288">
        <f t="shared" si="19"/>
        <v>676</v>
      </c>
      <c r="L78" s="289"/>
    </row>
    <row r="79" spans="1:12">
      <c r="A79" s="281"/>
      <c r="B79" s="317"/>
      <c r="C79" s="283" t="s">
        <v>105</v>
      </c>
      <c r="D79" s="283" t="s">
        <v>163</v>
      </c>
      <c r="E79" s="284">
        <v>1</v>
      </c>
      <c r="F79" s="285">
        <v>260</v>
      </c>
      <c r="G79" s="285">
        <f t="shared" si="20"/>
        <v>118.63124397554566</v>
      </c>
      <c r="H79" s="286">
        <f>G79/G82</f>
        <v>1.2686949422804628E-2</v>
      </c>
      <c r="I79" s="287">
        <f t="shared" si="17"/>
        <v>2.1916654608594994</v>
      </c>
      <c r="J79" s="284">
        <f>I79*E79</f>
        <v>2.1916654608594994</v>
      </c>
      <c r="K79" s="288">
        <f t="shared" si="19"/>
        <v>260</v>
      </c>
      <c r="L79" s="289"/>
    </row>
    <row r="80" spans="1:12">
      <c r="A80" s="281"/>
      <c r="B80" s="317"/>
      <c r="C80" s="283" t="s">
        <v>168</v>
      </c>
      <c r="D80" s="283" t="s">
        <v>163</v>
      </c>
      <c r="E80" s="284">
        <v>1</v>
      </c>
      <c r="F80" s="285">
        <v>1E-4</v>
      </c>
      <c r="G80" s="285">
        <v>1E-4</v>
      </c>
      <c r="H80" s="286">
        <f>G80/G82</f>
        <v>1.0694441866781642E-8</v>
      </c>
      <c r="I80" s="287">
        <f>F80/G80</f>
        <v>1</v>
      </c>
      <c r="J80" s="284">
        <f>I80*E80</f>
        <v>1</v>
      </c>
      <c r="K80" s="288">
        <f>G80*J80</f>
        <v>1E-4</v>
      </c>
      <c r="L80" s="289"/>
    </row>
    <row r="81" spans="1:12">
      <c r="A81" s="281"/>
      <c r="B81" s="317"/>
      <c r="C81" s="283" t="s">
        <v>170</v>
      </c>
      <c r="D81" s="283" t="s">
        <v>163</v>
      </c>
      <c r="E81" s="284">
        <v>1</v>
      </c>
      <c r="F81" s="285">
        <v>1E-4</v>
      </c>
      <c r="G81" s="285">
        <v>1E-4</v>
      </c>
      <c r="H81" s="286">
        <f>G81/G82</f>
        <v>1.0694441866781642E-8</v>
      </c>
      <c r="I81" s="287">
        <f>F81/G81</f>
        <v>1</v>
      </c>
      <c r="J81" s="284">
        <f>I81*E81</f>
        <v>1</v>
      </c>
      <c r="K81" s="288">
        <f>G81*J81</f>
        <v>1E-4</v>
      </c>
      <c r="L81" s="289"/>
    </row>
    <row r="82" spans="1:12">
      <c r="A82" s="281"/>
      <c r="B82" s="317"/>
      <c r="C82" s="283"/>
      <c r="D82" s="283"/>
      <c r="E82" s="284"/>
      <c r="F82" s="290">
        <f>SUM(F71:F81)</f>
        <v>19385.000400000001</v>
      </c>
      <c r="G82" s="290">
        <f>SUM(G71:G81)</f>
        <v>9350.6516044201708</v>
      </c>
      <c r="H82" s="291">
        <f>SUM(H71:H81)</f>
        <v>1.0000000000000002</v>
      </c>
      <c r="I82" s="292" t="s">
        <v>103</v>
      </c>
      <c r="J82" s="293" t="s">
        <v>103</v>
      </c>
      <c r="K82" s="294">
        <f>SUM(K71:K80)</f>
        <v>19385.0003</v>
      </c>
      <c r="L82" s="289"/>
    </row>
    <row r="83" spans="1:12">
      <c r="A83" s="281"/>
      <c r="B83" s="295"/>
      <c r="C83" s="296"/>
      <c r="D83" s="296"/>
      <c r="E83" s="297"/>
      <c r="F83" s="298"/>
      <c r="G83" s="298"/>
      <c r="H83" s="299" t="s">
        <v>103</v>
      </c>
      <c r="I83" s="300"/>
      <c r="J83" s="297"/>
      <c r="K83" s="301"/>
      <c r="L83" s="302"/>
    </row>
    <row r="84" spans="1:12">
      <c r="A84" s="281"/>
      <c r="B84" s="317" t="s">
        <v>14</v>
      </c>
      <c r="C84" s="283" t="s">
        <v>102</v>
      </c>
      <c r="D84" s="283" t="s">
        <v>163</v>
      </c>
      <c r="E84" s="284">
        <v>1</v>
      </c>
      <c r="F84" s="285">
        <v>38856</v>
      </c>
      <c r="G84" s="285">
        <v>20998</v>
      </c>
      <c r="H84" s="286">
        <f>G84/G95</f>
        <v>7.2535459400454597E-2</v>
      </c>
      <c r="I84" s="287">
        <f t="shared" ref="I84:I91" si="21">F84/G84</f>
        <v>1.8504619487570244</v>
      </c>
      <c r="J84" s="284">
        <f>I84*E84</f>
        <v>1.8504619487570244</v>
      </c>
      <c r="K84" s="288">
        <f>G84*J84</f>
        <v>38856</v>
      </c>
      <c r="L84" s="289">
        <f>K95/G95</f>
        <v>2.0647326641012</v>
      </c>
    </row>
    <row r="85" spans="1:12">
      <c r="A85" s="281"/>
      <c r="B85" s="317"/>
      <c r="C85" s="283" t="s">
        <v>154</v>
      </c>
      <c r="D85" s="283" t="s">
        <v>163</v>
      </c>
      <c r="E85" s="284">
        <v>1</v>
      </c>
      <c r="F85" s="285">
        <v>127619</v>
      </c>
      <c r="G85" s="285">
        <v>57079</v>
      </c>
      <c r="H85" s="286">
        <f>G85/G95</f>
        <v>0.19717361115908888</v>
      </c>
      <c r="I85" s="287">
        <f t="shared" si="21"/>
        <v>2.2358310411885283</v>
      </c>
      <c r="J85" s="284">
        <f t="shared" ref="J85:J91" si="22">I85*E85</f>
        <v>2.2358310411885283</v>
      </c>
      <c r="K85" s="288">
        <f t="shared" ref="K85:K91" si="23">G85*J85</f>
        <v>127619</v>
      </c>
      <c r="L85" s="289"/>
    </row>
    <row r="86" spans="1:12">
      <c r="A86" s="281"/>
      <c r="B86" s="317"/>
      <c r="C86" s="283" t="s">
        <v>153</v>
      </c>
      <c r="D86" s="283" t="s">
        <v>163</v>
      </c>
      <c r="E86" s="284">
        <v>1</v>
      </c>
      <c r="F86" s="285">
        <v>114957</v>
      </c>
      <c r="G86" s="285">
        <v>58357</v>
      </c>
      <c r="H86" s="286">
        <f>G86/G95</f>
        <v>0.20158833242367508</v>
      </c>
      <c r="I86" s="287">
        <f t="shared" si="21"/>
        <v>1.9698922151584215</v>
      </c>
      <c r="J86" s="284">
        <f t="shared" si="22"/>
        <v>1.9698922151584215</v>
      </c>
      <c r="K86" s="288">
        <f t="shared" si="23"/>
        <v>114957</v>
      </c>
      <c r="L86" s="289"/>
    </row>
    <row r="87" spans="1:12">
      <c r="A87" s="281"/>
      <c r="B87" s="317"/>
      <c r="C87" s="283" t="s">
        <v>164</v>
      </c>
      <c r="D87" s="283" t="s">
        <v>163</v>
      </c>
      <c r="E87" s="284">
        <v>1</v>
      </c>
      <c r="F87" s="285">
        <v>11686</v>
      </c>
      <c r="G87" s="285">
        <v>5720</v>
      </c>
      <c r="H87" s="286">
        <f>G87/G95</f>
        <v>1.9759159337584545E-2</v>
      </c>
      <c r="I87" s="287">
        <f t="shared" si="21"/>
        <v>2.0430069930069932</v>
      </c>
      <c r="J87" s="284">
        <f t="shared" si="22"/>
        <v>2.0430069930069932</v>
      </c>
      <c r="K87" s="288">
        <f t="shared" si="23"/>
        <v>11686.000000000002</v>
      </c>
      <c r="L87" s="289"/>
    </row>
    <row r="88" spans="1:12">
      <c r="A88" s="281"/>
      <c r="B88" s="317"/>
      <c r="C88" s="283" t="s">
        <v>165</v>
      </c>
      <c r="D88" s="283" t="s">
        <v>163</v>
      </c>
      <c r="E88" s="284">
        <v>1</v>
      </c>
      <c r="F88" s="285">
        <v>85942</v>
      </c>
      <c r="G88" s="285">
        <v>41060</v>
      </c>
      <c r="H88" s="286">
        <f>G88/G95</f>
        <v>0.14183760181839536</v>
      </c>
      <c r="I88" s="287">
        <f t="shared" si="21"/>
        <v>2.0930832927423282</v>
      </c>
      <c r="J88" s="284">
        <f t="shared" si="22"/>
        <v>2.0930832927423282</v>
      </c>
      <c r="K88" s="288">
        <f t="shared" si="23"/>
        <v>85942</v>
      </c>
      <c r="L88" s="289"/>
    </row>
    <row r="89" spans="1:12">
      <c r="A89" s="281"/>
      <c r="B89" s="317"/>
      <c r="C89" s="283" t="s">
        <v>158</v>
      </c>
      <c r="D89" s="283" t="s">
        <v>163</v>
      </c>
      <c r="E89" s="284">
        <v>1</v>
      </c>
      <c r="F89" s="285">
        <v>96684</v>
      </c>
      <c r="G89" s="285">
        <v>47341</v>
      </c>
      <c r="H89" s="286">
        <f>G89/G95</f>
        <v>0.16353467870639685</v>
      </c>
      <c r="I89" s="287">
        <f t="shared" si="21"/>
        <v>2.0422889250332692</v>
      </c>
      <c r="J89" s="284">
        <f t="shared" si="22"/>
        <v>2.0422889250332692</v>
      </c>
      <c r="K89" s="288">
        <f t="shared" si="23"/>
        <v>96684</v>
      </c>
      <c r="L89" s="289"/>
    </row>
    <row r="90" spans="1:12">
      <c r="A90" s="281"/>
      <c r="B90" s="317"/>
      <c r="C90" s="283" t="s">
        <v>166</v>
      </c>
      <c r="D90" s="283" t="s">
        <v>163</v>
      </c>
      <c r="E90" s="284">
        <v>1</v>
      </c>
      <c r="F90" s="285">
        <v>1118</v>
      </c>
      <c r="G90" s="285">
        <v>384</v>
      </c>
      <c r="H90" s="286">
        <f>G90/G95</f>
        <v>1.3264890184672142E-3</v>
      </c>
      <c r="I90" s="287">
        <f t="shared" si="21"/>
        <v>2.9114583333333335</v>
      </c>
      <c r="J90" s="284">
        <f t="shared" si="22"/>
        <v>2.9114583333333335</v>
      </c>
      <c r="K90" s="288">
        <f t="shared" si="23"/>
        <v>1118</v>
      </c>
      <c r="L90" s="289"/>
    </row>
    <row r="91" spans="1:12">
      <c r="A91" s="281"/>
      <c r="B91" s="317"/>
      <c r="C91" s="283" t="s">
        <v>167</v>
      </c>
      <c r="D91" s="283" t="s">
        <v>163</v>
      </c>
      <c r="E91" s="284">
        <v>1</v>
      </c>
      <c r="F91" s="285">
        <v>52222.2</v>
      </c>
      <c r="G91" s="285">
        <v>25779</v>
      </c>
      <c r="H91" s="286">
        <f>G91/G95</f>
        <v>8.9050938560068529E-2</v>
      </c>
      <c r="I91" s="287">
        <f t="shared" si="21"/>
        <v>2.025765157686489</v>
      </c>
      <c r="J91" s="284">
        <f t="shared" si="22"/>
        <v>2.025765157686489</v>
      </c>
      <c r="K91" s="288">
        <f t="shared" si="23"/>
        <v>52222.2</v>
      </c>
      <c r="L91" s="289"/>
    </row>
    <row r="92" spans="1:12">
      <c r="A92" s="281"/>
      <c r="B92" s="317"/>
      <c r="C92" s="283" t="s">
        <v>105</v>
      </c>
      <c r="D92" s="283" t="s">
        <v>163</v>
      </c>
      <c r="E92" s="284">
        <v>1</v>
      </c>
      <c r="F92" s="285">
        <v>68101</v>
      </c>
      <c r="G92" s="285">
        <v>31129</v>
      </c>
      <c r="H92" s="286">
        <f>G92/G95</f>
        <v>0.10753197045798416</v>
      </c>
      <c r="I92" s="287">
        <f>F92/G92</f>
        <v>2.1877027851842334</v>
      </c>
      <c r="J92" s="284">
        <f>I92*E92</f>
        <v>2.1877027851842334</v>
      </c>
      <c r="K92" s="288">
        <f>G92*J92</f>
        <v>68101</v>
      </c>
      <c r="L92" s="289"/>
    </row>
    <row r="93" spans="1:12">
      <c r="A93" s="281"/>
      <c r="B93" s="317"/>
      <c r="C93" s="283" t="s">
        <v>168</v>
      </c>
      <c r="D93" s="283" t="s">
        <v>163</v>
      </c>
      <c r="E93" s="284">
        <v>1</v>
      </c>
      <c r="F93" s="285">
        <v>526</v>
      </c>
      <c r="G93" s="285">
        <v>263</v>
      </c>
      <c r="H93" s="286">
        <f>G93/G95</f>
        <v>9.0850680171061815E-4</v>
      </c>
      <c r="I93" s="287">
        <f>F93/G93</f>
        <v>2</v>
      </c>
      <c r="J93" s="284">
        <f>I93*E93</f>
        <v>2</v>
      </c>
      <c r="K93" s="288">
        <f>G93*J93</f>
        <v>526</v>
      </c>
      <c r="L93" s="289"/>
    </row>
    <row r="94" spans="1:12">
      <c r="A94" s="281"/>
      <c r="B94" s="317"/>
      <c r="C94" s="283" t="s">
        <v>170</v>
      </c>
      <c r="D94" s="283" t="s">
        <v>163</v>
      </c>
      <c r="E94" s="284">
        <v>1</v>
      </c>
      <c r="F94" s="285">
        <v>2931</v>
      </c>
      <c r="G94" s="285">
        <v>1376</v>
      </c>
      <c r="H94" s="286">
        <f>G94/G95</f>
        <v>4.7532523161741844E-3</v>
      </c>
      <c r="I94" s="287">
        <f>F94/G94</f>
        <v>2.1300872093023258</v>
      </c>
      <c r="J94" s="284">
        <f>I94*E94</f>
        <v>2.1300872093023258</v>
      </c>
      <c r="K94" s="288">
        <f>G94*J94</f>
        <v>2931.0000000000005</v>
      </c>
      <c r="L94" s="289"/>
    </row>
    <row r="95" spans="1:12">
      <c r="A95" s="281"/>
      <c r="B95" s="317"/>
      <c r="C95" s="283"/>
      <c r="D95" s="283"/>
      <c r="E95" s="284"/>
      <c r="F95" s="290">
        <f>SUM(F84:F94)</f>
        <v>600642.19999999995</v>
      </c>
      <c r="G95" s="290">
        <f>SUM(G84:G94)</f>
        <v>289486</v>
      </c>
      <c r="H95" s="291">
        <f>SUM(H84:H94)</f>
        <v>0.99999999999999989</v>
      </c>
      <c r="I95" s="292"/>
      <c r="J95" s="293"/>
      <c r="K95" s="294">
        <f>SUM(K84:K93)</f>
        <v>597711.19999999995</v>
      </c>
      <c r="L95" s="289"/>
    </row>
    <row r="96" spans="1:12">
      <c r="A96" s="281"/>
      <c r="B96" s="295"/>
      <c r="C96" s="296"/>
      <c r="D96" s="296"/>
      <c r="E96" s="297"/>
      <c r="F96" s="298"/>
      <c r="G96" s="298"/>
      <c r="H96" s="299" t="s">
        <v>103</v>
      </c>
      <c r="I96" s="300"/>
      <c r="J96" s="297"/>
      <c r="K96" s="301"/>
      <c r="L96" s="302"/>
    </row>
    <row r="97" spans="1:12">
      <c r="A97" s="281"/>
      <c r="B97" s="317" t="s">
        <v>15</v>
      </c>
      <c r="C97" s="283" t="s">
        <v>102</v>
      </c>
      <c r="D97" s="283" t="s">
        <v>163</v>
      </c>
      <c r="E97" s="284">
        <v>1</v>
      </c>
      <c r="F97" s="285">
        <v>1740</v>
      </c>
      <c r="G97" s="285">
        <v>1410</v>
      </c>
      <c r="H97" s="286">
        <f>G97/G108</f>
        <v>6.2425288053854576E-2</v>
      </c>
      <c r="I97" s="287">
        <f t="shared" ref="I97:I104" si="24">F97/G97</f>
        <v>1.2340425531914894</v>
      </c>
      <c r="J97" s="284">
        <f t="shared" ref="J97:J104" si="25">I97*E97</f>
        <v>1.2340425531914894</v>
      </c>
      <c r="K97" s="288">
        <f>G97*J97</f>
        <v>1740</v>
      </c>
      <c r="L97" s="289">
        <f>K108/G108</f>
        <v>2.1020941103011359</v>
      </c>
    </row>
    <row r="98" spans="1:12">
      <c r="A98" s="281"/>
      <c r="B98" s="317"/>
      <c r="C98" s="283" t="s">
        <v>154</v>
      </c>
      <c r="D98" s="283" t="s">
        <v>163</v>
      </c>
      <c r="E98" s="284">
        <v>1</v>
      </c>
      <c r="F98" s="285">
        <v>11790</v>
      </c>
      <c r="G98" s="285">
        <v>5693</v>
      </c>
      <c r="H98" s="286">
        <f>G98/G108</f>
        <v>0.25204763467418023</v>
      </c>
      <c r="I98" s="287">
        <f t="shared" si="24"/>
        <v>2.0709643421746002</v>
      </c>
      <c r="J98" s="284">
        <f t="shared" si="25"/>
        <v>2.0709643421746002</v>
      </c>
      <c r="K98" s="288">
        <f>G98*J98</f>
        <v>11790</v>
      </c>
      <c r="L98" s="289"/>
    </row>
    <row r="99" spans="1:12">
      <c r="A99" s="281"/>
      <c r="B99" s="317"/>
      <c r="C99" s="283" t="s">
        <v>153</v>
      </c>
      <c r="D99" s="283" t="s">
        <v>163</v>
      </c>
      <c r="E99" s="284">
        <v>1</v>
      </c>
      <c r="F99" s="285">
        <v>7590</v>
      </c>
      <c r="G99" s="285">
        <v>3450</v>
      </c>
      <c r="H99" s="286">
        <f>G99/G108</f>
        <v>0.15274272608921866</v>
      </c>
      <c r="I99" s="287">
        <f t="shared" si="24"/>
        <v>2.2000000000000002</v>
      </c>
      <c r="J99" s="284">
        <f t="shared" si="25"/>
        <v>2.2000000000000002</v>
      </c>
      <c r="K99" s="288">
        <f t="shared" ref="K99:K104" si="26">G99*J99</f>
        <v>7590.0000000000009</v>
      </c>
      <c r="L99" s="289"/>
    </row>
    <row r="100" spans="1:12">
      <c r="A100" s="281"/>
      <c r="B100" s="317"/>
      <c r="C100" s="283" t="s">
        <v>164</v>
      </c>
      <c r="D100" s="283" t="s">
        <v>163</v>
      </c>
      <c r="E100" s="284">
        <v>1</v>
      </c>
      <c r="F100" s="285">
        <v>1080</v>
      </c>
      <c r="G100" s="285">
        <v>540</v>
      </c>
      <c r="H100" s="286">
        <f>G100/G108</f>
        <v>2.3907557127008136E-2</v>
      </c>
      <c r="I100" s="287">
        <f t="shared" si="24"/>
        <v>2</v>
      </c>
      <c r="J100" s="284">
        <f t="shared" si="25"/>
        <v>2</v>
      </c>
      <c r="K100" s="288">
        <f t="shared" si="26"/>
        <v>1080</v>
      </c>
      <c r="L100" s="289"/>
    </row>
    <row r="101" spans="1:12">
      <c r="A101" s="281"/>
      <c r="B101" s="317"/>
      <c r="C101" s="283" t="s">
        <v>165</v>
      </c>
      <c r="D101" s="283" t="s">
        <v>163</v>
      </c>
      <c r="E101" s="284">
        <v>1</v>
      </c>
      <c r="F101" s="285">
        <v>6120</v>
      </c>
      <c r="G101" s="285">
        <v>2610</v>
      </c>
      <c r="H101" s="286">
        <f>G101/G108</f>
        <v>0.11555319278053933</v>
      </c>
      <c r="I101" s="287">
        <f t="shared" si="24"/>
        <v>2.3448275862068964</v>
      </c>
      <c r="J101" s="284">
        <f t="shared" si="25"/>
        <v>2.3448275862068964</v>
      </c>
      <c r="K101" s="288">
        <f t="shared" si="26"/>
        <v>6119.9999999999991</v>
      </c>
      <c r="L101" s="289"/>
    </row>
    <row r="102" spans="1:12">
      <c r="A102" s="281"/>
      <c r="B102" s="317"/>
      <c r="C102" s="283" t="s">
        <v>158</v>
      </c>
      <c r="D102" s="283" t="s">
        <v>163</v>
      </c>
      <c r="E102" s="284">
        <v>1</v>
      </c>
      <c r="F102" s="285">
        <v>8458</v>
      </c>
      <c r="G102" s="285">
        <v>3698</v>
      </c>
      <c r="H102" s="286">
        <f>G102/G108</f>
        <v>0.16372249306606684</v>
      </c>
      <c r="I102" s="287">
        <f t="shared" si="24"/>
        <v>2.2871822606814494</v>
      </c>
      <c r="J102" s="284">
        <f t="shared" si="25"/>
        <v>2.2871822606814494</v>
      </c>
      <c r="K102" s="288">
        <f t="shared" si="26"/>
        <v>8458</v>
      </c>
      <c r="L102" s="289"/>
    </row>
    <row r="103" spans="1:12">
      <c r="A103" s="281"/>
      <c r="B103" s="317"/>
      <c r="C103" s="283" t="s">
        <v>166</v>
      </c>
      <c r="D103" s="283" t="s">
        <v>163</v>
      </c>
      <c r="E103" s="284">
        <v>1</v>
      </c>
      <c r="F103" s="285">
        <v>1E-4</v>
      </c>
      <c r="G103" s="285">
        <v>1E-4</v>
      </c>
      <c r="H103" s="286">
        <f>G103/G108</f>
        <v>4.4273253938903961E-9</v>
      </c>
      <c r="I103" s="287">
        <f t="shared" si="24"/>
        <v>1</v>
      </c>
      <c r="J103" s="284">
        <f t="shared" si="25"/>
        <v>1</v>
      </c>
      <c r="K103" s="288">
        <f t="shared" si="26"/>
        <v>1E-4</v>
      </c>
      <c r="L103" s="289"/>
    </row>
    <row r="104" spans="1:12">
      <c r="A104" s="281"/>
      <c r="B104" s="317"/>
      <c r="C104" s="283" t="s">
        <v>167</v>
      </c>
      <c r="D104" s="283" t="s">
        <v>163</v>
      </c>
      <c r="E104" s="284">
        <v>1</v>
      </c>
      <c r="F104" s="285">
        <v>3070</v>
      </c>
      <c r="G104" s="285">
        <v>1760</v>
      </c>
      <c r="H104" s="286">
        <f>G104/G108</f>
        <v>7.7920926932470963E-2</v>
      </c>
      <c r="I104" s="287">
        <f t="shared" si="24"/>
        <v>1.7443181818181819</v>
      </c>
      <c r="J104" s="284">
        <f t="shared" si="25"/>
        <v>1.7443181818181819</v>
      </c>
      <c r="K104" s="288">
        <f t="shared" si="26"/>
        <v>3070</v>
      </c>
      <c r="L104" s="289"/>
    </row>
    <row r="105" spans="1:12">
      <c r="A105" s="281"/>
      <c r="B105" s="317"/>
      <c r="C105" s="283" t="s">
        <v>105</v>
      </c>
      <c r="D105" s="283" t="s">
        <v>163</v>
      </c>
      <c r="E105" s="284">
        <v>1</v>
      </c>
      <c r="F105" s="285">
        <v>7632</v>
      </c>
      <c r="G105" s="285">
        <v>3426</v>
      </c>
      <c r="H105" s="286">
        <f>G105/G108</f>
        <v>0.15168016799468495</v>
      </c>
      <c r="I105" s="287">
        <f>F105/G105</f>
        <v>2.2276707530647988</v>
      </c>
      <c r="J105" s="284">
        <f>I105*E105</f>
        <v>2.2276707530647988</v>
      </c>
      <c r="K105" s="288">
        <f>G105*J105</f>
        <v>7632.0000000000009</v>
      </c>
      <c r="L105" s="289"/>
    </row>
    <row r="106" spans="1:12">
      <c r="A106" s="281"/>
      <c r="B106" s="317"/>
      <c r="C106" s="283" t="s">
        <v>168</v>
      </c>
      <c r="D106" s="283" t="s">
        <v>163</v>
      </c>
      <c r="E106" s="284">
        <v>1</v>
      </c>
      <c r="F106" s="285">
        <v>1E-4</v>
      </c>
      <c r="G106" s="285">
        <v>1E-4</v>
      </c>
      <c r="H106" s="286">
        <f>G106/G108</f>
        <v>4.4273253938903961E-9</v>
      </c>
      <c r="I106" s="287">
        <f>F106/G106</f>
        <v>1</v>
      </c>
      <c r="J106" s="284">
        <f>I106*E106</f>
        <v>1</v>
      </c>
      <c r="K106" s="288">
        <f>G106*J106</f>
        <v>1E-4</v>
      </c>
      <c r="L106" s="289"/>
    </row>
    <row r="107" spans="1:12">
      <c r="A107" s="281"/>
      <c r="B107" s="317"/>
      <c r="C107" s="283" t="s">
        <v>170</v>
      </c>
      <c r="D107" s="283" t="s">
        <v>163</v>
      </c>
      <c r="E107" s="284">
        <v>1</v>
      </c>
      <c r="F107" s="285">
        <v>1E-4</v>
      </c>
      <c r="G107" s="285">
        <v>1E-4</v>
      </c>
      <c r="H107" s="286">
        <f>G107/G108</f>
        <v>4.4273253938903961E-9</v>
      </c>
      <c r="I107" s="287">
        <f>F107/G107</f>
        <v>1</v>
      </c>
      <c r="J107" s="284">
        <f>I107*E107</f>
        <v>1</v>
      </c>
      <c r="K107" s="288">
        <f>G107*J107</f>
        <v>1E-4</v>
      </c>
      <c r="L107" s="289"/>
    </row>
    <row r="108" spans="1:12">
      <c r="A108" s="281"/>
      <c r="B108" s="317"/>
      <c r="C108" s="283"/>
      <c r="D108" s="283"/>
      <c r="E108" s="284"/>
      <c r="F108" s="290">
        <f>SUM(F97:F107)</f>
        <v>47480.000299999992</v>
      </c>
      <c r="G108" s="290">
        <f>SUM(G97:G107)</f>
        <v>22587.000300000003</v>
      </c>
      <c r="H108" s="291">
        <f>SUM(H97:H107)</f>
        <v>0.99999999999999989</v>
      </c>
      <c r="I108" s="292"/>
      <c r="J108" s="293"/>
      <c r="K108" s="294">
        <f>SUM(K97:K107)</f>
        <v>47480.000299999992</v>
      </c>
      <c r="L108" s="289"/>
    </row>
    <row r="109" spans="1:12">
      <c r="A109" s="281"/>
      <c r="B109" s="295"/>
      <c r="C109" s="296"/>
      <c r="D109" s="296"/>
      <c r="E109" s="297"/>
      <c r="F109" s="298"/>
      <c r="G109" s="298"/>
      <c r="H109" s="299" t="s">
        <v>103</v>
      </c>
      <c r="I109" s="300"/>
      <c r="J109" s="297"/>
      <c r="K109" s="301"/>
      <c r="L109" s="302"/>
    </row>
    <row r="110" spans="1:12">
      <c r="A110" s="281"/>
      <c r="B110" s="317" t="s">
        <v>162</v>
      </c>
      <c r="C110" s="283" t="str">
        <f>C97</f>
        <v xml:space="preserve">10 MG     </v>
      </c>
      <c r="D110" s="283" t="str">
        <f>D97</f>
        <v>CAP ER PEL</v>
      </c>
      <c r="E110" s="284">
        <f t="shared" ref="E110:E120" si="27">(E71*(F71/F110))+(E84*(F84/F110))+(E97*(F97/F110))</f>
        <v>1</v>
      </c>
      <c r="F110" s="285">
        <f t="shared" ref="F110:F120" si="28">F97+F84+F71</f>
        <v>42732</v>
      </c>
      <c r="G110" s="285">
        <f t="shared" ref="G110:G120" si="29">G71+G84+G97</f>
        <v>23587.019804906886</v>
      </c>
      <c r="H110" s="286">
        <f>G110/G121</f>
        <v>7.3382962532952664E-2</v>
      </c>
      <c r="I110" s="287">
        <f>F110/G110</f>
        <v>1.8116744019992861</v>
      </c>
      <c r="J110" s="284">
        <f t="shared" ref="J110:J120" si="30">E110*I110</f>
        <v>1.8116744019992861</v>
      </c>
      <c r="K110" s="288">
        <f>G110*J110</f>
        <v>42732</v>
      </c>
      <c r="L110" s="289">
        <f>K121/G121</f>
        <v>2.067602046589966</v>
      </c>
    </row>
    <row r="111" spans="1:12">
      <c r="A111" s="281"/>
      <c r="B111" s="317"/>
      <c r="C111" s="283" t="str">
        <f t="shared" ref="C111:D120" si="31">C98</f>
        <v xml:space="preserve">20 MG     </v>
      </c>
      <c r="D111" s="283" t="str">
        <f t="shared" si="31"/>
        <v>CAP ER PEL</v>
      </c>
      <c r="E111" s="284">
        <f t="shared" si="27"/>
        <v>1</v>
      </c>
      <c r="F111" s="285">
        <f t="shared" si="28"/>
        <v>147890</v>
      </c>
      <c r="G111" s="285">
        <f t="shared" si="29"/>
        <v>66590.758702809719</v>
      </c>
      <c r="H111" s="286">
        <f>G111/G121</f>
        <v>0.20717442014071638</v>
      </c>
      <c r="I111" s="287">
        <f t="shared" ref="I111:I117" si="32">F111/G111</f>
        <v>2.2208787357420507</v>
      </c>
      <c r="J111" s="284">
        <f t="shared" si="30"/>
        <v>2.2208787357420507</v>
      </c>
      <c r="K111" s="288">
        <f t="shared" ref="K111:K117" si="33">G111*J111</f>
        <v>147890</v>
      </c>
      <c r="L111" s="289"/>
    </row>
    <row r="112" spans="1:12">
      <c r="A112" s="281"/>
      <c r="B112" s="317"/>
      <c r="C112" s="283" t="str">
        <f t="shared" si="31"/>
        <v xml:space="preserve">30 MG     </v>
      </c>
      <c r="D112" s="283" t="str">
        <f t="shared" si="31"/>
        <v>CAP ER PEL</v>
      </c>
      <c r="E112" s="284">
        <f t="shared" si="27"/>
        <v>1</v>
      </c>
      <c r="F112" s="285">
        <f t="shared" si="28"/>
        <v>128101</v>
      </c>
      <c r="G112" s="285">
        <f t="shared" si="29"/>
        <v>64608.178959909259</v>
      </c>
      <c r="H112" s="286">
        <f>G112/G121</f>
        <v>0.20100629986968541</v>
      </c>
      <c r="I112" s="287">
        <f t="shared" si="32"/>
        <v>1.9827365832349086</v>
      </c>
      <c r="J112" s="284">
        <f t="shared" si="30"/>
        <v>1.9827365832349086</v>
      </c>
      <c r="K112" s="288">
        <f t="shared" si="33"/>
        <v>128101</v>
      </c>
      <c r="L112" s="289"/>
    </row>
    <row r="113" spans="1:12">
      <c r="A113" s="281"/>
      <c r="B113" s="317"/>
      <c r="C113" s="283" t="str">
        <f t="shared" si="31"/>
        <v xml:space="preserve">40 MG     </v>
      </c>
      <c r="D113" s="283" t="str">
        <f t="shared" si="31"/>
        <v>CAP ER PEL</v>
      </c>
      <c r="E113" s="284">
        <f t="shared" si="27"/>
        <v>1</v>
      </c>
      <c r="F113" s="285">
        <f t="shared" si="28"/>
        <v>12766.000099999999</v>
      </c>
      <c r="G113" s="285">
        <f t="shared" si="29"/>
        <v>6260.0001000000002</v>
      </c>
      <c r="H113" s="286">
        <f>G113/G121</f>
        <v>1.947585394823869E-2</v>
      </c>
      <c r="I113" s="287">
        <f t="shared" si="32"/>
        <v>2.0392971079984488</v>
      </c>
      <c r="J113" s="284">
        <f t="shared" si="30"/>
        <v>2.0392971079984488</v>
      </c>
      <c r="K113" s="288">
        <f t="shared" si="33"/>
        <v>12766.000100000001</v>
      </c>
      <c r="L113" s="289"/>
    </row>
    <row r="114" spans="1:12">
      <c r="A114" s="281"/>
      <c r="B114" s="317"/>
      <c r="C114" s="283" t="str">
        <f t="shared" si="31"/>
        <v xml:space="preserve">50 MG     </v>
      </c>
      <c r="D114" s="283" t="str">
        <f t="shared" si="31"/>
        <v>CAP ER PEL</v>
      </c>
      <c r="E114" s="284">
        <f t="shared" si="27"/>
        <v>1</v>
      </c>
      <c r="F114" s="285">
        <f t="shared" si="28"/>
        <v>92914</v>
      </c>
      <c r="G114" s="285">
        <f t="shared" si="29"/>
        <v>44074.14981208316</v>
      </c>
      <c r="H114" s="286">
        <f>G114/G121</f>
        <v>0.13712167586593543</v>
      </c>
      <c r="I114" s="287">
        <f t="shared" si="32"/>
        <v>2.1081291504465307</v>
      </c>
      <c r="J114" s="284">
        <f t="shared" si="30"/>
        <v>2.1081291504465307</v>
      </c>
      <c r="K114" s="288">
        <f t="shared" si="33"/>
        <v>92914</v>
      </c>
      <c r="L114" s="289"/>
    </row>
    <row r="115" spans="1:12">
      <c r="A115" s="281"/>
      <c r="B115" s="317"/>
      <c r="C115" s="283" t="str">
        <f t="shared" si="31"/>
        <v xml:space="preserve">60 MG     </v>
      </c>
      <c r="D115" s="283" t="str">
        <f t="shared" si="31"/>
        <v>CAP ER PEL</v>
      </c>
      <c r="E115" s="284">
        <f t="shared" si="27"/>
        <v>1</v>
      </c>
      <c r="F115" s="285">
        <f t="shared" si="28"/>
        <v>106568</v>
      </c>
      <c r="G115" s="285">
        <f t="shared" si="29"/>
        <v>51731.222080614789</v>
      </c>
      <c r="H115" s="286">
        <f>G115/G121</f>
        <v>0.16094404308491209</v>
      </c>
      <c r="I115" s="287">
        <f t="shared" si="32"/>
        <v>2.0600325241482005</v>
      </c>
      <c r="J115" s="284">
        <f t="shared" si="30"/>
        <v>2.0600325241482005</v>
      </c>
      <c r="K115" s="288">
        <f t="shared" si="33"/>
        <v>106568</v>
      </c>
      <c r="L115" s="289"/>
    </row>
    <row r="116" spans="1:12">
      <c r="A116" s="281"/>
      <c r="B116" s="317"/>
      <c r="C116" s="283" t="str">
        <f t="shared" si="31"/>
        <v xml:space="preserve">70 MG     </v>
      </c>
      <c r="D116" s="283" t="str">
        <f t="shared" si="31"/>
        <v>CAP ER PEL</v>
      </c>
      <c r="E116" s="284">
        <f t="shared" si="27"/>
        <v>1</v>
      </c>
      <c r="F116" s="285">
        <f t="shared" si="28"/>
        <v>1118.0001999999999</v>
      </c>
      <c r="G116" s="285">
        <f t="shared" si="29"/>
        <v>384.00019999999995</v>
      </c>
      <c r="H116" s="286">
        <f>G116/G121</f>
        <v>1.1946855737741036E-3</v>
      </c>
      <c r="I116" s="287">
        <f t="shared" si="32"/>
        <v>2.9114573377826369</v>
      </c>
      <c r="J116" s="284">
        <f t="shared" si="30"/>
        <v>2.9114573377826369</v>
      </c>
      <c r="K116" s="288">
        <f t="shared" si="33"/>
        <v>1118.0001999999999</v>
      </c>
      <c r="L116" s="289"/>
    </row>
    <row r="117" spans="1:12">
      <c r="A117" s="281"/>
      <c r="B117" s="317"/>
      <c r="C117" s="283" t="str">
        <f t="shared" si="31"/>
        <v xml:space="preserve">80 MG     </v>
      </c>
      <c r="D117" s="283" t="str">
        <f t="shared" si="31"/>
        <v>CAP ER PEL</v>
      </c>
      <c r="E117" s="284">
        <f t="shared" si="27"/>
        <v>1</v>
      </c>
      <c r="F117" s="285">
        <f t="shared" si="28"/>
        <v>55968.2</v>
      </c>
      <c r="G117" s="285">
        <f t="shared" si="29"/>
        <v>27875.690600120812</v>
      </c>
      <c r="H117" s="286">
        <f>G117/G121</f>
        <v>8.6725698108893495E-2</v>
      </c>
      <c r="I117" s="287">
        <f t="shared" si="32"/>
        <v>2.0077780602055268</v>
      </c>
      <c r="J117" s="284">
        <f t="shared" si="30"/>
        <v>2.0077780602055268</v>
      </c>
      <c r="K117" s="288">
        <f t="shared" si="33"/>
        <v>55968.200000000004</v>
      </c>
      <c r="L117" s="289"/>
    </row>
    <row r="118" spans="1:12">
      <c r="A118" s="281"/>
      <c r="B118" s="317"/>
      <c r="C118" s="283" t="str">
        <f t="shared" si="31"/>
        <v xml:space="preserve">100 MG    </v>
      </c>
      <c r="D118" s="283" t="str">
        <f t="shared" si="31"/>
        <v>CAP ER PEL</v>
      </c>
      <c r="E118" s="284">
        <f t="shared" si="27"/>
        <v>1</v>
      </c>
      <c r="F118" s="285">
        <f t="shared" si="28"/>
        <v>75993</v>
      </c>
      <c r="G118" s="285">
        <f t="shared" si="29"/>
        <v>34673.631243975542</v>
      </c>
      <c r="H118" s="286">
        <f>G118/G121</f>
        <v>0.10787517047527738</v>
      </c>
      <c r="I118" s="287">
        <f>F118/G118</f>
        <v>2.1916654608594994</v>
      </c>
      <c r="J118" s="284">
        <f t="shared" si="30"/>
        <v>2.1916654608594994</v>
      </c>
      <c r="K118" s="288">
        <f>G118*J118</f>
        <v>75993</v>
      </c>
      <c r="L118" s="289"/>
    </row>
    <row r="119" spans="1:12">
      <c r="A119" s="281"/>
      <c r="B119" s="317"/>
      <c r="C119" s="283" t="str">
        <f t="shared" si="31"/>
        <v xml:space="preserve">130 MG    </v>
      </c>
      <c r="D119" s="283" t="str">
        <f t="shared" si="31"/>
        <v>CAP ER PEL</v>
      </c>
      <c r="E119" s="284">
        <f t="shared" si="27"/>
        <v>1</v>
      </c>
      <c r="F119" s="285">
        <f t="shared" si="28"/>
        <v>526.00019999999995</v>
      </c>
      <c r="G119" s="285">
        <f t="shared" si="29"/>
        <v>263.00019999999995</v>
      </c>
      <c r="H119" s="286">
        <f>G119/G121</f>
        <v>8.1823536768914178E-4</v>
      </c>
      <c r="I119" s="287">
        <f>F119/G119</f>
        <v>1.9999992395443047</v>
      </c>
      <c r="J119" s="284">
        <f t="shared" si="30"/>
        <v>1.9999992395443047</v>
      </c>
      <c r="K119" s="288">
        <f>G119*J119</f>
        <v>526.00019999999995</v>
      </c>
      <c r="L119" s="289"/>
    </row>
    <row r="120" spans="1:12">
      <c r="A120" s="281"/>
      <c r="B120" s="317"/>
      <c r="C120" s="283" t="str">
        <f t="shared" si="31"/>
        <v xml:space="preserve">200 MG    </v>
      </c>
      <c r="D120" s="283" t="str">
        <f t="shared" si="31"/>
        <v>CAP ER PEL</v>
      </c>
      <c r="E120" s="284">
        <f t="shared" si="27"/>
        <v>1</v>
      </c>
      <c r="F120" s="285">
        <f t="shared" si="28"/>
        <v>2931.0002000000004</v>
      </c>
      <c r="G120" s="285">
        <f t="shared" si="29"/>
        <v>1376.0001999999999</v>
      </c>
      <c r="H120" s="286">
        <f>G120/G121</f>
        <v>4.2809550319251955E-3</v>
      </c>
      <c r="I120" s="287">
        <f>F120/G120</f>
        <v>2.1300870450454878</v>
      </c>
      <c r="J120" s="284">
        <f t="shared" si="30"/>
        <v>2.1300870450454878</v>
      </c>
      <c r="K120" s="288">
        <f>G120*J120</f>
        <v>2931.0002000000004</v>
      </c>
      <c r="L120" s="289"/>
    </row>
    <row r="121" spans="1:12" ht="13.5" thickBot="1">
      <c r="A121" s="303"/>
      <c r="B121" s="318"/>
      <c r="C121" s="305"/>
      <c r="D121" s="305"/>
      <c r="E121" s="306"/>
      <c r="F121" s="307">
        <f>SUM(F110:F119)</f>
        <v>664576.20050000004</v>
      </c>
      <c r="G121" s="307">
        <f>SUM(G110:G120)</f>
        <v>321423.65190442017</v>
      </c>
      <c r="H121" s="308">
        <f>SUM(H110:H120)</f>
        <v>1</v>
      </c>
      <c r="I121" s="309"/>
      <c r="J121" s="310"/>
      <c r="K121" s="311">
        <f>SUM(K110:K119)</f>
        <v>664576.20050000004</v>
      </c>
      <c r="L121" s="312"/>
    </row>
    <row r="122" spans="1:12" ht="14.25" thickTop="1" thickBot="1">
      <c r="A122" s="313"/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5"/>
    </row>
    <row r="123" spans="1:12" ht="13.5" thickTop="1">
      <c r="A123" s="271" t="s">
        <v>151</v>
      </c>
      <c r="B123" s="319" t="s">
        <v>10</v>
      </c>
      <c r="C123" s="320" t="s">
        <v>152</v>
      </c>
      <c r="D123" s="320" t="s">
        <v>171</v>
      </c>
      <c r="E123" s="321">
        <v>1</v>
      </c>
      <c r="F123" s="322">
        <v>887976</v>
      </c>
      <c r="G123" s="275">
        <f>F123/I123</f>
        <v>381130.55297906022</v>
      </c>
      <c r="H123" s="323">
        <f>G123/G128</f>
        <v>0.4444586689840711</v>
      </c>
      <c r="I123" s="324">
        <f>(F130+F137)/(G130+G137)</f>
        <v>2.329847326747343</v>
      </c>
      <c r="J123" s="321">
        <f>E123*I123</f>
        <v>2.329847326747343</v>
      </c>
      <c r="K123" s="325">
        <f>G123*J123</f>
        <v>887976</v>
      </c>
      <c r="L123" s="326">
        <f>K128/G128</f>
        <v>2.4384994220240603</v>
      </c>
    </row>
    <row r="124" spans="1:12">
      <c r="A124" s="281"/>
      <c r="B124" s="327"/>
      <c r="C124" s="328" t="s">
        <v>153</v>
      </c>
      <c r="D124" s="328" t="s">
        <v>171</v>
      </c>
      <c r="E124" s="329">
        <v>1</v>
      </c>
      <c r="F124" s="330">
        <v>819100</v>
      </c>
      <c r="G124" s="285">
        <f>F124/I124</f>
        <v>331652.95435826108</v>
      </c>
      <c r="H124" s="331">
        <f>G124/G128</f>
        <v>0.3867599422468927</v>
      </c>
      <c r="I124" s="332">
        <f>(F131+F138)/(G131+G138)</f>
        <v>2.4697503496838582</v>
      </c>
      <c r="J124" s="329">
        <f>E124*I124</f>
        <v>2.4697503496838582</v>
      </c>
      <c r="K124" s="333">
        <f>G124*J124</f>
        <v>819100</v>
      </c>
      <c r="L124" s="334"/>
    </row>
    <row r="125" spans="1:12">
      <c r="A125" s="281"/>
      <c r="B125" s="327"/>
      <c r="C125" s="328" t="s">
        <v>158</v>
      </c>
      <c r="D125" s="328" t="s">
        <v>171</v>
      </c>
      <c r="E125" s="329">
        <v>1</v>
      </c>
      <c r="F125" s="330">
        <v>318225</v>
      </c>
      <c r="G125" s="285">
        <f>F125/I125</f>
        <v>122487.5374659191</v>
      </c>
      <c r="H125" s="331">
        <f>G125/G128</f>
        <v>0.14283989421396501</v>
      </c>
      <c r="I125" s="332">
        <f>(F132+F139)/(G132+G139)</f>
        <v>2.5980194114731292</v>
      </c>
      <c r="J125" s="329">
        <f>E125*I125</f>
        <v>2.5980194114731292</v>
      </c>
      <c r="K125" s="333">
        <f>G125*J125</f>
        <v>318225</v>
      </c>
      <c r="L125" s="334"/>
    </row>
    <row r="126" spans="1:12">
      <c r="A126" s="281"/>
      <c r="B126" s="327"/>
      <c r="C126" s="328" t="s">
        <v>105</v>
      </c>
      <c r="D126" s="328" t="s">
        <v>171</v>
      </c>
      <c r="E126" s="329">
        <v>1</v>
      </c>
      <c r="F126" s="330">
        <v>64882</v>
      </c>
      <c r="G126" s="285">
        <f>F126/I126</f>
        <v>21965.212179929116</v>
      </c>
      <c r="H126" s="331">
        <f>G126/G128</f>
        <v>2.5614920906066468E-2</v>
      </c>
      <c r="I126" s="332">
        <f>(F133+F140)/(G133+G140)</f>
        <v>2.9538526406444841</v>
      </c>
      <c r="J126" s="329">
        <f>E126*I126</f>
        <v>2.9538526406444841</v>
      </c>
      <c r="K126" s="333">
        <f>G126*J126</f>
        <v>64882.000000000007</v>
      </c>
      <c r="L126" s="334"/>
    </row>
    <row r="127" spans="1:12">
      <c r="A127" s="281"/>
      <c r="B127" s="327"/>
      <c r="C127" s="328" t="s">
        <v>170</v>
      </c>
      <c r="D127" s="328" t="s">
        <v>171</v>
      </c>
      <c r="E127" s="329">
        <v>1</v>
      </c>
      <c r="F127" s="330">
        <v>870</v>
      </c>
      <c r="G127" s="285">
        <f>F127/I127</f>
        <v>280.04222691410155</v>
      </c>
      <c r="H127" s="331">
        <f>G127/G128</f>
        <v>3.2657364900476815E-4</v>
      </c>
      <c r="I127" s="332">
        <f>(F134+F141)/(G134+G141)</f>
        <v>3.106674338319908</v>
      </c>
      <c r="J127" s="329">
        <f>E127*I127</f>
        <v>3.106674338319908</v>
      </c>
      <c r="K127" s="333">
        <f>G127*J127</f>
        <v>870</v>
      </c>
      <c r="L127" s="334"/>
    </row>
    <row r="128" spans="1:12">
      <c r="A128" s="281"/>
      <c r="B128" s="327"/>
      <c r="C128" s="328"/>
      <c r="D128" s="328"/>
      <c r="E128" s="329"/>
      <c r="F128" s="335">
        <f>SUM(F123:F127)</f>
        <v>2091053</v>
      </c>
      <c r="G128" s="335">
        <f>SUM(G123:G127)</f>
        <v>857516.29921008355</v>
      </c>
      <c r="H128" s="336">
        <f>SUM(H123:H127)</f>
        <v>1</v>
      </c>
      <c r="I128" s="337" t="s">
        <v>103</v>
      </c>
      <c r="J128" s="338"/>
      <c r="K128" s="339">
        <f>SUM(K123:K127)</f>
        <v>2091053</v>
      </c>
      <c r="L128" s="334"/>
    </row>
    <row r="129" spans="1:12">
      <c r="A129" s="281"/>
      <c r="B129" s="295"/>
      <c r="C129" s="296"/>
      <c r="D129" s="296"/>
      <c r="E129" s="340"/>
      <c r="F129" s="298"/>
      <c r="G129" s="298"/>
      <c r="H129" s="299" t="s">
        <v>103</v>
      </c>
      <c r="I129" s="300"/>
      <c r="J129" s="297"/>
      <c r="K129" s="301"/>
      <c r="L129" s="302"/>
    </row>
    <row r="130" spans="1:12">
      <c r="A130" s="281"/>
      <c r="B130" s="327" t="s">
        <v>14</v>
      </c>
      <c r="C130" s="328" t="s">
        <v>152</v>
      </c>
      <c r="D130" s="328" t="s">
        <v>171</v>
      </c>
      <c r="E130" s="329">
        <v>1</v>
      </c>
      <c r="F130" s="330">
        <v>2082574.5</v>
      </c>
      <c r="G130" s="330">
        <v>894393</v>
      </c>
      <c r="H130" s="331">
        <f>G130/G135</f>
        <v>0.40305257029140423</v>
      </c>
      <c r="I130" s="332">
        <f>F130/G130</f>
        <v>2.3284780851370708</v>
      </c>
      <c r="J130" s="329">
        <f>E130*I130</f>
        <v>2.3284780851370708</v>
      </c>
      <c r="K130" s="333">
        <f>G130*J130</f>
        <v>2082574.5000000002</v>
      </c>
      <c r="L130" s="334">
        <f>K135/G135</f>
        <v>2.4551548682137567</v>
      </c>
    </row>
    <row r="131" spans="1:12">
      <c r="A131" s="281"/>
      <c r="B131" s="327"/>
      <c r="C131" s="328" t="s">
        <v>153</v>
      </c>
      <c r="D131" s="328" t="s">
        <v>171</v>
      </c>
      <c r="E131" s="329">
        <v>1</v>
      </c>
      <c r="F131" s="330">
        <v>2092736</v>
      </c>
      <c r="G131" s="330">
        <v>849670</v>
      </c>
      <c r="H131" s="331">
        <f>G131/G135</f>
        <v>0.38289843212044083</v>
      </c>
      <c r="I131" s="332">
        <f>F131/G131</f>
        <v>2.4629985759177093</v>
      </c>
      <c r="J131" s="329">
        <f>E131*I131</f>
        <v>2.4629985759177093</v>
      </c>
      <c r="K131" s="333">
        <f>G131*J131</f>
        <v>2092736</v>
      </c>
      <c r="L131" s="334"/>
    </row>
    <row r="132" spans="1:12">
      <c r="A132" s="281"/>
      <c r="B132" s="327"/>
      <c r="C132" s="328" t="s">
        <v>158</v>
      </c>
      <c r="D132" s="328" t="s">
        <v>171</v>
      </c>
      <c r="E132" s="329">
        <v>1</v>
      </c>
      <c r="F132" s="330">
        <v>935900</v>
      </c>
      <c r="G132" s="330">
        <v>361328</v>
      </c>
      <c r="H132" s="331">
        <f>G132/G135</f>
        <v>0.16283018663859458</v>
      </c>
      <c r="I132" s="332">
        <f>F132/G132</f>
        <v>2.5901673825443918</v>
      </c>
      <c r="J132" s="329">
        <f>E132*I132</f>
        <v>2.5901673825443918</v>
      </c>
      <c r="K132" s="333">
        <f>G132*J132</f>
        <v>935900</v>
      </c>
      <c r="L132" s="334"/>
    </row>
    <row r="133" spans="1:12">
      <c r="A133" s="281"/>
      <c r="B133" s="327"/>
      <c r="C133" s="328" t="s">
        <v>105</v>
      </c>
      <c r="D133" s="328" t="s">
        <v>171</v>
      </c>
      <c r="E133" s="329">
        <v>1</v>
      </c>
      <c r="F133" s="330">
        <v>312899</v>
      </c>
      <c r="G133" s="330">
        <v>105807</v>
      </c>
      <c r="H133" s="331">
        <f>G133/G135</f>
        <v>4.7681257908796924E-2</v>
      </c>
      <c r="I133" s="332">
        <f>F133/G133</f>
        <v>2.9572618068747816</v>
      </c>
      <c r="J133" s="329">
        <f>E133*I133</f>
        <v>2.9572618068747816</v>
      </c>
      <c r="K133" s="333">
        <f>G133*J133</f>
        <v>312899</v>
      </c>
      <c r="L133" s="334"/>
    </row>
    <row r="134" spans="1:12">
      <c r="A134" s="281"/>
      <c r="B134" s="327"/>
      <c r="C134" s="328" t="s">
        <v>170</v>
      </c>
      <c r="D134" s="328" t="s">
        <v>171</v>
      </c>
      <c r="E134" s="329">
        <v>1</v>
      </c>
      <c r="F134" s="330">
        <v>23997</v>
      </c>
      <c r="G134" s="330">
        <v>7850</v>
      </c>
      <c r="H134" s="331">
        <f>G134/G135</f>
        <v>3.5375530407634266E-3</v>
      </c>
      <c r="I134" s="332">
        <f>F134/G134</f>
        <v>3.0569426751592355</v>
      </c>
      <c r="J134" s="329">
        <f>E134*I134</f>
        <v>3.0569426751592355</v>
      </c>
      <c r="K134" s="333">
        <f>G134*J134</f>
        <v>23997</v>
      </c>
      <c r="L134" s="334"/>
    </row>
    <row r="135" spans="1:12">
      <c r="A135" s="281"/>
      <c r="B135" s="327"/>
      <c r="C135" s="328"/>
      <c r="D135" s="328"/>
      <c r="E135" s="329"/>
      <c r="F135" s="335">
        <f>SUM(F130:F134)</f>
        <v>5448106.5</v>
      </c>
      <c r="G135" s="335">
        <f>SUM(G130:G134)</f>
        <v>2219048</v>
      </c>
      <c r="H135" s="336">
        <f>SUM(H130:H134)</f>
        <v>1</v>
      </c>
      <c r="I135" s="337" t="s">
        <v>103</v>
      </c>
      <c r="J135" s="338"/>
      <c r="K135" s="339">
        <f>SUM(K130:K134)</f>
        <v>5448106.5</v>
      </c>
      <c r="L135" s="334"/>
    </row>
    <row r="136" spans="1:12">
      <c r="A136" s="281"/>
      <c r="B136" s="295"/>
      <c r="C136" s="296"/>
      <c r="D136" s="296"/>
      <c r="E136" s="340"/>
      <c r="F136" s="298"/>
      <c r="G136" s="298"/>
      <c r="H136" s="299" t="s">
        <v>103</v>
      </c>
      <c r="I136" s="300"/>
      <c r="J136" s="297"/>
      <c r="K136" s="301"/>
      <c r="L136" s="302"/>
    </row>
    <row r="137" spans="1:12">
      <c r="A137" s="281"/>
      <c r="B137" s="327" t="s">
        <v>15</v>
      </c>
      <c r="C137" s="328" t="s">
        <v>152</v>
      </c>
      <c r="D137" s="328" t="s">
        <v>171</v>
      </c>
      <c r="E137" s="329">
        <v>1</v>
      </c>
      <c r="F137" s="330">
        <v>56011</v>
      </c>
      <c r="G137" s="330">
        <v>23515</v>
      </c>
      <c r="H137" s="331">
        <f>G137/G142</f>
        <v>0.33228764819760626</v>
      </c>
      <c r="I137" s="332">
        <f>F137/G137</f>
        <v>2.3819264299383374</v>
      </c>
      <c r="J137" s="329">
        <f>E137*I137</f>
        <v>2.3819264299383374</v>
      </c>
      <c r="K137" s="333">
        <f>G137*J137</f>
        <v>56011</v>
      </c>
      <c r="L137" s="334">
        <f>K142/G142</f>
        <v>2.6336569304902002</v>
      </c>
    </row>
    <row r="138" spans="1:12">
      <c r="A138" s="281"/>
      <c r="B138" s="327"/>
      <c r="C138" s="328" t="s">
        <v>153</v>
      </c>
      <c r="D138" s="328" t="s">
        <v>171</v>
      </c>
      <c r="E138" s="329">
        <v>1</v>
      </c>
      <c r="F138" s="330">
        <v>72015</v>
      </c>
      <c r="G138" s="330">
        <v>26836</v>
      </c>
      <c r="H138" s="331">
        <f>G138/G142</f>
        <v>0.37921630138341317</v>
      </c>
      <c r="I138" s="332">
        <f>F138/G138</f>
        <v>2.6835221344462661</v>
      </c>
      <c r="J138" s="329">
        <f>E138*I138</f>
        <v>2.6835221344462661</v>
      </c>
      <c r="K138" s="333">
        <f>G138*J138</f>
        <v>72015</v>
      </c>
      <c r="L138" s="334"/>
    </row>
    <row r="139" spans="1:12">
      <c r="A139" s="281"/>
      <c r="B139" s="327"/>
      <c r="C139" s="328" t="s">
        <v>158</v>
      </c>
      <c r="D139" s="328" t="s">
        <v>171</v>
      </c>
      <c r="E139" s="329">
        <v>1</v>
      </c>
      <c r="F139" s="330">
        <v>38986</v>
      </c>
      <c r="G139" s="330">
        <v>13914</v>
      </c>
      <c r="H139" s="331">
        <f>G139/G142</f>
        <v>0.19661706727712069</v>
      </c>
      <c r="I139" s="332">
        <f>F139/G139</f>
        <v>2.8019261175794163</v>
      </c>
      <c r="J139" s="329">
        <f>E139*I139</f>
        <v>2.8019261175794163</v>
      </c>
      <c r="K139" s="333">
        <f>G139*J139</f>
        <v>38986</v>
      </c>
      <c r="L139" s="334"/>
    </row>
    <row r="140" spans="1:12">
      <c r="A140" s="281"/>
      <c r="B140" s="327"/>
      <c r="C140" s="328" t="s">
        <v>105</v>
      </c>
      <c r="D140" s="328" t="s">
        <v>171</v>
      </c>
      <c r="E140" s="329">
        <v>1</v>
      </c>
      <c r="F140" s="330">
        <v>16364</v>
      </c>
      <c r="G140" s="330">
        <v>5662</v>
      </c>
      <c r="H140" s="331">
        <f>G140/G142</f>
        <v>8.0009043763336021E-2</v>
      </c>
      <c r="I140" s="332">
        <f>F140/G140</f>
        <v>2.8901448251501236</v>
      </c>
      <c r="J140" s="329">
        <f>E140*I140</f>
        <v>2.8901448251501236</v>
      </c>
      <c r="K140" s="333">
        <f>G140*J140</f>
        <v>16364</v>
      </c>
      <c r="L140" s="334"/>
    </row>
    <row r="141" spans="1:12">
      <c r="A141" s="281"/>
      <c r="B141" s="327"/>
      <c r="C141" s="328" t="s">
        <v>170</v>
      </c>
      <c r="D141" s="328" t="s">
        <v>171</v>
      </c>
      <c r="E141" s="329">
        <v>1</v>
      </c>
      <c r="F141" s="330">
        <v>3000</v>
      </c>
      <c r="G141" s="330">
        <v>840</v>
      </c>
      <c r="H141" s="331">
        <f>G141/G142</f>
        <v>1.1869939378523889E-2</v>
      </c>
      <c r="I141" s="332">
        <f>F141/G141</f>
        <v>3.5714285714285716</v>
      </c>
      <c r="J141" s="329">
        <f>E141*I141</f>
        <v>3.5714285714285716</v>
      </c>
      <c r="K141" s="333">
        <f>G141*J141</f>
        <v>3000</v>
      </c>
      <c r="L141" s="334"/>
    </row>
    <row r="142" spans="1:12">
      <c r="A142" s="281"/>
      <c r="B142" s="327"/>
      <c r="C142" s="328"/>
      <c r="D142" s="328"/>
      <c r="E142" s="329"/>
      <c r="F142" s="335">
        <f>SUM(F137:F141)</f>
        <v>186376</v>
      </c>
      <c r="G142" s="335">
        <f>SUM(G137:G141)</f>
        <v>70767</v>
      </c>
      <c r="H142" s="336">
        <f>SUM(H137:H141)</f>
        <v>1</v>
      </c>
      <c r="I142" s="337" t="s">
        <v>103</v>
      </c>
      <c r="J142" s="338"/>
      <c r="K142" s="339">
        <f>SUM(K137:K141)</f>
        <v>186376</v>
      </c>
      <c r="L142" s="334"/>
    </row>
    <row r="143" spans="1:12">
      <c r="A143" s="281"/>
      <c r="B143" s="295"/>
      <c r="C143" s="296"/>
      <c r="D143" s="296"/>
      <c r="E143" s="340"/>
      <c r="F143" s="298"/>
      <c r="G143" s="298"/>
      <c r="H143" s="299" t="s">
        <v>103</v>
      </c>
      <c r="I143" s="300"/>
      <c r="J143" s="297"/>
      <c r="K143" s="301"/>
      <c r="L143" s="302"/>
    </row>
    <row r="144" spans="1:12">
      <c r="A144" s="281"/>
      <c r="B144" s="327" t="s">
        <v>16</v>
      </c>
      <c r="C144" s="328" t="str">
        <f t="shared" ref="C144:D148" si="34">C137</f>
        <v xml:space="preserve">15 MG     </v>
      </c>
      <c r="D144" s="328" t="str">
        <f t="shared" si="34"/>
        <v xml:space="preserve">TABLET ER </v>
      </c>
      <c r="E144" s="329">
        <f>(E123*(F123/F144))+(E130*(F130/F144))+(E137*(F137/F144))</f>
        <v>1</v>
      </c>
      <c r="F144" s="330">
        <f t="shared" ref="F144:G148" si="35">F123+F130+F137</f>
        <v>3026561.5</v>
      </c>
      <c r="G144" s="330">
        <f t="shared" si="35"/>
        <v>1299038.5529790602</v>
      </c>
      <c r="H144" s="331">
        <f>G144/G149</f>
        <v>0.41274286990539966</v>
      </c>
      <c r="I144" s="332">
        <f>F144/G144</f>
        <v>2.329847326747343</v>
      </c>
      <c r="J144" s="329">
        <f>E144*I144</f>
        <v>2.329847326747343</v>
      </c>
      <c r="K144" s="333">
        <f>G144*J144</f>
        <v>3026561.5</v>
      </c>
      <c r="L144" s="334">
        <f>K149/G149</f>
        <v>2.4546305315677928</v>
      </c>
    </row>
    <row r="145" spans="1:12">
      <c r="A145" s="281"/>
      <c r="B145" s="327"/>
      <c r="C145" s="328" t="str">
        <f t="shared" si="34"/>
        <v xml:space="preserve">30 MG     </v>
      </c>
      <c r="D145" s="328" t="str">
        <f t="shared" si="34"/>
        <v xml:space="preserve">TABLET ER </v>
      </c>
      <c r="E145" s="329">
        <f>(E124*(F124/F145))+(E131*(F131/F145))+(E138*(F138/F145))</f>
        <v>1</v>
      </c>
      <c r="F145" s="330">
        <f t="shared" si="35"/>
        <v>2983851</v>
      </c>
      <c r="G145" s="330">
        <f t="shared" si="35"/>
        <v>1208158.9543582611</v>
      </c>
      <c r="H145" s="331">
        <f>G145/G149</f>
        <v>0.38386774047634714</v>
      </c>
      <c r="I145" s="332">
        <f>F145/G145</f>
        <v>2.4697503496838582</v>
      </c>
      <c r="J145" s="329">
        <f>E145*I145</f>
        <v>2.4697503496838582</v>
      </c>
      <c r="K145" s="333">
        <f>G145*J145</f>
        <v>2983851</v>
      </c>
      <c r="L145" s="334"/>
    </row>
    <row r="146" spans="1:12">
      <c r="A146" s="281"/>
      <c r="B146" s="327"/>
      <c r="C146" s="328" t="str">
        <f t="shared" si="34"/>
        <v xml:space="preserve">60 MG     </v>
      </c>
      <c r="D146" s="328" t="str">
        <f t="shared" si="34"/>
        <v xml:space="preserve">TABLET ER </v>
      </c>
      <c r="E146" s="329">
        <f>(E125*(F125/F146))+(E132*(F132/F146))+(E139*(F139/F146))</f>
        <v>1</v>
      </c>
      <c r="F146" s="330">
        <f t="shared" si="35"/>
        <v>1293111</v>
      </c>
      <c r="G146" s="330">
        <f t="shared" si="35"/>
        <v>497729.5374659191</v>
      </c>
      <c r="H146" s="331">
        <f>G146/G149</f>
        <v>0.15814335706915858</v>
      </c>
      <c r="I146" s="332">
        <f>F146/G146</f>
        <v>2.5980194114731292</v>
      </c>
      <c r="J146" s="329">
        <f>E146*I146</f>
        <v>2.5980194114731292</v>
      </c>
      <c r="K146" s="333">
        <f>G146*J146</f>
        <v>1293111</v>
      </c>
      <c r="L146" s="334"/>
    </row>
    <row r="147" spans="1:12">
      <c r="A147" s="281"/>
      <c r="B147" s="327"/>
      <c r="C147" s="328" t="str">
        <f t="shared" si="34"/>
        <v xml:space="preserve">100 MG    </v>
      </c>
      <c r="D147" s="328" t="str">
        <f t="shared" si="34"/>
        <v xml:space="preserve">TABLET ER </v>
      </c>
      <c r="E147" s="329">
        <f>(E126*(F126/F147))+(E133*(F133/F147))+(E140*(F140/F147))</f>
        <v>1</v>
      </c>
      <c r="F147" s="330">
        <f t="shared" si="35"/>
        <v>394145</v>
      </c>
      <c r="G147" s="330">
        <f t="shared" si="35"/>
        <v>133434.21217992913</v>
      </c>
      <c r="H147" s="331">
        <f>G147/G149</f>
        <v>4.239598551745042E-2</v>
      </c>
      <c r="I147" s="332">
        <f>F147/G147</f>
        <v>2.9538526406444836</v>
      </c>
      <c r="J147" s="329">
        <f>E147*I147</f>
        <v>2.9538526406444836</v>
      </c>
      <c r="K147" s="333">
        <f>G147*J147</f>
        <v>394145</v>
      </c>
      <c r="L147" s="334"/>
    </row>
    <row r="148" spans="1:12">
      <c r="A148" s="281"/>
      <c r="B148" s="327"/>
      <c r="C148" s="328" t="str">
        <f t="shared" si="34"/>
        <v xml:space="preserve">200 MG    </v>
      </c>
      <c r="D148" s="328" t="str">
        <f t="shared" si="34"/>
        <v xml:space="preserve">TABLET ER </v>
      </c>
      <c r="E148" s="329">
        <f>(E127*(F127/F148))+(E134*(F134/F148))+(E141*(F141/F148))</f>
        <v>1</v>
      </c>
      <c r="F148" s="330">
        <f t="shared" si="35"/>
        <v>27867</v>
      </c>
      <c r="G148" s="330">
        <f t="shared" si="35"/>
        <v>8970.0422269141018</v>
      </c>
      <c r="H148" s="331">
        <f>G148/G149</f>
        <v>2.8500470316440468E-3</v>
      </c>
      <c r="I148" s="332">
        <f>F148/G148</f>
        <v>3.106674338319908</v>
      </c>
      <c r="J148" s="329">
        <f>E148*I148</f>
        <v>3.106674338319908</v>
      </c>
      <c r="K148" s="333">
        <f>G148*J148</f>
        <v>27867</v>
      </c>
      <c r="L148" s="334"/>
    </row>
    <row r="149" spans="1:12" ht="13.5" thickBot="1">
      <c r="A149" s="303"/>
      <c r="B149" s="341"/>
      <c r="C149" s="342"/>
      <c r="D149" s="342"/>
      <c r="E149" s="343"/>
      <c r="F149" s="344">
        <f>SUM(F144:F148)</f>
        <v>7725535.5</v>
      </c>
      <c r="G149" s="344">
        <f>SUM(G144:G148)</f>
        <v>3147331.2992100841</v>
      </c>
      <c r="H149" s="345">
        <f>SUM(H144:H148)</f>
        <v>0.99999999999999978</v>
      </c>
      <c r="I149" s="346" t="s">
        <v>103</v>
      </c>
      <c r="J149" s="347"/>
      <c r="K149" s="348">
        <f>SUM(K144:K148)</f>
        <v>7725535.5</v>
      </c>
      <c r="L149" s="349"/>
    </row>
    <row r="150" spans="1:12" ht="14.25" thickTop="1" thickBot="1">
      <c r="A150" s="313"/>
      <c r="B150" s="314"/>
      <c r="C150" s="314"/>
      <c r="D150" s="314"/>
      <c r="E150" s="314"/>
      <c r="F150" s="314"/>
      <c r="G150" s="314"/>
      <c r="H150" s="314"/>
      <c r="I150" s="314"/>
      <c r="J150" s="314"/>
      <c r="K150" s="314"/>
      <c r="L150" s="315"/>
    </row>
    <row r="151" spans="1:12" ht="13.5" thickTop="1">
      <c r="A151" s="271" t="s">
        <v>151</v>
      </c>
      <c r="B151" s="316" t="s">
        <v>10</v>
      </c>
      <c r="C151" s="273" t="s">
        <v>153</v>
      </c>
      <c r="D151" s="273" t="s">
        <v>156</v>
      </c>
      <c r="E151" s="274">
        <v>1</v>
      </c>
      <c r="F151" s="275">
        <v>1321</v>
      </c>
      <c r="G151" s="275">
        <f t="shared" ref="G151:G156" si="36">F151/I151</f>
        <v>893.46208945886769</v>
      </c>
      <c r="H151" s="276">
        <f>G151/G157</f>
        <v>0.22028933763673852</v>
      </c>
      <c r="I151" s="277">
        <f t="shared" ref="I151:I156" si="37">(F159+F167)/(G159+G167)</f>
        <v>1.4785182444619156</v>
      </c>
      <c r="J151" s="274">
        <f t="shared" ref="J151:J156" si="38">I151*E151</f>
        <v>1.4785182444619156</v>
      </c>
      <c r="K151" s="278">
        <f t="shared" ref="K151:K156" si="39">G151*J151</f>
        <v>1321</v>
      </c>
      <c r="L151" s="279">
        <f>K157/G157</f>
        <v>1.4426050660102783</v>
      </c>
    </row>
    <row r="152" spans="1:12">
      <c r="A152" s="281"/>
      <c r="B152" s="317"/>
      <c r="C152" s="283" t="s">
        <v>157</v>
      </c>
      <c r="D152" s="283" t="s">
        <v>156</v>
      </c>
      <c r="E152" s="284">
        <v>1</v>
      </c>
      <c r="F152" s="285">
        <v>1E-4</v>
      </c>
      <c r="G152" s="285">
        <v>1E-4</v>
      </c>
      <c r="H152" s="286">
        <f>G152/G157</f>
        <v>2.4655700587157369E-8</v>
      </c>
      <c r="I152" s="287">
        <f>F152/G152</f>
        <v>1</v>
      </c>
      <c r="J152" s="284">
        <f t="shared" si="38"/>
        <v>1</v>
      </c>
      <c r="K152" s="288">
        <f t="shared" si="39"/>
        <v>1E-4</v>
      </c>
      <c r="L152" s="289"/>
    </row>
    <row r="153" spans="1:12">
      <c r="A153" s="281"/>
      <c r="B153" s="317"/>
      <c r="C153" s="283" t="s">
        <v>158</v>
      </c>
      <c r="D153" s="283" t="s">
        <v>156</v>
      </c>
      <c r="E153" s="284">
        <v>1</v>
      </c>
      <c r="F153" s="285">
        <v>1200</v>
      </c>
      <c r="G153" s="285">
        <f t="shared" si="36"/>
        <v>881.39261830619228</v>
      </c>
      <c r="H153" s="286">
        <f>G153/G157</f>
        <v>0.21731352496688155</v>
      </c>
      <c r="I153" s="287">
        <f t="shared" si="37"/>
        <v>1.3614817903808729</v>
      </c>
      <c r="J153" s="284">
        <f t="shared" si="38"/>
        <v>1.3614817903808729</v>
      </c>
      <c r="K153" s="288">
        <f t="shared" si="39"/>
        <v>1200</v>
      </c>
      <c r="L153" s="289"/>
    </row>
    <row r="154" spans="1:12">
      <c r="A154" s="281"/>
      <c r="B154" s="317"/>
      <c r="C154" s="283" t="s">
        <v>159</v>
      </c>
      <c r="D154" s="283" t="s">
        <v>156</v>
      </c>
      <c r="E154" s="284">
        <v>1</v>
      </c>
      <c r="F154" s="285">
        <v>30</v>
      </c>
      <c r="G154" s="285">
        <f t="shared" si="36"/>
        <v>19.483993568191785</v>
      </c>
      <c r="H154" s="286">
        <f>G154/G157</f>
        <v>4.8039151165943659E-3</v>
      </c>
      <c r="I154" s="287">
        <f t="shared" si="37"/>
        <v>1.5397254107584966</v>
      </c>
      <c r="J154" s="284">
        <f t="shared" si="38"/>
        <v>1.5397254107584966</v>
      </c>
      <c r="K154" s="288">
        <f t="shared" si="39"/>
        <v>30</v>
      </c>
      <c r="L154" s="289"/>
    </row>
    <row r="155" spans="1:12">
      <c r="A155" s="281"/>
      <c r="B155" s="317"/>
      <c r="C155" s="283" t="s">
        <v>160</v>
      </c>
      <c r="D155" s="283" t="s">
        <v>156</v>
      </c>
      <c r="E155" s="284">
        <v>1</v>
      </c>
      <c r="F155" s="285">
        <v>1350</v>
      </c>
      <c r="G155" s="285">
        <f t="shared" si="36"/>
        <v>1022.08957174327</v>
      </c>
      <c r="H155" s="286">
        <f>G155/G157</f>
        <v>0.25200334454157963</v>
      </c>
      <c r="I155" s="287">
        <f t="shared" si="37"/>
        <v>1.3208235729256566</v>
      </c>
      <c r="J155" s="284">
        <f t="shared" si="38"/>
        <v>1.3208235729256566</v>
      </c>
      <c r="K155" s="288">
        <f t="shared" si="39"/>
        <v>1350</v>
      </c>
      <c r="L155" s="289"/>
    </row>
    <row r="156" spans="1:12">
      <c r="A156" s="281"/>
      <c r="B156" s="317"/>
      <c r="C156" s="283" t="s">
        <v>161</v>
      </c>
      <c r="D156" s="283" t="s">
        <v>156</v>
      </c>
      <c r="E156" s="284">
        <v>1</v>
      </c>
      <c r="F156" s="285">
        <v>1950</v>
      </c>
      <c r="G156" s="285">
        <f t="shared" si="36"/>
        <v>1239.428796607307</v>
      </c>
      <c r="H156" s="286">
        <f>G156/G157</f>
        <v>0.3055898530825053</v>
      </c>
      <c r="I156" s="287">
        <f t="shared" si="37"/>
        <v>1.5733053849787435</v>
      </c>
      <c r="J156" s="284">
        <f t="shared" si="38"/>
        <v>1.5733053849787435</v>
      </c>
      <c r="K156" s="288">
        <f t="shared" si="39"/>
        <v>1950</v>
      </c>
      <c r="L156" s="289"/>
    </row>
    <row r="157" spans="1:12">
      <c r="A157" s="281"/>
      <c r="B157" s="317"/>
      <c r="C157" s="283"/>
      <c r="D157" s="283"/>
      <c r="E157" s="284"/>
      <c r="F157" s="290">
        <f>SUM(F151:F156)</f>
        <v>5851.0001000000002</v>
      </c>
      <c r="G157" s="290">
        <f>SUM(G151:G156)</f>
        <v>4055.8571696838289</v>
      </c>
      <c r="H157" s="291">
        <f>SUM(H151:H156)</f>
        <v>1</v>
      </c>
      <c r="I157" s="292" t="s">
        <v>103</v>
      </c>
      <c r="J157" s="293" t="s">
        <v>103</v>
      </c>
      <c r="K157" s="294">
        <f>SUM(K151:K156)</f>
        <v>5851.0001000000002</v>
      </c>
      <c r="L157" s="289"/>
    </row>
    <row r="158" spans="1:12">
      <c r="A158" s="281"/>
      <c r="B158" s="295"/>
      <c r="C158" s="296"/>
      <c r="D158" s="296"/>
      <c r="E158" s="297"/>
      <c r="F158" s="298"/>
      <c r="G158" s="298"/>
      <c r="H158" s="299" t="s">
        <v>103</v>
      </c>
      <c r="I158" s="300"/>
      <c r="J158" s="297"/>
      <c r="K158" s="301"/>
      <c r="L158" s="302"/>
    </row>
    <row r="159" spans="1:12">
      <c r="A159" s="281"/>
      <c r="B159" s="317" t="s">
        <v>14</v>
      </c>
      <c r="C159" s="283" t="s">
        <v>153</v>
      </c>
      <c r="D159" s="283" t="s">
        <v>156</v>
      </c>
      <c r="E159" s="284">
        <v>1</v>
      </c>
      <c r="F159" s="285">
        <v>54122</v>
      </c>
      <c r="G159" s="285">
        <v>37988</v>
      </c>
      <c r="H159" s="286">
        <f>G159/G165</f>
        <v>0.23704868521222558</v>
      </c>
      <c r="I159" s="287">
        <f t="shared" ref="I159:I164" si="40">F159/G159</f>
        <v>1.4247130672844055</v>
      </c>
      <c r="J159" s="284">
        <f t="shared" ref="J159:J164" si="41">I159*E159</f>
        <v>1.4247130672844055</v>
      </c>
      <c r="K159" s="288">
        <f t="shared" ref="K159:K164" si="42">G159*J159</f>
        <v>54121.999999999993</v>
      </c>
      <c r="L159" s="289">
        <f>K165/G165</f>
        <v>1.4161393787362562</v>
      </c>
    </row>
    <row r="160" spans="1:12">
      <c r="A160" s="281"/>
      <c r="B160" s="317"/>
      <c r="C160" s="283" t="s">
        <v>157</v>
      </c>
      <c r="D160" s="283" t="s">
        <v>156</v>
      </c>
      <c r="E160" s="284">
        <v>1</v>
      </c>
      <c r="F160" s="285">
        <v>19104</v>
      </c>
      <c r="G160" s="285">
        <v>13909</v>
      </c>
      <c r="H160" s="286">
        <f>G160/G165</f>
        <v>8.6793465373719222E-2</v>
      </c>
      <c r="I160" s="287">
        <f t="shared" si="40"/>
        <v>1.3734991731972104</v>
      </c>
      <c r="J160" s="284">
        <f t="shared" si="41"/>
        <v>1.3734991731972104</v>
      </c>
      <c r="K160" s="288">
        <f t="shared" si="42"/>
        <v>19104</v>
      </c>
      <c r="L160" s="289"/>
    </row>
    <row r="161" spans="1:12">
      <c r="A161" s="281"/>
      <c r="B161" s="317"/>
      <c r="C161" s="283" t="s">
        <v>158</v>
      </c>
      <c r="D161" s="283" t="s">
        <v>156</v>
      </c>
      <c r="E161" s="284">
        <v>1</v>
      </c>
      <c r="F161" s="285">
        <v>49767</v>
      </c>
      <c r="G161" s="285">
        <v>37164</v>
      </c>
      <c r="H161" s="286">
        <f>G161/G165</f>
        <v>0.2319068478789921</v>
      </c>
      <c r="I161" s="287">
        <f t="shared" si="40"/>
        <v>1.3391185017759122</v>
      </c>
      <c r="J161" s="284">
        <f t="shared" si="41"/>
        <v>1.3391185017759122</v>
      </c>
      <c r="K161" s="288">
        <f t="shared" si="42"/>
        <v>49767</v>
      </c>
      <c r="L161" s="289"/>
    </row>
    <row r="162" spans="1:12">
      <c r="A162" s="281"/>
      <c r="B162" s="317"/>
      <c r="C162" s="283" t="s">
        <v>159</v>
      </c>
      <c r="D162" s="283" t="s">
        <v>156</v>
      </c>
      <c r="E162" s="284">
        <v>1</v>
      </c>
      <c r="F162" s="285">
        <v>11582</v>
      </c>
      <c r="G162" s="285">
        <v>7596</v>
      </c>
      <c r="H162" s="286">
        <f>G162/G165</f>
        <v>4.73997528922835E-2</v>
      </c>
      <c r="I162" s="287">
        <f t="shared" si="40"/>
        <v>1.5247498683517642</v>
      </c>
      <c r="J162" s="284">
        <f t="shared" si="41"/>
        <v>1.5247498683517642</v>
      </c>
      <c r="K162" s="288">
        <f t="shared" si="42"/>
        <v>11582</v>
      </c>
      <c r="L162" s="289"/>
    </row>
    <row r="163" spans="1:12">
      <c r="A163" s="281"/>
      <c r="B163" s="317"/>
      <c r="C163" s="283" t="s">
        <v>160</v>
      </c>
      <c r="D163" s="283" t="s">
        <v>156</v>
      </c>
      <c r="E163" s="284">
        <v>1</v>
      </c>
      <c r="F163" s="285">
        <v>45136</v>
      </c>
      <c r="G163" s="285">
        <v>34255</v>
      </c>
      <c r="H163" s="286">
        <f>G163/G165</f>
        <v>0.21375441486639959</v>
      </c>
      <c r="I163" s="287">
        <f t="shared" si="40"/>
        <v>1.3176470588235294</v>
      </c>
      <c r="J163" s="284">
        <f t="shared" si="41"/>
        <v>1.3176470588235294</v>
      </c>
      <c r="K163" s="288">
        <f t="shared" si="42"/>
        <v>45136</v>
      </c>
      <c r="L163" s="289"/>
    </row>
    <row r="164" spans="1:12">
      <c r="A164" s="281"/>
      <c r="B164" s="317"/>
      <c r="C164" s="283" t="s">
        <v>161</v>
      </c>
      <c r="D164" s="283" t="s">
        <v>156</v>
      </c>
      <c r="E164" s="284">
        <v>1</v>
      </c>
      <c r="F164" s="285">
        <v>47231</v>
      </c>
      <c r="G164" s="285">
        <v>29342</v>
      </c>
      <c r="H164" s="286">
        <f>G164/G165</f>
        <v>0.18309683377638</v>
      </c>
      <c r="I164" s="287">
        <f t="shared" si="40"/>
        <v>1.6096721423215867</v>
      </c>
      <c r="J164" s="284">
        <f t="shared" si="41"/>
        <v>1.6096721423215867</v>
      </c>
      <c r="K164" s="288">
        <f t="shared" si="42"/>
        <v>47231</v>
      </c>
      <c r="L164" s="289"/>
    </row>
    <row r="165" spans="1:12">
      <c r="A165" s="281"/>
      <c r="B165" s="317"/>
      <c r="C165" s="283"/>
      <c r="D165" s="283"/>
      <c r="E165" s="284"/>
      <c r="F165" s="290">
        <f>SUM(F159:F164)</f>
        <v>226942</v>
      </c>
      <c r="G165" s="290">
        <f>SUM(G159:G164)</f>
        <v>160254</v>
      </c>
      <c r="H165" s="291">
        <f>SUM(H159:H164)</f>
        <v>0.99999999999999989</v>
      </c>
      <c r="I165" s="292"/>
      <c r="J165" s="293"/>
      <c r="K165" s="294">
        <f>SUM(K159:K164)</f>
        <v>226942</v>
      </c>
      <c r="L165" s="289"/>
    </row>
    <row r="166" spans="1:12">
      <c r="A166" s="281"/>
      <c r="B166" s="295"/>
      <c r="C166" s="296"/>
      <c r="D166" s="296"/>
      <c r="E166" s="297"/>
      <c r="F166" s="298"/>
      <c r="G166" s="298"/>
      <c r="H166" s="299" t="s">
        <v>103</v>
      </c>
      <c r="I166" s="300"/>
      <c r="J166" s="297"/>
      <c r="K166" s="301"/>
      <c r="L166" s="302"/>
    </row>
    <row r="167" spans="1:12">
      <c r="A167" s="281"/>
      <c r="B167" s="317" t="s">
        <v>15</v>
      </c>
      <c r="C167" s="283" t="s">
        <v>153</v>
      </c>
      <c r="D167" s="283" t="s">
        <v>156</v>
      </c>
      <c r="E167" s="284">
        <v>1</v>
      </c>
      <c r="F167" s="285">
        <v>9818</v>
      </c>
      <c r="G167" s="285">
        <v>5258</v>
      </c>
      <c r="H167" s="286">
        <f>G167/G173</f>
        <v>0.21818332710900867</v>
      </c>
      <c r="I167" s="287">
        <f t="shared" ref="I167:I172" si="43">F167/G167</f>
        <v>1.8672499049068088</v>
      </c>
      <c r="J167" s="284">
        <f t="shared" ref="J167:J172" si="44">I167*E167</f>
        <v>1.8672499049068088</v>
      </c>
      <c r="K167" s="288">
        <f t="shared" ref="K167:K172" si="45">G167*J167</f>
        <v>9818</v>
      </c>
      <c r="L167" s="289">
        <f>K173/G173</f>
        <v>1.511639487115648</v>
      </c>
    </row>
    <row r="168" spans="1:12">
      <c r="A168" s="281"/>
      <c r="B168" s="317"/>
      <c r="C168" s="283" t="s">
        <v>157</v>
      </c>
      <c r="D168" s="283" t="s">
        <v>156</v>
      </c>
      <c r="E168" s="284">
        <v>1</v>
      </c>
      <c r="F168" s="285">
        <v>1021</v>
      </c>
      <c r="G168" s="285">
        <v>721</v>
      </c>
      <c r="H168" s="286">
        <f>G168/G173</f>
        <v>2.9918253869455163E-2</v>
      </c>
      <c r="I168" s="287">
        <f t="shared" si="43"/>
        <v>1.4160887656033287</v>
      </c>
      <c r="J168" s="284">
        <f t="shared" si="44"/>
        <v>1.4160887656033287</v>
      </c>
      <c r="K168" s="288">
        <f t="shared" si="45"/>
        <v>1021</v>
      </c>
      <c r="L168" s="289"/>
    </row>
    <row r="169" spans="1:12">
      <c r="A169" s="281"/>
      <c r="B169" s="317"/>
      <c r="C169" s="283" t="s">
        <v>158</v>
      </c>
      <c r="D169" s="283" t="s">
        <v>156</v>
      </c>
      <c r="E169" s="284">
        <v>1</v>
      </c>
      <c r="F169" s="285">
        <v>9000</v>
      </c>
      <c r="G169" s="285">
        <v>6000</v>
      </c>
      <c r="H169" s="286">
        <f>G169/G173</f>
        <v>0.24897298643097224</v>
      </c>
      <c r="I169" s="287">
        <f t="shared" si="43"/>
        <v>1.5</v>
      </c>
      <c r="J169" s="284">
        <f t="shared" si="44"/>
        <v>1.5</v>
      </c>
      <c r="K169" s="288">
        <f t="shared" si="45"/>
        <v>9000</v>
      </c>
      <c r="L169" s="289"/>
    </row>
    <row r="170" spans="1:12">
      <c r="A170" s="281"/>
      <c r="B170" s="317"/>
      <c r="C170" s="283" t="s">
        <v>159</v>
      </c>
      <c r="D170" s="283" t="s">
        <v>156</v>
      </c>
      <c r="E170" s="284">
        <v>1</v>
      </c>
      <c r="F170" s="285">
        <v>2100</v>
      </c>
      <c r="G170" s="285">
        <v>1290</v>
      </c>
      <c r="H170" s="286">
        <f>G170/G173</f>
        <v>5.3529192082659029E-2</v>
      </c>
      <c r="I170" s="287">
        <f t="shared" si="43"/>
        <v>1.6279069767441861</v>
      </c>
      <c r="J170" s="284">
        <f t="shared" si="44"/>
        <v>1.6279069767441861</v>
      </c>
      <c r="K170" s="288">
        <f t="shared" si="45"/>
        <v>2100</v>
      </c>
      <c r="L170" s="289"/>
    </row>
    <row r="171" spans="1:12">
      <c r="A171" s="281"/>
      <c r="B171" s="317"/>
      <c r="C171" s="283" t="s">
        <v>160</v>
      </c>
      <c r="D171" s="283" t="s">
        <v>156</v>
      </c>
      <c r="E171" s="284">
        <v>1</v>
      </c>
      <c r="F171" s="285">
        <v>8430</v>
      </c>
      <c r="G171" s="285">
        <v>6300</v>
      </c>
      <c r="H171" s="286">
        <f>G171/G173</f>
        <v>0.26142163575252086</v>
      </c>
      <c r="I171" s="287">
        <f t="shared" si="43"/>
        <v>1.338095238095238</v>
      </c>
      <c r="J171" s="284">
        <f t="shared" si="44"/>
        <v>1.338095238095238</v>
      </c>
      <c r="K171" s="288">
        <f t="shared" si="45"/>
        <v>8430</v>
      </c>
      <c r="L171" s="289"/>
    </row>
    <row r="172" spans="1:12">
      <c r="A172" s="281"/>
      <c r="B172" s="317"/>
      <c r="C172" s="283" t="s">
        <v>161</v>
      </c>
      <c r="D172" s="283" t="s">
        <v>156</v>
      </c>
      <c r="E172" s="284">
        <v>1</v>
      </c>
      <c r="F172" s="285">
        <v>6060</v>
      </c>
      <c r="G172" s="285">
        <v>4530</v>
      </c>
      <c r="H172" s="286">
        <f>G172/G173</f>
        <v>0.18797460475538405</v>
      </c>
      <c r="I172" s="287">
        <f t="shared" si="43"/>
        <v>1.3377483443708609</v>
      </c>
      <c r="J172" s="284">
        <f t="shared" si="44"/>
        <v>1.3377483443708609</v>
      </c>
      <c r="K172" s="288">
        <f t="shared" si="45"/>
        <v>6060</v>
      </c>
      <c r="L172" s="289"/>
    </row>
    <row r="173" spans="1:12">
      <c r="A173" s="281"/>
      <c r="B173" s="317"/>
      <c r="C173" s="283"/>
      <c r="D173" s="283"/>
      <c r="E173" s="284"/>
      <c r="F173" s="290">
        <f>SUM(F167:F172)</f>
        <v>36429</v>
      </c>
      <c r="G173" s="290">
        <f>SUM(G167:G172)</f>
        <v>24099</v>
      </c>
      <c r="H173" s="291">
        <f>SUM(H167:H172)</f>
        <v>1</v>
      </c>
      <c r="I173" s="292"/>
      <c r="J173" s="293"/>
      <c r="K173" s="294">
        <f>SUM(K167:K172)</f>
        <v>36429</v>
      </c>
      <c r="L173" s="289"/>
    </row>
    <row r="174" spans="1:12">
      <c r="A174" s="281"/>
      <c r="B174" s="295"/>
      <c r="C174" s="296"/>
      <c r="D174" s="296"/>
      <c r="E174" s="297"/>
      <c r="F174" s="298"/>
      <c r="G174" s="298"/>
      <c r="H174" s="299" t="s">
        <v>103</v>
      </c>
      <c r="I174" s="300"/>
      <c r="J174" s="297"/>
      <c r="K174" s="301"/>
      <c r="L174" s="302"/>
    </row>
    <row r="175" spans="1:12">
      <c r="A175" s="281"/>
      <c r="B175" s="317" t="s">
        <v>162</v>
      </c>
      <c r="C175" s="283" t="str">
        <f t="shared" ref="C175:D180" si="46">C167</f>
        <v xml:space="preserve">30 MG     </v>
      </c>
      <c r="D175" s="283" t="str">
        <f t="shared" si="46"/>
        <v xml:space="preserve">CPMP 24HR </v>
      </c>
      <c r="E175" s="284">
        <f t="shared" ref="E175:E180" si="47">(E151*(F151/F175))+(E159*(F159/F175))+(E167*(F167/F175))</f>
        <v>1</v>
      </c>
      <c r="F175" s="285">
        <f t="shared" ref="F175:F180" si="48">F167+F159+F151</f>
        <v>65261</v>
      </c>
      <c r="G175" s="285">
        <f t="shared" ref="G175:G180" si="49">G151+G159+G167</f>
        <v>44139.462089458866</v>
      </c>
      <c r="H175" s="286">
        <f>G175/G181</f>
        <v>0.23427487832860325</v>
      </c>
      <c r="I175" s="287">
        <f t="shared" ref="I175:I180" si="50">F175/G175</f>
        <v>1.4785182444619156</v>
      </c>
      <c r="J175" s="284">
        <f t="shared" ref="J175:J180" si="51">E175*I175</f>
        <v>1.4785182444619156</v>
      </c>
      <c r="K175" s="288">
        <f t="shared" ref="K175:K180" si="52">G175*J175</f>
        <v>65261</v>
      </c>
      <c r="L175" s="289">
        <f>K181/G181</f>
        <v>1.4289243305453239</v>
      </c>
    </row>
    <row r="176" spans="1:12">
      <c r="A176" s="281"/>
      <c r="B176" s="317"/>
      <c r="C176" s="283" t="str">
        <f t="shared" si="46"/>
        <v xml:space="preserve">45 MG     </v>
      </c>
      <c r="D176" s="283" t="str">
        <f t="shared" si="46"/>
        <v xml:space="preserve">CPMP 24HR </v>
      </c>
      <c r="E176" s="284">
        <f t="shared" si="47"/>
        <v>0.99999999999999989</v>
      </c>
      <c r="F176" s="285">
        <f t="shared" si="48"/>
        <v>20125.000100000001</v>
      </c>
      <c r="G176" s="285">
        <f t="shared" si="49"/>
        <v>14630.000099999999</v>
      </c>
      <c r="H176" s="286">
        <f>G176/G181</f>
        <v>7.7650277804211743E-2</v>
      </c>
      <c r="I176" s="287">
        <f t="shared" si="50"/>
        <v>1.3755980835570878</v>
      </c>
      <c r="J176" s="284">
        <f t="shared" si="51"/>
        <v>1.3755980835570876</v>
      </c>
      <c r="K176" s="288">
        <f t="shared" si="52"/>
        <v>20125.000099999997</v>
      </c>
      <c r="L176" s="289"/>
    </row>
    <row r="177" spans="1:14">
      <c r="A177" s="281"/>
      <c r="B177" s="317"/>
      <c r="C177" s="283" t="str">
        <f t="shared" si="46"/>
        <v xml:space="preserve">60 MG     </v>
      </c>
      <c r="D177" s="283" t="str">
        <f t="shared" si="46"/>
        <v xml:space="preserve">CPMP 24HR </v>
      </c>
      <c r="E177" s="284">
        <f t="shared" si="47"/>
        <v>1</v>
      </c>
      <c r="F177" s="285">
        <f t="shared" si="48"/>
        <v>59967</v>
      </c>
      <c r="G177" s="285">
        <f t="shared" si="49"/>
        <v>44045.392618306192</v>
      </c>
      <c r="H177" s="286">
        <f>G177/G181</f>
        <v>0.23377559462949377</v>
      </c>
      <c r="I177" s="287">
        <f t="shared" si="50"/>
        <v>1.3614817903808729</v>
      </c>
      <c r="J177" s="284">
        <f t="shared" si="51"/>
        <v>1.3614817903808729</v>
      </c>
      <c r="K177" s="288">
        <f t="shared" si="52"/>
        <v>59967</v>
      </c>
      <c r="L177" s="289"/>
    </row>
    <row r="178" spans="1:14">
      <c r="A178" s="281"/>
      <c r="B178" s="317"/>
      <c r="C178" s="283" t="str">
        <f t="shared" si="46"/>
        <v xml:space="preserve">75 MG     </v>
      </c>
      <c r="D178" s="283" t="str">
        <f t="shared" si="46"/>
        <v xml:space="preserve">CPMP 24HR </v>
      </c>
      <c r="E178" s="284">
        <f t="shared" si="47"/>
        <v>1</v>
      </c>
      <c r="F178" s="285">
        <f t="shared" si="48"/>
        <v>13712</v>
      </c>
      <c r="G178" s="285">
        <f t="shared" si="49"/>
        <v>8905.4839935681921</v>
      </c>
      <c r="H178" s="286">
        <f>G178/G181</f>
        <v>4.7266801186250922E-2</v>
      </c>
      <c r="I178" s="287">
        <f t="shared" si="50"/>
        <v>1.5397254107584966</v>
      </c>
      <c r="J178" s="284">
        <f t="shared" si="51"/>
        <v>1.5397254107584966</v>
      </c>
      <c r="K178" s="288">
        <f t="shared" si="52"/>
        <v>13712</v>
      </c>
      <c r="L178" s="289"/>
    </row>
    <row r="179" spans="1:14">
      <c r="A179" s="281"/>
      <c r="B179" s="317"/>
      <c r="C179" s="283" t="str">
        <f t="shared" si="46"/>
        <v xml:space="preserve">90 MG     </v>
      </c>
      <c r="D179" s="283" t="str">
        <f t="shared" si="46"/>
        <v xml:space="preserve">CPMP 24HR </v>
      </c>
      <c r="E179" s="284">
        <f t="shared" si="47"/>
        <v>1</v>
      </c>
      <c r="F179" s="285">
        <f t="shared" si="48"/>
        <v>54916</v>
      </c>
      <c r="G179" s="285">
        <f t="shared" si="49"/>
        <v>41577.089571743272</v>
      </c>
      <c r="H179" s="286">
        <f>G179/G181</f>
        <v>0.22067481431777025</v>
      </c>
      <c r="I179" s="287">
        <f t="shared" si="50"/>
        <v>1.3208235729256566</v>
      </c>
      <c r="J179" s="284">
        <f t="shared" si="51"/>
        <v>1.3208235729256566</v>
      </c>
      <c r="K179" s="288">
        <f t="shared" si="52"/>
        <v>54916.000000000007</v>
      </c>
      <c r="L179" s="289"/>
    </row>
    <row r="180" spans="1:14">
      <c r="A180" s="281"/>
      <c r="B180" s="317"/>
      <c r="C180" s="283" t="str">
        <f t="shared" si="46"/>
        <v xml:space="preserve">120 MG    </v>
      </c>
      <c r="D180" s="283" t="str">
        <f t="shared" si="46"/>
        <v xml:space="preserve">CPMP 24HR </v>
      </c>
      <c r="E180" s="284">
        <f t="shared" si="47"/>
        <v>1</v>
      </c>
      <c r="F180" s="285">
        <f t="shared" si="48"/>
        <v>55241</v>
      </c>
      <c r="G180" s="285">
        <f t="shared" si="49"/>
        <v>35111.428796607303</v>
      </c>
      <c r="H180" s="286">
        <f>G180/G181</f>
        <v>0.18635763373367012</v>
      </c>
      <c r="I180" s="287">
        <f t="shared" si="50"/>
        <v>1.5733053849787437</v>
      </c>
      <c r="J180" s="284">
        <f t="shared" si="51"/>
        <v>1.5733053849787437</v>
      </c>
      <c r="K180" s="288">
        <f t="shared" si="52"/>
        <v>55241</v>
      </c>
      <c r="L180" s="289"/>
    </row>
    <row r="181" spans="1:14" ht="13.5" thickBot="1">
      <c r="A181" s="303"/>
      <c r="B181" s="318"/>
      <c r="C181" s="305"/>
      <c r="D181" s="305"/>
      <c r="E181" s="306"/>
      <c r="F181" s="307">
        <f>SUM(F175:F180)</f>
        <v>269222.0001</v>
      </c>
      <c r="G181" s="307">
        <f>SUM(G175:G180)</f>
        <v>188408.85716968382</v>
      </c>
      <c r="H181" s="308">
        <f>SUM(H175:H180)</f>
        <v>1.0000000000000002</v>
      </c>
      <c r="I181" s="309"/>
      <c r="J181" s="310"/>
      <c r="K181" s="311">
        <f>SUM(K175:K180)</f>
        <v>269222.0001</v>
      </c>
      <c r="L181" s="312"/>
    </row>
    <row r="182" spans="1:14" ht="14.25" thickTop="1" thickBot="1">
      <c r="A182" s="313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5"/>
    </row>
    <row r="183" spans="1:14" ht="13.5" thickTop="1">
      <c r="A183" s="271" t="s">
        <v>151</v>
      </c>
      <c r="B183" s="316" t="s">
        <v>10</v>
      </c>
      <c r="C183" s="273" t="s">
        <v>152</v>
      </c>
      <c r="D183" s="273" t="s">
        <v>173</v>
      </c>
      <c r="E183" s="274">
        <v>1</v>
      </c>
      <c r="F183" s="275">
        <v>7396</v>
      </c>
      <c r="G183" s="275">
        <v>3421</v>
      </c>
      <c r="H183" s="276">
        <f>G183/G187</f>
        <v>0.37067938021454111</v>
      </c>
      <c r="I183" s="277">
        <f>F183/G183</f>
        <v>2.1619409529377376</v>
      </c>
      <c r="J183" s="274">
        <f>E183*I183</f>
        <v>2.1619409529377376</v>
      </c>
      <c r="K183" s="278">
        <f>G183*J183</f>
        <v>7396</v>
      </c>
      <c r="L183" s="279">
        <f>K187/G187</f>
        <v>2.3523675371112795</v>
      </c>
      <c r="N183" s="350"/>
    </row>
    <row r="184" spans="1:14">
      <c r="A184" s="281"/>
      <c r="B184" s="317"/>
      <c r="C184" s="283" t="s">
        <v>174</v>
      </c>
      <c r="D184" s="283" t="s">
        <v>173</v>
      </c>
      <c r="E184" s="284">
        <v>1</v>
      </c>
      <c r="F184" s="285">
        <v>12133</v>
      </c>
      <c r="G184" s="285">
        <v>5192</v>
      </c>
      <c r="H184" s="286">
        <f>G184/G187</f>
        <v>0.56257449344457688</v>
      </c>
      <c r="I184" s="287">
        <f t="shared" ref="I184:I186" si="53">F184/G184</f>
        <v>2.3368644067796609</v>
      </c>
      <c r="J184" s="284">
        <f>E184*I184</f>
        <v>2.3368644067796609</v>
      </c>
      <c r="K184" s="288">
        <f>G184*J184</f>
        <v>12133</v>
      </c>
      <c r="L184" s="289"/>
      <c r="N184" s="350"/>
    </row>
    <row r="185" spans="1:14">
      <c r="A185" s="281"/>
      <c r="B185" s="317"/>
      <c r="C185" s="283" t="s">
        <v>175</v>
      </c>
      <c r="D185" s="283" t="s">
        <v>173</v>
      </c>
      <c r="E185" s="284">
        <v>1</v>
      </c>
      <c r="F185" s="285">
        <v>1596</v>
      </c>
      <c r="G185" s="285">
        <v>612</v>
      </c>
      <c r="H185" s="286">
        <f>G185/G187</f>
        <v>6.6312709936071079E-2</v>
      </c>
      <c r="I185" s="287">
        <f t="shared" si="53"/>
        <v>2.607843137254902</v>
      </c>
      <c r="J185" s="284">
        <f>E185*I185</f>
        <v>2.607843137254902</v>
      </c>
      <c r="K185" s="288">
        <f>G185*J185</f>
        <v>1596</v>
      </c>
      <c r="L185" s="289"/>
      <c r="N185" s="350"/>
    </row>
    <row r="186" spans="1:14">
      <c r="A186" s="281"/>
      <c r="B186" s="317"/>
      <c r="C186" s="283" t="s">
        <v>176</v>
      </c>
      <c r="D186" s="283" t="s">
        <v>173</v>
      </c>
      <c r="E186" s="284">
        <v>1</v>
      </c>
      <c r="F186" s="285">
        <v>585</v>
      </c>
      <c r="G186" s="285">
        <v>4</v>
      </c>
      <c r="H186" s="286">
        <f>G186/G187</f>
        <v>4.3341640481092209E-4</v>
      </c>
      <c r="I186" s="287">
        <f t="shared" si="53"/>
        <v>146.25</v>
      </c>
      <c r="J186" s="284">
        <f>E186*I186</f>
        <v>146.25</v>
      </c>
      <c r="K186" s="288">
        <f>G186*J186</f>
        <v>585</v>
      </c>
      <c r="L186" s="289"/>
      <c r="N186" s="350"/>
    </row>
    <row r="187" spans="1:14">
      <c r="A187" s="281"/>
      <c r="B187" s="317"/>
      <c r="C187" s="283"/>
      <c r="D187" s="283"/>
      <c r="E187" s="284"/>
      <c r="F187" s="290">
        <f>SUM(F183:F186)</f>
        <v>21710</v>
      </c>
      <c r="G187" s="290">
        <f>SUM(G183:G186)</f>
        <v>9229</v>
      </c>
      <c r="H187" s="291">
        <f>SUM(H183:H186)</f>
        <v>1</v>
      </c>
      <c r="I187" s="292" t="s">
        <v>103</v>
      </c>
      <c r="J187" s="293"/>
      <c r="K187" s="294">
        <f>SUM(K183:K186)</f>
        <v>21710</v>
      </c>
      <c r="L187" s="289"/>
    </row>
    <row r="188" spans="1:14">
      <c r="A188" s="281"/>
      <c r="B188" s="295"/>
      <c r="C188" s="296"/>
      <c r="D188" s="296"/>
      <c r="E188" s="297"/>
      <c r="F188" s="298"/>
      <c r="G188" s="298"/>
      <c r="H188" s="299" t="s">
        <v>103</v>
      </c>
      <c r="I188" s="300"/>
      <c r="J188" s="297"/>
      <c r="K188" s="301"/>
      <c r="L188" s="302"/>
    </row>
    <row r="189" spans="1:14">
      <c r="A189" s="281"/>
      <c r="B189" s="317" t="s">
        <v>14</v>
      </c>
      <c r="C189" s="283" t="s">
        <v>152</v>
      </c>
      <c r="D189" s="283" t="s">
        <v>173</v>
      </c>
      <c r="E189" s="284">
        <v>1</v>
      </c>
      <c r="F189" s="285">
        <v>1E-4</v>
      </c>
      <c r="G189" s="285">
        <v>1E-4</v>
      </c>
      <c r="H189" s="286">
        <f>G189/G193</f>
        <v>0.25</v>
      </c>
      <c r="I189" s="287">
        <f>F189/G189</f>
        <v>1</v>
      </c>
      <c r="J189" s="284">
        <f>E189*I189</f>
        <v>1</v>
      </c>
      <c r="K189" s="288">
        <f>G189*J189</f>
        <v>1E-4</v>
      </c>
      <c r="L189" s="289">
        <f>K193/G193</f>
        <v>1</v>
      </c>
    </row>
    <row r="190" spans="1:14">
      <c r="A190" s="281"/>
      <c r="B190" s="317"/>
      <c r="C190" s="283" t="s">
        <v>174</v>
      </c>
      <c r="D190" s="283" t="s">
        <v>173</v>
      </c>
      <c r="E190" s="284">
        <v>1</v>
      </c>
      <c r="F190" s="285">
        <v>1E-4</v>
      </c>
      <c r="G190" s="285">
        <v>1E-4</v>
      </c>
      <c r="H190" s="286">
        <f>G190/G193</f>
        <v>0.25</v>
      </c>
      <c r="I190" s="287">
        <f>F190/G190</f>
        <v>1</v>
      </c>
      <c r="J190" s="284">
        <f>E190*I190</f>
        <v>1</v>
      </c>
      <c r="K190" s="288">
        <f>G190*J190</f>
        <v>1E-4</v>
      </c>
      <c r="L190" s="289"/>
    </row>
    <row r="191" spans="1:14">
      <c r="A191" s="281"/>
      <c r="B191" s="317"/>
      <c r="C191" s="283" t="s">
        <v>175</v>
      </c>
      <c r="D191" s="283" t="s">
        <v>173</v>
      </c>
      <c r="E191" s="284">
        <v>1</v>
      </c>
      <c r="F191" s="285">
        <v>1E-4</v>
      </c>
      <c r="G191" s="285">
        <v>1E-4</v>
      </c>
      <c r="H191" s="286">
        <f>G191/G193</f>
        <v>0.25</v>
      </c>
      <c r="I191" s="287">
        <f>F191/G191</f>
        <v>1</v>
      </c>
      <c r="J191" s="284">
        <f>E191*I191</f>
        <v>1</v>
      </c>
      <c r="K191" s="288">
        <f>G191*J191</f>
        <v>1E-4</v>
      </c>
      <c r="L191" s="289"/>
    </row>
    <row r="192" spans="1:14">
      <c r="A192" s="281"/>
      <c r="B192" s="317"/>
      <c r="C192" s="283" t="s">
        <v>176</v>
      </c>
      <c r="D192" s="283" t="s">
        <v>173</v>
      </c>
      <c r="E192" s="284">
        <v>1</v>
      </c>
      <c r="F192" s="285">
        <v>1E-4</v>
      </c>
      <c r="G192" s="285">
        <v>1E-4</v>
      </c>
      <c r="H192" s="286">
        <f>G192/G193</f>
        <v>0.25</v>
      </c>
      <c r="I192" s="287">
        <f>F192/G192</f>
        <v>1</v>
      </c>
      <c r="J192" s="284">
        <f>E192*I192</f>
        <v>1</v>
      </c>
      <c r="K192" s="288">
        <f>G192*J192</f>
        <v>1E-4</v>
      </c>
      <c r="L192" s="289"/>
    </row>
    <row r="193" spans="1:12">
      <c r="A193" s="281"/>
      <c r="B193" s="317"/>
      <c r="C193" s="283"/>
      <c r="D193" s="283"/>
      <c r="E193" s="284"/>
      <c r="F193" s="290">
        <f>SUM(F189:F192)</f>
        <v>4.0000000000000002E-4</v>
      </c>
      <c r="G193" s="290">
        <f>SUM(G189:G192)</f>
        <v>4.0000000000000002E-4</v>
      </c>
      <c r="H193" s="291">
        <f>SUM(H189:H192)</f>
        <v>1</v>
      </c>
      <c r="I193" s="292" t="s">
        <v>103</v>
      </c>
      <c r="J193" s="293"/>
      <c r="K193" s="294">
        <f>SUM(K189:K192)</f>
        <v>4.0000000000000002E-4</v>
      </c>
      <c r="L193" s="289"/>
    </row>
    <row r="194" spans="1:12">
      <c r="A194" s="281"/>
      <c r="B194" s="295"/>
      <c r="C194" s="296"/>
      <c r="D194" s="296"/>
      <c r="E194" s="297"/>
      <c r="F194" s="298"/>
      <c r="G194" s="298"/>
      <c r="H194" s="299" t="s">
        <v>103</v>
      </c>
      <c r="I194" s="300"/>
      <c r="J194" s="297"/>
      <c r="K194" s="301"/>
      <c r="L194" s="302"/>
    </row>
    <row r="195" spans="1:12">
      <c r="A195" s="281"/>
      <c r="B195" s="317" t="s">
        <v>15</v>
      </c>
      <c r="C195" s="283" t="s">
        <v>152</v>
      </c>
      <c r="D195" s="283" t="s">
        <v>173</v>
      </c>
      <c r="E195" s="284">
        <v>1</v>
      </c>
      <c r="F195" s="285">
        <v>1E-4</v>
      </c>
      <c r="G195" s="285">
        <v>1E-4</v>
      </c>
      <c r="H195" s="286">
        <f>G195/G199</f>
        <v>0.25</v>
      </c>
      <c r="I195" s="287">
        <f>F195/G195</f>
        <v>1</v>
      </c>
      <c r="J195" s="284">
        <f>E195*I195</f>
        <v>1</v>
      </c>
      <c r="K195" s="288">
        <f>G195*J195</f>
        <v>1E-4</v>
      </c>
      <c r="L195" s="289">
        <f>K199/G199</f>
        <v>1</v>
      </c>
    </row>
    <row r="196" spans="1:12">
      <c r="A196" s="281"/>
      <c r="B196" s="317"/>
      <c r="C196" s="283" t="s">
        <v>174</v>
      </c>
      <c r="D196" s="283" t="s">
        <v>173</v>
      </c>
      <c r="E196" s="284">
        <v>1</v>
      </c>
      <c r="F196" s="285">
        <v>1E-4</v>
      </c>
      <c r="G196" s="285">
        <v>1E-4</v>
      </c>
      <c r="H196" s="286">
        <f>G196/G199</f>
        <v>0.25</v>
      </c>
      <c r="I196" s="287">
        <f>F196/G196</f>
        <v>1</v>
      </c>
      <c r="J196" s="284">
        <f>E196*I196</f>
        <v>1</v>
      </c>
      <c r="K196" s="288">
        <f>G196*J196</f>
        <v>1E-4</v>
      </c>
      <c r="L196" s="289"/>
    </row>
    <row r="197" spans="1:12">
      <c r="A197" s="281"/>
      <c r="B197" s="317"/>
      <c r="C197" s="283" t="s">
        <v>175</v>
      </c>
      <c r="D197" s="283" t="s">
        <v>173</v>
      </c>
      <c r="E197" s="284">
        <v>1</v>
      </c>
      <c r="F197" s="285">
        <v>1E-4</v>
      </c>
      <c r="G197" s="285">
        <v>1E-4</v>
      </c>
      <c r="H197" s="286">
        <f>G197/G199</f>
        <v>0.25</v>
      </c>
      <c r="I197" s="287">
        <f>F197/G197</f>
        <v>1</v>
      </c>
      <c r="J197" s="284">
        <f>E197*I197</f>
        <v>1</v>
      </c>
      <c r="K197" s="288">
        <f>G197*J197</f>
        <v>1E-4</v>
      </c>
      <c r="L197" s="289"/>
    </row>
    <row r="198" spans="1:12">
      <c r="A198" s="281"/>
      <c r="B198" s="317"/>
      <c r="C198" s="283" t="s">
        <v>176</v>
      </c>
      <c r="D198" s="283" t="s">
        <v>173</v>
      </c>
      <c r="E198" s="284">
        <v>1</v>
      </c>
      <c r="F198" s="285">
        <v>1E-4</v>
      </c>
      <c r="G198" s="285">
        <v>1E-4</v>
      </c>
      <c r="H198" s="286">
        <f>G198/G199</f>
        <v>0.25</v>
      </c>
      <c r="I198" s="287">
        <f>F198/G198</f>
        <v>1</v>
      </c>
      <c r="J198" s="284">
        <f>E198*I198</f>
        <v>1</v>
      </c>
      <c r="K198" s="288">
        <f>G198*J198</f>
        <v>1E-4</v>
      </c>
      <c r="L198" s="289"/>
    </row>
    <row r="199" spans="1:12">
      <c r="A199" s="281"/>
      <c r="B199" s="317"/>
      <c r="C199" s="283"/>
      <c r="D199" s="283"/>
      <c r="E199" s="284"/>
      <c r="F199" s="290">
        <f>SUM(F195:F198)</f>
        <v>4.0000000000000002E-4</v>
      </c>
      <c r="G199" s="290">
        <f>SUM(G195:G198)</f>
        <v>4.0000000000000002E-4</v>
      </c>
      <c r="H199" s="291">
        <f>SUM(H195:H198)</f>
        <v>1</v>
      </c>
      <c r="I199" s="292" t="s">
        <v>103</v>
      </c>
      <c r="J199" s="293"/>
      <c r="K199" s="294">
        <f>SUM(K195:K198)</f>
        <v>4.0000000000000002E-4</v>
      </c>
      <c r="L199" s="289"/>
    </row>
    <row r="200" spans="1:12">
      <c r="A200" s="281"/>
      <c r="B200" s="295"/>
      <c r="C200" s="296"/>
      <c r="D200" s="296"/>
      <c r="E200" s="297"/>
      <c r="F200" s="298"/>
      <c r="G200" s="298"/>
      <c r="H200" s="299" t="s">
        <v>103</v>
      </c>
      <c r="I200" s="300"/>
      <c r="J200" s="297"/>
      <c r="K200" s="301"/>
      <c r="L200" s="302"/>
    </row>
    <row r="201" spans="1:12">
      <c r="A201" s="281"/>
      <c r="B201" s="317" t="s">
        <v>16</v>
      </c>
      <c r="C201" s="283" t="str">
        <f t="shared" ref="C201:D204" si="54">C195</f>
        <v xml:space="preserve">15 MG     </v>
      </c>
      <c r="D201" s="283" t="str">
        <f t="shared" si="54"/>
        <v xml:space="preserve">TABLET SA </v>
      </c>
      <c r="E201" s="284">
        <f>(E183*(F183/F201))+(E189*(F189/F201))+(E195*(F195/F201))</f>
        <v>0.99999999999999989</v>
      </c>
      <c r="F201" s="285">
        <f t="shared" ref="F201:G204" si="55">F183+F189+F195</f>
        <v>7396.0002000000004</v>
      </c>
      <c r="G201" s="285">
        <f t="shared" si="55"/>
        <v>3421.0002000000004</v>
      </c>
      <c r="H201" s="286">
        <f>G201/G205</f>
        <v>0.3706793697536574</v>
      </c>
      <c r="I201" s="287">
        <f>F201/G201</f>
        <v>2.1619408850078408</v>
      </c>
      <c r="J201" s="284">
        <f>E201*I201</f>
        <v>2.1619408850078403</v>
      </c>
      <c r="K201" s="288">
        <f>G201*J201</f>
        <v>7396.0001999999995</v>
      </c>
      <c r="L201" s="289">
        <f>K205/G205</f>
        <v>2.3523674198836337</v>
      </c>
    </row>
    <row r="202" spans="1:12">
      <c r="A202" s="281"/>
      <c r="B202" s="317"/>
      <c r="C202" s="283" t="str">
        <f t="shared" si="54"/>
        <v xml:space="preserve">30MG      </v>
      </c>
      <c r="D202" s="283" t="str">
        <f t="shared" si="54"/>
        <v xml:space="preserve">TABLET SA </v>
      </c>
      <c r="E202" s="284">
        <f>(E184*(F184/F202))+(E190*(F190/F202))+(E196*(F196/F202))</f>
        <v>1</v>
      </c>
      <c r="F202" s="285">
        <f t="shared" si="55"/>
        <v>12133.000199999999</v>
      </c>
      <c r="G202" s="285">
        <f t="shared" si="55"/>
        <v>5192.0002000000004</v>
      </c>
      <c r="H202" s="286">
        <f>G202/G205</f>
        <v>0.56257446634959651</v>
      </c>
      <c r="I202" s="287">
        <f>F202/G202</f>
        <v>2.3368643552825743</v>
      </c>
      <c r="J202" s="284">
        <f>E202*I202</f>
        <v>2.3368643552825743</v>
      </c>
      <c r="K202" s="288">
        <f>G202*J202</f>
        <v>12133.000199999999</v>
      </c>
      <c r="L202" s="289"/>
    </row>
    <row r="203" spans="1:12">
      <c r="A203" s="281"/>
      <c r="B203" s="317"/>
      <c r="C203" s="283" t="str">
        <f t="shared" si="54"/>
        <v xml:space="preserve">60MG      </v>
      </c>
      <c r="D203" s="283" t="str">
        <f t="shared" si="54"/>
        <v xml:space="preserve">TABLET SA </v>
      </c>
      <c r="E203" s="284">
        <f>(E185*(F185/F203))+(E191*(F191/F203))+(E197*(F197/F203))</f>
        <v>1</v>
      </c>
      <c r="F203" s="285">
        <f t="shared" si="55"/>
        <v>1596.0001999999999</v>
      </c>
      <c r="G203" s="285">
        <f t="shared" si="55"/>
        <v>612.00019999999995</v>
      </c>
      <c r="H203" s="286">
        <f>G203/G205</f>
        <v>6.6312725858686652E-2</v>
      </c>
      <c r="I203" s="287">
        <f>F203/G203</f>
        <v>2.6078426118161402</v>
      </c>
      <c r="J203" s="284">
        <f>E203*I203</f>
        <v>2.6078426118161402</v>
      </c>
      <c r="K203" s="288">
        <f>G203*J203</f>
        <v>1596.0001999999999</v>
      </c>
      <c r="L203" s="289"/>
    </row>
    <row r="204" spans="1:12">
      <c r="A204" s="281"/>
      <c r="B204" s="317"/>
      <c r="C204" s="283" t="str">
        <f t="shared" si="54"/>
        <v xml:space="preserve">100MG     </v>
      </c>
      <c r="D204" s="283" t="str">
        <f t="shared" si="54"/>
        <v xml:space="preserve">TABLET SA </v>
      </c>
      <c r="E204" s="284">
        <f>(E186*(F186/F204))+(E192*(F192/F204))+(E198*(F198/F204))</f>
        <v>1</v>
      </c>
      <c r="F204" s="285">
        <f t="shared" si="55"/>
        <v>585.00019999999995</v>
      </c>
      <c r="G204" s="285">
        <f t="shared" si="55"/>
        <v>4.0001999999999995</v>
      </c>
      <c r="H204" s="286">
        <f>G204/G205</f>
        <v>4.3343803805933126E-4</v>
      </c>
      <c r="I204" s="287">
        <f>F204/G204</f>
        <v>146.24273786310684</v>
      </c>
      <c r="J204" s="284">
        <f>E204*I204</f>
        <v>146.24273786310684</v>
      </c>
      <c r="K204" s="288">
        <f>G204*J204</f>
        <v>585.00019999999995</v>
      </c>
      <c r="L204" s="289"/>
    </row>
    <row r="205" spans="1:12" ht="13.5" thickBot="1">
      <c r="A205" s="303"/>
      <c r="B205" s="318"/>
      <c r="C205" s="305"/>
      <c r="D205" s="305"/>
      <c r="E205" s="306"/>
      <c r="F205" s="307">
        <f>SUM(F201:F204)</f>
        <v>21710.000799999994</v>
      </c>
      <c r="G205" s="307">
        <f>SUM(G201:G204)</f>
        <v>9229.0008000000016</v>
      </c>
      <c r="H205" s="308">
        <f>SUM(H201:H204)</f>
        <v>0.99999999999999978</v>
      </c>
      <c r="I205" s="309" t="s">
        <v>103</v>
      </c>
      <c r="J205" s="310"/>
      <c r="K205" s="311">
        <f>SUM(K201:K204)</f>
        <v>21710.000799999994</v>
      </c>
      <c r="L205" s="312"/>
    </row>
    <row r="206" spans="1:12" ht="14.25" thickTop="1" thickBot="1">
      <c r="A206" s="351"/>
      <c r="B206" s="352"/>
      <c r="C206" s="352"/>
      <c r="D206" s="352"/>
      <c r="E206" s="353"/>
      <c r="F206" s="354"/>
      <c r="G206" s="355"/>
      <c r="H206" s="353"/>
      <c r="I206" s="353"/>
      <c r="J206" s="356"/>
      <c r="K206" s="357"/>
      <c r="L206" s="315"/>
    </row>
    <row r="207" spans="1:12" ht="13.5" thickTop="1">
      <c r="A207" s="271" t="s">
        <v>151</v>
      </c>
      <c r="B207" s="316" t="s">
        <v>10</v>
      </c>
      <c r="C207" s="273" t="s">
        <v>178</v>
      </c>
      <c r="D207" s="273" t="s">
        <v>177</v>
      </c>
      <c r="E207" s="274">
        <v>1</v>
      </c>
      <c r="F207" s="275">
        <v>5</v>
      </c>
      <c r="G207" s="275">
        <v>121</v>
      </c>
      <c r="H207" s="276">
        <f>G207/G208</f>
        <v>1</v>
      </c>
      <c r="I207" s="277">
        <f>F207/G207</f>
        <v>4.1322314049586778E-2</v>
      </c>
      <c r="J207" s="274">
        <f>E207*I207</f>
        <v>4.1322314049586778E-2</v>
      </c>
      <c r="K207" s="278">
        <f>G207*J207</f>
        <v>5</v>
      </c>
      <c r="L207" s="279">
        <f>K208/G208</f>
        <v>4.1322314049586778E-2</v>
      </c>
    </row>
    <row r="208" spans="1:12">
      <c r="A208" s="281"/>
      <c r="B208" s="317"/>
      <c r="C208" s="283"/>
      <c r="D208" s="283"/>
      <c r="E208" s="284"/>
      <c r="F208" s="290">
        <f>SUM(F207)</f>
        <v>5</v>
      </c>
      <c r="G208" s="290">
        <f>SUM(G207:G207)</f>
        <v>121</v>
      </c>
      <c r="H208" s="291">
        <f>SUM(H207:H207)</f>
        <v>1</v>
      </c>
      <c r="I208" s="292"/>
      <c r="J208" s="293"/>
      <c r="K208" s="294">
        <f>SUM(K207:K207)</f>
        <v>5</v>
      </c>
      <c r="L208" s="289"/>
    </row>
    <row r="209" spans="1:12">
      <c r="A209" s="281"/>
      <c r="B209" s="295"/>
      <c r="C209" s="296"/>
      <c r="D209" s="296"/>
      <c r="E209" s="297"/>
      <c r="F209" s="298"/>
      <c r="G209" s="298"/>
      <c r="H209" s="299" t="s">
        <v>103</v>
      </c>
      <c r="I209" s="300"/>
      <c r="J209" s="297"/>
      <c r="K209" s="301"/>
      <c r="L209" s="302"/>
    </row>
    <row r="210" spans="1:12">
      <c r="A210" s="281"/>
      <c r="B210" s="317" t="s">
        <v>14</v>
      </c>
      <c r="C210" s="283" t="s">
        <v>178</v>
      </c>
      <c r="D210" s="283" t="s">
        <v>177</v>
      </c>
      <c r="E210" s="284">
        <v>1</v>
      </c>
      <c r="F210" s="285">
        <v>1E-4</v>
      </c>
      <c r="G210" s="285">
        <v>1E-4</v>
      </c>
      <c r="H210" s="286">
        <f>G210/G211</f>
        <v>1</v>
      </c>
      <c r="I210" s="287">
        <f>F210/G210</f>
        <v>1</v>
      </c>
      <c r="J210" s="284">
        <f>E210*I210</f>
        <v>1</v>
      </c>
      <c r="K210" s="288">
        <f>G210*J210</f>
        <v>1E-4</v>
      </c>
      <c r="L210" s="289">
        <f>K211/G211</f>
        <v>1</v>
      </c>
    </row>
    <row r="211" spans="1:12">
      <c r="A211" s="281"/>
      <c r="B211" s="317"/>
      <c r="C211" s="283"/>
      <c r="D211" s="283"/>
      <c r="E211" s="284"/>
      <c r="F211" s="290">
        <f>SUM(F210)</f>
        <v>1E-4</v>
      </c>
      <c r="G211" s="290">
        <f>SUM(G210)</f>
        <v>1E-4</v>
      </c>
      <c r="H211" s="291">
        <f>SUM(H210:H210)</f>
        <v>1</v>
      </c>
      <c r="I211" s="292"/>
      <c r="J211" s="293"/>
      <c r="K211" s="294">
        <f>SUM(K210:K210)</f>
        <v>1E-4</v>
      </c>
      <c r="L211" s="289"/>
    </row>
    <row r="212" spans="1:12">
      <c r="A212" s="281"/>
      <c r="B212" s="295"/>
      <c r="C212" s="296"/>
      <c r="D212" s="296"/>
      <c r="E212" s="297"/>
      <c r="F212" s="298"/>
      <c r="G212" s="298"/>
      <c r="H212" s="299" t="s">
        <v>103</v>
      </c>
      <c r="I212" s="300"/>
      <c r="J212" s="297"/>
      <c r="K212" s="301"/>
      <c r="L212" s="302"/>
    </row>
    <row r="213" spans="1:12">
      <c r="A213" s="281"/>
      <c r="B213" s="317" t="s">
        <v>15</v>
      </c>
      <c r="C213" s="283" t="s">
        <v>178</v>
      </c>
      <c r="D213" s="283" t="s">
        <v>177</v>
      </c>
      <c r="E213" s="284">
        <v>1</v>
      </c>
      <c r="F213" s="285">
        <v>1E-4</v>
      </c>
      <c r="G213" s="285">
        <v>1E-4</v>
      </c>
      <c r="H213" s="286">
        <f>G213/G214</f>
        <v>1</v>
      </c>
      <c r="I213" s="287">
        <f>F213/G213</f>
        <v>1</v>
      </c>
      <c r="J213" s="284">
        <f>E213*I213</f>
        <v>1</v>
      </c>
      <c r="K213" s="288">
        <f>G213*J213</f>
        <v>1E-4</v>
      </c>
      <c r="L213" s="289">
        <f>K214/G214</f>
        <v>1</v>
      </c>
    </row>
    <row r="214" spans="1:12">
      <c r="A214" s="281"/>
      <c r="B214" s="317"/>
      <c r="C214" s="283"/>
      <c r="D214" s="283"/>
      <c r="E214" s="284"/>
      <c r="F214" s="290">
        <f>SUM(F213)</f>
        <v>1E-4</v>
      </c>
      <c r="G214" s="290">
        <f>SUM(G213)</f>
        <v>1E-4</v>
      </c>
      <c r="H214" s="291">
        <f>SUM(H213:H213)</f>
        <v>1</v>
      </c>
      <c r="I214" s="292"/>
      <c r="J214" s="293"/>
      <c r="K214" s="294">
        <f>SUM(K213:K213)</f>
        <v>1E-4</v>
      </c>
      <c r="L214" s="289"/>
    </row>
    <row r="215" spans="1:12">
      <c r="A215" s="281"/>
      <c r="B215" s="295"/>
      <c r="C215" s="296"/>
      <c r="D215" s="296"/>
      <c r="E215" s="297"/>
      <c r="F215" s="298"/>
      <c r="G215" s="298"/>
      <c r="H215" s="299" t="s">
        <v>103</v>
      </c>
      <c r="I215" s="300"/>
      <c r="J215" s="297"/>
      <c r="K215" s="301"/>
      <c r="L215" s="302"/>
    </row>
    <row r="216" spans="1:12">
      <c r="A216" s="281"/>
      <c r="B216" s="317" t="s">
        <v>16</v>
      </c>
      <c r="C216" s="283" t="str">
        <f>C213</f>
        <v xml:space="preserve">8 MG/ML   </v>
      </c>
      <c r="D216" s="283" t="str">
        <f>D213</f>
        <v xml:space="preserve">SYRINGE   </v>
      </c>
      <c r="E216" s="284">
        <f>(E207*(F207/F216))+(E210*(F210/F216))+(E213*(F213/F216))</f>
        <v>1.0000000000000002</v>
      </c>
      <c r="F216" s="285">
        <f>F207+F210+F213</f>
        <v>5.0001999999999995</v>
      </c>
      <c r="G216" s="285">
        <f>G207+G210+G213</f>
        <v>121.00020000000001</v>
      </c>
      <c r="H216" s="286">
        <f>G216/G217</f>
        <v>1</v>
      </c>
      <c r="I216" s="287">
        <f>F216/G216</f>
        <v>4.1323898638184066E-2</v>
      </c>
      <c r="J216" s="284">
        <f>E216*I216</f>
        <v>4.1323898638184073E-2</v>
      </c>
      <c r="K216" s="288">
        <f>G216*J216</f>
        <v>5.0002000000000004</v>
      </c>
      <c r="L216" s="289">
        <f>K217/G217</f>
        <v>4.1323898638184073E-2</v>
      </c>
    </row>
    <row r="217" spans="1:12" ht="13.5" thickBot="1">
      <c r="A217" s="303"/>
      <c r="B217" s="318"/>
      <c r="C217" s="305"/>
      <c r="D217" s="305"/>
      <c r="E217" s="306"/>
      <c r="F217" s="307">
        <f>SUM(F216:F216)</f>
        <v>5.0001999999999995</v>
      </c>
      <c r="G217" s="307">
        <f>SUM(G216:G216)</f>
        <v>121.00020000000001</v>
      </c>
      <c r="H217" s="308">
        <f>SUM(H216:H216)</f>
        <v>1</v>
      </c>
      <c r="I217" s="309" t="s">
        <v>103</v>
      </c>
      <c r="J217" s="310"/>
      <c r="K217" s="311">
        <f>SUM(K216:K216)</f>
        <v>5.0002000000000004</v>
      </c>
      <c r="L217" s="312"/>
    </row>
    <row r="218" spans="1:12" ht="14.25" thickTop="1" thickBot="1">
      <c r="A218" s="313"/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5"/>
    </row>
    <row r="219" spans="1:12" ht="13.5" thickTop="1">
      <c r="A219" s="271" t="s">
        <v>190</v>
      </c>
      <c r="B219" s="316" t="s">
        <v>10</v>
      </c>
      <c r="C219" s="273" t="s">
        <v>191</v>
      </c>
      <c r="D219" s="273" t="s">
        <v>192</v>
      </c>
      <c r="E219" s="274">
        <v>1</v>
      </c>
      <c r="F219" s="275">
        <v>12522</v>
      </c>
      <c r="G219" s="275">
        <f t="shared" ref="G219:G224" si="56">F219/I219</f>
        <v>34160.533687226452</v>
      </c>
      <c r="H219" s="276">
        <f>G219/G225</f>
        <v>6.3480533733350442E-2</v>
      </c>
      <c r="I219" s="277">
        <f t="shared" ref="I219:I224" si="57">(F227+F235)/(G227+G235)</f>
        <v>0.36656335977216642</v>
      </c>
      <c r="J219" s="274">
        <f t="shared" ref="J219:J224" si="58">I219*E219</f>
        <v>0.36656335977216642</v>
      </c>
      <c r="K219" s="278">
        <f t="shared" ref="K219:K224" si="59">G219*J219</f>
        <v>12522</v>
      </c>
      <c r="L219" s="279">
        <f>K225/G225</f>
        <v>0.39491113676992223</v>
      </c>
    </row>
    <row r="220" spans="1:12">
      <c r="A220" s="281"/>
      <c r="B220" s="317"/>
      <c r="C220" s="283" t="s">
        <v>193</v>
      </c>
      <c r="D220" s="283" t="s">
        <v>192</v>
      </c>
      <c r="E220" s="284">
        <v>1</v>
      </c>
      <c r="F220" s="285">
        <v>58297</v>
      </c>
      <c r="G220" s="285">
        <f t="shared" si="56"/>
        <v>157053.10705960303</v>
      </c>
      <c r="H220" s="286">
        <f>G220/G225</f>
        <v>0.29185185313286283</v>
      </c>
      <c r="I220" s="287">
        <f t="shared" si="57"/>
        <v>0.37119291105699537</v>
      </c>
      <c r="J220" s="284">
        <f t="shared" si="58"/>
        <v>0.37119291105699537</v>
      </c>
      <c r="K220" s="288">
        <f t="shared" si="59"/>
        <v>58297</v>
      </c>
      <c r="L220" s="289"/>
    </row>
    <row r="221" spans="1:12">
      <c r="A221" s="281"/>
      <c r="B221" s="317"/>
      <c r="C221" s="283" t="s">
        <v>470</v>
      </c>
      <c r="D221" s="283" t="s">
        <v>192</v>
      </c>
      <c r="E221" s="284">
        <v>1</v>
      </c>
      <c r="F221" s="285">
        <v>1E-4</v>
      </c>
      <c r="G221" s="285">
        <v>1E-4</v>
      </c>
      <c r="H221" s="286">
        <f>G221/G225</f>
        <v>1.8583004093137905E-10</v>
      </c>
      <c r="I221" s="287">
        <f>F221/G221</f>
        <v>1</v>
      </c>
      <c r="J221" s="284">
        <f t="shared" si="58"/>
        <v>1</v>
      </c>
      <c r="K221" s="288">
        <f t="shared" si="59"/>
        <v>1E-4</v>
      </c>
      <c r="L221" s="289"/>
    </row>
    <row r="222" spans="1:12">
      <c r="A222" s="281"/>
      <c r="B222" s="317"/>
      <c r="C222" s="283" t="s">
        <v>194</v>
      </c>
      <c r="D222" s="283" t="s">
        <v>192</v>
      </c>
      <c r="E222" s="284">
        <v>1</v>
      </c>
      <c r="F222" s="285">
        <v>56282</v>
      </c>
      <c r="G222" s="285">
        <f t="shared" si="56"/>
        <v>148098.36712779736</v>
      </c>
      <c r="H222" s="286">
        <f>G222/G225</f>
        <v>0.27521125625228982</v>
      </c>
      <c r="I222" s="287">
        <f t="shared" si="57"/>
        <v>0.38003119880067965</v>
      </c>
      <c r="J222" s="284">
        <f t="shared" si="58"/>
        <v>0.38003119880067965</v>
      </c>
      <c r="K222" s="288">
        <f t="shared" si="59"/>
        <v>56282</v>
      </c>
      <c r="L222" s="289"/>
    </row>
    <row r="223" spans="1:12">
      <c r="A223" s="281"/>
      <c r="B223" s="317"/>
      <c r="C223" s="283" t="s">
        <v>195</v>
      </c>
      <c r="D223" s="283" t="s">
        <v>192</v>
      </c>
      <c r="E223" s="284">
        <v>1</v>
      </c>
      <c r="F223" s="285">
        <v>42266</v>
      </c>
      <c r="G223" s="285">
        <f t="shared" si="56"/>
        <v>103809.72747422184</v>
      </c>
      <c r="H223" s="286">
        <f>G223/G225</f>
        <v>0.19290965905609947</v>
      </c>
      <c r="I223" s="287">
        <f t="shared" si="57"/>
        <v>0.4071487424961745</v>
      </c>
      <c r="J223" s="284">
        <f t="shared" si="58"/>
        <v>0.4071487424961745</v>
      </c>
      <c r="K223" s="288">
        <f t="shared" si="59"/>
        <v>42266</v>
      </c>
      <c r="L223" s="289"/>
    </row>
    <row r="224" spans="1:12">
      <c r="A224" s="281"/>
      <c r="B224" s="317"/>
      <c r="C224" s="283" t="s">
        <v>196</v>
      </c>
      <c r="D224" s="283" t="s">
        <v>192</v>
      </c>
      <c r="E224" s="284">
        <v>1</v>
      </c>
      <c r="F224" s="285">
        <v>43145</v>
      </c>
      <c r="G224" s="285">
        <f t="shared" si="56"/>
        <v>95004.390439089591</v>
      </c>
      <c r="H224" s="286">
        <f>G224/G225</f>
        <v>0.17654669763956735</v>
      </c>
      <c r="I224" s="287">
        <f t="shared" si="57"/>
        <v>0.45413690673234375</v>
      </c>
      <c r="J224" s="284">
        <f t="shared" si="58"/>
        <v>0.45413690673234375</v>
      </c>
      <c r="K224" s="288">
        <f t="shared" si="59"/>
        <v>43145</v>
      </c>
      <c r="L224" s="289"/>
    </row>
    <row r="225" spans="1:12">
      <c r="A225" s="281"/>
      <c r="B225" s="317"/>
      <c r="C225" s="283"/>
      <c r="D225" s="283"/>
      <c r="E225" s="284"/>
      <c r="F225" s="290">
        <f>SUM(F219:F224)</f>
        <v>212512.0001</v>
      </c>
      <c r="G225" s="290">
        <f>SUM(G219:G224)</f>
        <v>538126.12588793831</v>
      </c>
      <c r="H225" s="291">
        <f>SUM(H219:H224)</f>
        <v>0.99999999999999989</v>
      </c>
      <c r="I225" s="292" t="s">
        <v>103</v>
      </c>
      <c r="J225" s="293" t="s">
        <v>103</v>
      </c>
      <c r="K225" s="294">
        <f>SUM(K219:K224)</f>
        <v>212512.0001</v>
      </c>
      <c r="L225" s="289"/>
    </row>
    <row r="226" spans="1:12">
      <c r="A226" s="281"/>
      <c r="B226" s="295"/>
      <c r="C226" s="296"/>
      <c r="D226" s="296"/>
      <c r="E226" s="297"/>
      <c r="F226" s="298"/>
      <c r="G226" s="298"/>
      <c r="H226" s="299" t="s">
        <v>103</v>
      </c>
      <c r="I226" s="300"/>
      <c r="J226" s="297"/>
      <c r="K226" s="301"/>
      <c r="L226" s="302"/>
    </row>
    <row r="227" spans="1:12">
      <c r="A227" s="281"/>
      <c r="B227" s="317" t="s">
        <v>14</v>
      </c>
      <c r="C227" s="283" t="s">
        <v>191</v>
      </c>
      <c r="D227" s="283" t="s">
        <v>192</v>
      </c>
      <c r="E227" s="284">
        <v>1</v>
      </c>
      <c r="F227" s="285">
        <v>161505</v>
      </c>
      <c r="G227" s="285">
        <v>440351</v>
      </c>
      <c r="H227" s="286">
        <f>G227/G233</f>
        <v>0.1186893768464734</v>
      </c>
      <c r="I227" s="287">
        <f t="shared" ref="I227:I232" si="60">F227/G227</f>
        <v>0.36676424034463417</v>
      </c>
      <c r="J227" s="284">
        <f t="shared" ref="J227:J232" si="61">I227*E227</f>
        <v>0.36676424034463417</v>
      </c>
      <c r="K227" s="288">
        <f t="shared" ref="K227:K232" si="62">G227*J227</f>
        <v>161505</v>
      </c>
      <c r="L227" s="289">
        <f>K233/G233</f>
        <v>0.393439461277864</v>
      </c>
    </row>
    <row r="228" spans="1:12">
      <c r="A228" s="281"/>
      <c r="B228" s="317"/>
      <c r="C228" s="283" t="s">
        <v>193</v>
      </c>
      <c r="D228" s="283" t="s">
        <v>192</v>
      </c>
      <c r="E228" s="284">
        <v>1</v>
      </c>
      <c r="F228" s="285">
        <v>389057</v>
      </c>
      <c r="G228" s="285">
        <v>1047938</v>
      </c>
      <c r="H228" s="286">
        <f>G228/G233</f>
        <v>0.28245446971561244</v>
      </c>
      <c r="I228" s="287">
        <f t="shared" si="60"/>
        <v>0.37125955924873416</v>
      </c>
      <c r="J228" s="284">
        <f t="shared" si="61"/>
        <v>0.37125955924873416</v>
      </c>
      <c r="K228" s="288">
        <f t="shared" si="62"/>
        <v>389057</v>
      </c>
      <c r="L228" s="289"/>
    </row>
    <row r="229" spans="1:12">
      <c r="A229" s="281"/>
      <c r="B229" s="317"/>
      <c r="C229" s="283" t="s">
        <v>470</v>
      </c>
      <c r="D229" s="283" t="s">
        <v>192</v>
      </c>
      <c r="E229" s="284">
        <v>1</v>
      </c>
      <c r="F229" s="285">
        <v>12</v>
      </c>
      <c r="G229" s="285">
        <v>31</v>
      </c>
      <c r="H229" s="286">
        <f>G229/G233</f>
        <v>8.3555406533439825E-6</v>
      </c>
      <c r="I229" s="287">
        <f t="shared" si="60"/>
        <v>0.38709677419354838</v>
      </c>
      <c r="J229" s="284">
        <f t="shared" si="61"/>
        <v>0.38709677419354838</v>
      </c>
      <c r="K229" s="288">
        <f t="shared" si="62"/>
        <v>12</v>
      </c>
      <c r="L229" s="289"/>
    </row>
    <row r="230" spans="1:12">
      <c r="A230" s="281"/>
      <c r="B230" s="317"/>
      <c r="C230" s="283" t="s">
        <v>194</v>
      </c>
      <c r="D230" s="283" t="s">
        <v>192</v>
      </c>
      <c r="E230" s="284">
        <v>1</v>
      </c>
      <c r="F230" s="285">
        <v>361863</v>
      </c>
      <c r="G230" s="285">
        <v>951401</v>
      </c>
      <c r="H230" s="286">
        <f>G230/G233</f>
        <v>0.25643450752039088</v>
      </c>
      <c r="I230" s="287">
        <f t="shared" si="60"/>
        <v>0.38034750856894201</v>
      </c>
      <c r="J230" s="284">
        <f t="shared" si="61"/>
        <v>0.38034750856894201</v>
      </c>
      <c r="K230" s="288">
        <f t="shared" si="62"/>
        <v>361863</v>
      </c>
      <c r="L230" s="289"/>
    </row>
    <row r="231" spans="1:12">
      <c r="A231" s="281"/>
      <c r="B231" s="317"/>
      <c r="C231" s="283" t="s">
        <v>195</v>
      </c>
      <c r="D231" s="283" t="s">
        <v>192</v>
      </c>
      <c r="E231" s="284">
        <v>1</v>
      </c>
      <c r="F231" s="285">
        <v>256713</v>
      </c>
      <c r="G231" s="285">
        <v>631302</v>
      </c>
      <c r="H231" s="286">
        <f>G231/G233</f>
        <v>0.17015708146894717</v>
      </c>
      <c r="I231" s="287">
        <f t="shared" si="60"/>
        <v>0.4066405618863872</v>
      </c>
      <c r="J231" s="284">
        <f t="shared" si="61"/>
        <v>0.4066405618863872</v>
      </c>
      <c r="K231" s="288">
        <f t="shared" si="62"/>
        <v>256713</v>
      </c>
      <c r="L231" s="289"/>
    </row>
    <row r="232" spans="1:12">
      <c r="A232" s="281"/>
      <c r="B232" s="317"/>
      <c r="C232" s="283" t="s">
        <v>196</v>
      </c>
      <c r="D232" s="283" t="s">
        <v>192</v>
      </c>
      <c r="E232" s="284">
        <v>1</v>
      </c>
      <c r="F232" s="285">
        <v>290554.86</v>
      </c>
      <c r="G232" s="285">
        <v>639090</v>
      </c>
      <c r="H232" s="286">
        <f>G232/G233</f>
        <v>0.17225620890792276</v>
      </c>
      <c r="I232" s="287">
        <f t="shared" si="60"/>
        <v>0.45463840773599962</v>
      </c>
      <c r="J232" s="284">
        <f t="shared" si="61"/>
        <v>0.45463840773599962</v>
      </c>
      <c r="K232" s="288">
        <f t="shared" si="62"/>
        <v>290554.86</v>
      </c>
      <c r="L232" s="289"/>
    </row>
    <row r="233" spans="1:12">
      <c r="A233" s="281"/>
      <c r="B233" s="317"/>
      <c r="C233" s="283"/>
      <c r="D233" s="283"/>
      <c r="E233" s="284"/>
      <c r="F233" s="290">
        <f>SUM(F227:F232)</f>
        <v>1459704.8599999999</v>
      </c>
      <c r="G233" s="290">
        <f>SUM(G227:G232)</f>
        <v>3710113</v>
      </c>
      <c r="H233" s="291">
        <f>SUM(H227:H232)</f>
        <v>1</v>
      </c>
      <c r="I233" s="292"/>
      <c r="J233" s="293"/>
      <c r="K233" s="294">
        <f>SUM(K227:K232)</f>
        <v>1459704.8599999999</v>
      </c>
      <c r="L233" s="289"/>
    </row>
    <row r="234" spans="1:12">
      <c r="A234" s="281"/>
      <c r="B234" s="295"/>
      <c r="C234" s="296"/>
      <c r="D234" s="296"/>
      <c r="E234" s="297"/>
      <c r="F234" s="298"/>
      <c r="G234" s="298"/>
      <c r="H234" s="299" t="s">
        <v>103</v>
      </c>
      <c r="I234" s="300"/>
      <c r="J234" s="297"/>
      <c r="K234" s="301"/>
      <c r="L234" s="302"/>
    </row>
    <row r="235" spans="1:12">
      <c r="A235" s="281"/>
      <c r="B235" s="317" t="s">
        <v>15</v>
      </c>
      <c r="C235" s="283" t="s">
        <v>191</v>
      </c>
      <c r="D235" s="283" t="s">
        <v>192</v>
      </c>
      <c r="E235" s="284">
        <v>1</v>
      </c>
      <c r="F235" s="285">
        <v>9168</v>
      </c>
      <c r="G235" s="285">
        <v>25252</v>
      </c>
      <c r="H235" s="286">
        <f>G235/G241</f>
        <v>0.1089124283568627</v>
      </c>
      <c r="I235" s="287">
        <f t="shared" ref="I235:I240" si="63">F235/G235</f>
        <v>0.36306035165531442</v>
      </c>
      <c r="J235" s="284">
        <f t="shared" ref="J235:J240" si="64">I235*E235</f>
        <v>0.36306035165531442</v>
      </c>
      <c r="K235" s="288">
        <f t="shared" ref="K235:K240" si="65">G235*J235</f>
        <v>9168</v>
      </c>
      <c r="L235" s="289">
        <f>K241/G241</f>
        <v>0.3907080259338952</v>
      </c>
    </row>
    <row r="236" spans="1:12">
      <c r="A236" s="281"/>
      <c r="B236" s="317"/>
      <c r="C236" s="283" t="s">
        <v>193</v>
      </c>
      <c r="D236" s="283" t="s">
        <v>192</v>
      </c>
      <c r="E236" s="284">
        <v>1</v>
      </c>
      <c r="F236" s="285">
        <v>24479</v>
      </c>
      <c r="G236" s="285">
        <v>66135</v>
      </c>
      <c r="H236" s="286">
        <f>G236/G241</f>
        <v>0.28524170162288587</v>
      </c>
      <c r="I236" s="287">
        <f t="shared" si="63"/>
        <v>0.3701368413094428</v>
      </c>
      <c r="J236" s="284">
        <f t="shared" si="64"/>
        <v>0.3701368413094428</v>
      </c>
      <c r="K236" s="288">
        <f t="shared" si="65"/>
        <v>24479</v>
      </c>
      <c r="L236" s="289"/>
    </row>
    <row r="237" spans="1:12">
      <c r="A237" s="281"/>
      <c r="B237" s="317"/>
      <c r="C237" s="283" t="s">
        <v>470</v>
      </c>
      <c r="D237" s="283" t="s">
        <v>192</v>
      </c>
      <c r="E237" s="284">
        <v>1</v>
      </c>
      <c r="F237" s="285">
        <v>1E-4</v>
      </c>
      <c r="G237" s="285">
        <v>1E-4</v>
      </c>
      <c r="H237" s="286">
        <f>G237/G241</f>
        <v>4.3130218737867377E-10</v>
      </c>
      <c r="I237" s="287">
        <f t="shared" si="63"/>
        <v>1</v>
      </c>
      <c r="J237" s="284">
        <f t="shared" si="64"/>
        <v>1</v>
      </c>
      <c r="K237" s="288">
        <f t="shared" si="65"/>
        <v>1E-4</v>
      </c>
      <c r="L237" s="289"/>
    </row>
    <row r="238" spans="1:12">
      <c r="A238" s="281"/>
      <c r="B238" s="317"/>
      <c r="C238" s="283" t="s">
        <v>194</v>
      </c>
      <c r="D238" s="283" t="s">
        <v>192</v>
      </c>
      <c r="E238" s="284">
        <v>1</v>
      </c>
      <c r="F238" s="285">
        <v>25735</v>
      </c>
      <c r="G238" s="285">
        <v>68510</v>
      </c>
      <c r="H238" s="286">
        <f>G238/G241</f>
        <v>0.29548512857312936</v>
      </c>
      <c r="I238" s="287">
        <f t="shared" si="63"/>
        <v>0.3756385929061451</v>
      </c>
      <c r="J238" s="284">
        <f t="shared" si="64"/>
        <v>0.3756385929061451</v>
      </c>
      <c r="K238" s="288">
        <f t="shared" si="65"/>
        <v>25735</v>
      </c>
      <c r="L238" s="289"/>
    </row>
    <row r="239" spans="1:12">
      <c r="A239" s="281"/>
      <c r="B239" s="317"/>
      <c r="C239" s="283" t="s">
        <v>195</v>
      </c>
      <c r="D239" s="283" t="s">
        <v>192</v>
      </c>
      <c r="E239" s="284">
        <v>1</v>
      </c>
      <c r="F239" s="285">
        <v>13089</v>
      </c>
      <c r="G239" s="285">
        <v>31360</v>
      </c>
      <c r="H239" s="286">
        <f>G239/G241</f>
        <v>0.13525636596195209</v>
      </c>
      <c r="I239" s="287">
        <f t="shared" si="63"/>
        <v>0.41737882653061226</v>
      </c>
      <c r="J239" s="284">
        <f t="shared" si="64"/>
        <v>0.41737882653061226</v>
      </c>
      <c r="K239" s="288">
        <f t="shared" si="65"/>
        <v>13089</v>
      </c>
      <c r="L239" s="289"/>
    </row>
    <row r="240" spans="1:12">
      <c r="A240" s="281"/>
      <c r="B240" s="317"/>
      <c r="C240" s="283" t="s">
        <v>196</v>
      </c>
      <c r="D240" s="283" t="s">
        <v>192</v>
      </c>
      <c r="E240" s="284">
        <v>1</v>
      </c>
      <c r="F240" s="285">
        <v>18117</v>
      </c>
      <c r="G240" s="285">
        <v>40599</v>
      </c>
      <c r="H240" s="286">
        <f>G240/G241</f>
        <v>0.17510437505386775</v>
      </c>
      <c r="I240" s="287">
        <f t="shared" si="63"/>
        <v>0.44624251828862782</v>
      </c>
      <c r="J240" s="284">
        <f t="shared" si="64"/>
        <v>0.44624251828862782</v>
      </c>
      <c r="K240" s="288">
        <f t="shared" si="65"/>
        <v>18117</v>
      </c>
      <c r="L240" s="289"/>
    </row>
    <row r="241" spans="1:12">
      <c r="A241" s="281"/>
      <c r="B241" s="317"/>
      <c r="C241" s="283"/>
      <c r="D241" s="283"/>
      <c r="E241" s="284"/>
      <c r="F241" s="290">
        <f>SUM(F235:F240)</f>
        <v>90588.000100000005</v>
      </c>
      <c r="G241" s="290">
        <f>SUM(G235:G240)</f>
        <v>231856.0001</v>
      </c>
      <c r="H241" s="291">
        <f>SUM(H235:H240)</f>
        <v>1</v>
      </c>
      <c r="I241" s="292"/>
      <c r="J241" s="293"/>
      <c r="K241" s="294">
        <f>SUM(K235:K240)</f>
        <v>90588.000100000005</v>
      </c>
      <c r="L241" s="289"/>
    </row>
    <row r="242" spans="1:12">
      <c r="A242" s="281"/>
      <c r="B242" s="295"/>
      <c r="C242" s="296"/>
      <c r="D242" s="296"/>
      <c r="E242" s="297"/>
      <c r="F242" s="298"/>
      <c r="G242" s="298"/>
      <c r="H242" s="299" t="s">
        <v>103</v>
      </c>
      <c r="I242" s="300"/>
      <c r="J242" s="297"/>
      <c r="K242" s="301"/>
      <c r="L242" s="302"/>
    </row>
    <row r="243" spans="1:12">
      <c r="A243" s="281"/>
      <c r="B243" s="317" t="s">
        <v>162</v>
      </c>
      <c r="C243" s="283" t="str">
        <f t="shared" ref="C243:D248" si="66">C235</f>
        <v xml:space="preserve">12 MCG/HR </v>
      </c>
      <c r="D243" s="283" t="str">
        <f t="shared" si="66"/>
        <v>PATCH TD72</v>
      </c>
      <c r="E243" s="284">
        <f t="shared" ref="E243:E248" si="67">(E219*(F219/F243))+(E227*(F227/F243))+(E235*(F235/F243))</f>
        <v>1</v>
      </c>
      <c r="F243" s="285">
        <f t="shared" ref="F243:F248" si="68">F235+F227+F219</f>
        <v>183195</v>
      </c>
      <c r="G243" s="285">
        <f t="shared" ref="G243:G248" si="69">G219+G227+G235</f>
        <v>499763.53368722647</v>
      </c>
      <c r="H243" s="286">
        <f>G243/G249</f>
        <v>0.11155199156112114</v>
      </c>
      <c r="I243" s="287">
        <f t="shared" ref="I243:I248" si="70">F243/G243</f>
        <v>0.36656335977216642</v>
      </c>
      <c r="J243" s="284">
        <f t="shared" ref="J243:J248" si="71">E243*I243</f>
        <v>0.36656335977216642</v>
      </c>
      <c r="K243" s="288">
        <f t="shared" ref="K243:K248" si="72">G243*J243</f>
        <v>183195</v>
      </c>
      <c r="L243" s="289">
        <f>K249/G249</f>
        <v>0.39347487288258659</v>
      </c>
    </row>
    <row r="244" spans="1:12">
      <c r="A244" s="281"/>
      <c r="B244" s="317"/>
      <c r="C244" s="283" t="str">
        <f t="shared" si="66"/>
        <v xml:space="preserve">25MCG/HR  </v>
      </c>
      <c r="D244" s="283" t="str">
        <f t="shared" si="66"/>
        <v>PATCH TD72</v>
      </c>
      <c r="E244" s="284">
        <f t="shared" si="67"/>
        <v>1</v>
      </c>
      <c r="F244" s="285">
        <f t="shared" si="68"/>
        <v>471833</v>
      </c>
      <c r="G244" s="285">
        <f t="shared" si="69"/>
        <v>1271126.1070596031</v>
      </c>
      <c r="H244" s="286">
        <f>G244/G249</f>
        <v>0.28372748151844157</v>
      </c>
      <c r="I244" s="287">
        <f t="shared" si="70"/>
        <v>0.37119291105699537</v>
      </c>
      <c r="J244" s="284">
        <f t="shared" si="71"/>
        <v>0.37119291105699537</v>
      </c>
      <c r="K244" s="288">
        <f t="shared" si="72"/>
        <v>471833</v>
      </c>
      <c r="L244" s="289"/>
    </row>
    <row r="245" spans="1:12">
      <c r="A245" s="281"/>
      <c r="B245" s="317"/>
      <c r="C245" s="283" t="str">
        <f t="shared" si="66"/>
        <v>37.5MCG/HR</v>
      </c>
      <c r="D245" s="283" t="str">
        <f t="shared" si="66"/>
        <v>PATCH TD72</v>
      </c>
      <c r="E245" s="284">
        <f t="shared" si="67"/>
        <v>0.99999999999999989</v>
      </c>
      <c r="F245" s="285">
        <f t="shared" si="68"/>
        <v>12.0002</v>
      </c>
      <c r="G245" s="285">
        <f t="shared" si="69"/>
        <v>31.0002</v>
      </c>
      <c r="H245" s="286">
        <f>G245/G249</f>
        <v>6.9195405740774125E-6</v>
      </c>
      <c r="I245" s="287">
        <f t="shared" si="70"/>
        <v>0.38710072838239751</v>
      </c>
      <c r="J245" s="284">
        <f t="shared" si="71"/>
        <v>0.38710072838239745</v>
      </c>
      <c r="K245" s="288">
        <f t="shared" si="72"/>
        <v>12.000199999999998</v>
      </c>
      <c r="L245" s="289"/>
    </row>
    <row r="246" spans="1:12">
      <c r="A246" s="281"/>
      <c r="B246" s="317"/>
      <c r="C246" s="283" t="str">
        <f t="shared" si="66"/>
        <v xml:space="preserve">50MCG/HR  </v>
      </c>
      <c r="D246" s="283" t="str">
        <f t="shared" si="66"/>
        <v>PATCH TD72</v>
      </c>
      <c r="E246" s="284">
        <f t="shared" si="67"/>
        <v>1</v>
      </c>
      <c r="F246" s="285">
        <f t="shared" si="68"/>
        <v>443880</v>
      </c>
      <c r="G246" s="285">
        <f t="shared" si="69"/>
        <v>1168009.3671277973</v>
      </c>
      <c r="H246" s="286">
        <f>G246/G249</f>
        <v>0.26071084079274565</v>
      </c>
      <c r="I246" s="287">
        <f t="shared" si="70"/>
        <v>0.38003119880067965</v>
      </c>
      <c r="J246" s="284">
        <f t="shared" si="71"/>
        <v>0.38003119880067965</v>
      </c>
      <c r="K246" s="288">
        <f t="shared" si="72"/>
        <v>443879.99999999994</v>
      </c>
      <c r="L246" s="289"/>
    </row>
    <row r="247" spans="1:12">
      <c r="A247" s="281"/>
      <c r="B247" s="317"/>
      <c r="C247" s="283" t="str">
        <f t="shared" si="66"/>
        <v xml:space="preserve">75MCG/HR  </v>
      </c>
      <c r="D247" s="283" t="str">
        <f t="shared" si="66"/>
        <v>PATCH TD72</v>
      </c>
      <c r="E247" s="284">
        <f t="shared" si="67"/>
        <v>1</v>
      </c>
      <c r="F247" s="285">
        <f t="shared" si="68"/>
        <v>312068</v>
      </c>
      <c r="G247" s="285">
        <f t="shared" si="69"/>
        <v>766471.72747422184</v>
      </c>
      <c r="H247" s="286">
        <f>G247/G249</f>
        <v>0.1710838064638642</v>
      </c>
      <c r="I247" s="287">
        <f t="shared" si="70"/>
        <v>0.4071487424961745</v>
      </c>
      <c r="J247" s="284">
        <f t="shared" si="71"/>
        <v>0.4071487424961745</v>
      </c>
      <c r="K247" s="288">
        <f t="shared" si="72"/>
        <v>312068</v>
      </c>
      <c r="L247" s="289"/>
    </row>
    <row r="248" spans="1:12">
      <c r="A248" s="281"/>
      <c r="B248" s="317"/>
      <c r="C248" s="283" t="str">
        <f t="shared" si="66"/>
        <v>100 MCG/HR</v>
      </c>
      <c r="D248" s="283" t="str">
        <f t="shared" si="66"/>
        <v>PATCH TD72</v>
      </c>
      <c r="E248" s="284">
        <f t="shared" si="67"/>
        <v>1</v>
      </c>
      <c r="F248" s="285">
        <f t="shared" si="68"/>
        <v>351816.86</v>
      </c>
      <c r="G248" s="285">
        <f t="shared" si="69"/>
        <v>774693.39043908962</v>
      </c>
      <c r="H248" s="286">
        <f>G248/G249</f>
        <v>0.17291896012325325</v>
      </c>
      <c r="I248" s="287">
        <f t="shared" si="70"/>
        <v>0.45413690673234375</v>
      </c>
      <c r="J248" s="284">
        <f t="shared" si="71"/>
        <v>0.45413690673234375</v>
      </c>
      <c r="K248" s="288">
        <f t="shared" si="72"/>
        <v>351816.86</v>
      </c>
      <c r="L248" s="289"/>
    </row>
    <row r="249" spans="1:12" ht="13.5" thickBot="1">
      <c r="A249" s="303"/>
      <c r="B249" s="318"/>
      <c r="C249" s="305"/>
      <c r="D249" s="305"/>
      <c r="E249" s="306"/>
      <c r="F249" s="307">
        <f>SUM(F243:F248)</f>
        <v>1762804.8602</v>
      </c>
      <c r="G249" s="307">
        <f>SUM(G243:G248)</f>
        <v>4480095.1259879386</v>
      </c>
      <c r="H249" s="308">
        <f>SUM(H243:H248)</f>
        <v>0.99999999999999989</v>
      </c>
      <c r="I249" s="309"/>
      <c r="J249" s="310"/>
      <c r="K249" s="311">
        <f>SUM(K243:K248)</f>
        <v>1762804.8602</v>
      </c>
      <c r="L249" s="312"/>
    </row>
    <row r="250" spans="1:12" ht="14.25" thickTop="1" thickBot="1">
      <c r="A250" s="313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5"/>
    </row>
    <row r="251" spans="1:12" ht="13.5" thickTop="1">
      <c r="A251" s="271" t="s">
        <v>179</v>
      </c>
      <c r="B251" s="316" t="s">
        <v>10</v>
      </c>
      <c r="C251" s="273" t="s">
        <v>150</v>
      </c>
      <c r="D251" s="273" t="s">
        <v>180</v>
      </c>
      <c r="E251" s="274">
        <v>1</v>
      </c>
      <c r="F251" s="275">
        <v>2303</v>
      </c>
      <c r="G251" s="275">
        <f>F251/I251</f>
        <v>1775.0412480369339</v>
      </c>
      <c r="H251" s="276">
        <f>G251/G255</f>
        <v>0.22516874082390925</v>
      </c>
      <c r="I251" s="277">
        <f>(F257+F263)/(G257+G263)</f>
        <v>1.2974346385172457</v>
      </c>
      <c r="J251" s="274">
        <f>E251*I251</f>
        <v>1.2974346385172457</v>
      </c>
      <c r="K251" s="278">
        <f>G251*J251</f>
        <v>2303</v>
      </c>
      <c r="L251" s="279">
        <f>K255/G255</f>
        <v>1.477326320464573</v>
      </c>
    </row>
    <row r="252" spans="1:12">
      <c r="A252" s="281"/>
      <c r="B252" s="317"/>
      <c r="C252" s="283" t="s">
        <v>181</v>
      </c>
      <c r="D252" s="283" t="s">
        <v>180</v>
      </c>
      <c r="E252" s="284">
        <v>1</v>
      </c>
      <c r="F252" s="285">
        <v>5191</v>
      </c>
      <c r="G252" s="285">
        <f>F252/I252</f>
        <v>3543.5665756358044</v>
      </c>
      <c r="H252" s="286">
        <f>G252/G255</f>
        <v>0.44951091967244466</v>
      </c>
      <c r="I252" s="287">
        <f>(F258+F264)/(G258+G264)</f>
        <v>1.4649082750952986</v>
      </c>
      <c r="J252" s="284">
        <f>E252*I252</f>
        <v>1.4649082750952986</v>
      </c>
      <c r="K252" s="288">
        <f>G252*J252</f>
        <v>5191</v>
      </c>
      <c r="L252" s="289"/>
    </row>
    <row r="253" spans="1:12">
      <c r="A253" s="281"/>
      <c r="B253" s="317"/>
      <c r="C253" s="283" t="s">
        <v>182</v>
      </c>
      <c r="D253" s="283" t="s">
        <v>180</v>
      </c>
      <c r="E253" s="284">
        <v>1</v>
      </c>
      <c r="F253" s="285">
        <v>3560</v>
      </c>
      <c r="G253" s="285">
        <f>F253/I253</f>
        <v>2172.9085801333413</v>
      </c>
      <c r="H253" s="286">
        <f>G253/G255</f>
        <v>0.27563927849856507</v>
      </c>
      <c r="I253" s="287">
        <f>(F259+F265)/(G259+G265)</f>
        <v>1.638357007997796</v>
      </c>
      <c r="J253" s="284">
        <f>E253*I253</f>
        <v>1.638357007997796</v>
      </c>
      <c r="K253" s="288">
        <f>G253*J253</f>
        <v>3560.0000000000005</v>
      </c>
      <c r="L253" s="289"/>
    </row>
    <row r="254" spans="1:12">
      <c r="A254" s="281"/>
      <c r="B254" s="317"/>
      <c r="C254" s="283" t="s">
        <v>183</v>
      </c>
      <c r="D254" s="283" t="s">
        <v>180</v>
      </c>
      <c r="E254" s="284">
        <v>1</v>
      </c>
      <c r="F254" s="285">
        <v>592</v>
      </c>
      <c r="G254" s="285">
        <f>F254/I254</f>
        <v>391.64376106372134</v>
      </c>
      <c r="H254" s="286">
        <f>G254/G255</f>
        <v>4.9681061005081052E-2</v>
      </c>
      <c r="I254" s="287">
        <f>(F260+F266)/(G260+G266)</f>
        <v>1.5115777623830966</v>
      </c>
      <c r="J254" s="284">
        <f>E254*I254</f>
        <v>1.5115777623830966</v>
      </c>
      <c r="K254" s="288">
        <f>G254*J254</f>
        <v>592</v>
      </c>
      <c r="L254" s="289"/>
    </row>
    <row r="255" spans="1:12">
      <c r="A255" s="281"/>
      <c r="B255" s="317"/>
      <c r="C255" s="283"/>
      <c r="D255" s="283"/>
      <c r="E255" s="284"/>
      <c r="F255" s="290">
        <f>SUM(F251:F254)</f>
        <v>11646</v>
      </c>
      <c r="G255" s="290">
        <f>SUM(G251:G254)</f>
        <v>7883.1601648698006</v>
      </c>
      <c r="H255" s="291">
        <f>SUM(H251:H254)</f>
        <v>1</v>
      </c>
      <c r="I255" s="292" t="s">
        <v>103</v>
      </c>
      <c r="J255" s="293"/>
      <c r="K255" s="294">
        <f>SUM(K251:K254)</f>
        <v>11646</v>
      </c>
      <c r="L255" s="289"/>
    </row>
    <row r="256" spans="1:12">
      <c r="A256" s="281"/>
      <c r="B256" s="295"/>
      <c r="C256" s="296"/>
      <c r="D256" s="296"/>
      <c r="E256" s="297"/>
      <c r="F256" s="298"/>
      <c r="G256" s="298"/>
      <c r="H256" s="299" t="s">
        <v>103</v>
      </c>
      <c r="I256" s="300"/>
      <c r="J256" s="297"/>
      <c r="K256" s="301"/>
      <c r="L256" s="302"/>
    </row>
    <row r="257" spans="1:12">
      <c r="A257" s="281"/>
      <c r="B257" s="317" t="s">
        <v>14</v>
      </c>
      <c r="C257" s="283" t="s">
        <v>150</v>
      </c>
      <c r="D257" s="283" t="s">
        <v>180</v>
      </c>
      <c r="E257" s="284">
        <v>1</v>
      </c>
      <c r="F257" s="285">
        <v>101767</v>
      </c>
      <c r="G257" s="285">
        <v>78195</v>
      </c>
      <c r="H257" s="286">
        <f>G257/G261</f>
        <v>0.2264028027100585</v>
      </c>
      <c r="I257" s="287">
        <f>F257/G257</f>
        <v>1.301451499456487</v>
      </c>
      <c r="J257" s="284">
        <f>E257*I257</f>
        <v>1.301451499456487</v>
      </c>
      <c r="K257" s="288">
        <f>G257*J257</f>
        <v>101767</v>
      </c>
      <c r="L257" s="289">
        <f>K261/G261</f>
        <v>1.4876729978574323</v>
      </c>
    </row>
    <row r="258" spans="1:12">
      <c r="A258" s="281"/>
      <c r="B258" s="317"/>
      <c r="C258" s="283" t="s">
        <v>181</v>
      </c>
      <c r="D258" s="283" t="s">
        <v>180</v>
      </c>
      <c r="E258" s="284">
        <v>1</v>
      </c>
      <c r="F258" s="285">
        <v>141161</v>
      </c>
      <c r="G258" s="285">
        <v>95978</v>
      </c>
      <c r="H258" s="286">
        <f>G258/G261</f>
        <v>0.27789101858822168</v>
      </c>
      <c r="I258" s="287">
        <f>F258/G258</f>
        <v>1.4707641334472483</v>
      </c>
      <c r="J258" s="284">
        <f>E258*I258</f>
        <v>1.4707641334472483</v>
      </c>
      <c r="K258" s="288">
        <f>G258*J258</f>
        <v>141161</v>
      </c>
      <c r="L258" s="289"/>
    </row>
    <row r="259" spans="1:12">
      <c r="A259" s="281"/>
      <c r="B259" s="317"/>
      <c r="C259" s="283" t="s">
        <v>182</v>
      </c>
      <c r="D259" s="283" t="s">
        <v>180</v>
      </c>
      <c r="E259" s="284">
        <v>1</v>
      </c>
      <c r="F259" s="285">
        <v>190248</v>
      </c>
      <c r="G259" s="285">
        <v>117109</v>
      </c>
      <c r="H259" s="286">
        <f>G259/G261</f>
        <v>0.3390729052058602</v>
      </c>
      <c r="I259" s="287">
        <f>F259/G259</f>
        <v>1.6245378237368606</v>
      </c>
      <c r="J259" s="284">
        <f>E259*I259</f>
        <v>1.6245378237368606</v>
      </c>
      <c r="K259" s="288">
        <f>G259*J259</f>
        <v>190248</v>
      </c>
      <c r="L259" s="289"/>
    </row>
    <row r="260" spans="1:12">
      <c r="A260" s="281"/>
      <c r="B260" s="317"/>
      <c r="C260" s="283" t="s">
        <v>183</v>
      </c>
      <c r="D260" s="283" t="s">
        <v>180</v>
      </c>
      <c r="E260" s="284">
        <v>1</v>
      </c>
      <c r="F260" s="285">
        <v>80636.5</v>
      </c>
      <c r="G260" s="285">
        <v>54098</v>
      </c>
      <c r="H260" s="286">
        <f>G260/G261</f>
        <v>0.15663327349585962</v>
      </c>
      <c r="I260" s="287">
        <f>F260/G260</f>
        <v>1.4905634219379644</v>
      </c>
      <c r="J260" s="284">
        <f>E260*I260</f>
        <v>1.4905634219379644</v>
      </c>
      <c r="K260" s="288">
        <f>G260*J260</f>
        <v>80636.5</v>
      </c>
      <c r="L260" s="289"/>
    </row>
    <row r="261" spans="1:12">
      <c r="A261" s="281"/>
      <c r="B261" s="317"/>
      <c r="C261" s="283"/>
      <c r="D261" s="283"/>
      <c r="E261" s="284"/>
      <c r="F261" s="290">
        <f>SUM(F257:F260)</f>
        <v>513812.5</v>
      </c>
      <c r="G261" s="290">
        <f>SUM(G257:G260)</f>
        <v>345380</v>
      </c>
      <c r="H261" s="291">
        <f>SUM(H257:H260)</f>
        <v>1</v>
      </c>
      <c r="I261" s="292" t="s">
        <v>103</v>
      </c>
      <c r="J261" s="293"/>
      <c r="K261" s="294">
        <f>SUM(K257:K260)</f>
        <v>513812.5</v>
      </c>
      <c r="L261" s="289"/>
    </row>
    <row r="262" spans="1:12">
      <c r="A262" s="281"/>
      <c r="B262" s="295"/>
      <c r="C262" s="296"/>
      <c r="D262" s="296"/>
      <c r="E262" s="297"/>
      <c r="F262" s="298"/>
      <c r="G262" s="298"/>
      <c r="H262" s="299" t="s">
        <v>103</v>
      </c>
      <c r="I262" s="300"/>
      <c r="J262" s="297"/>
      <c r="K262" s="301"/>
      <c r="L262" s="302"/>
    </row>
    <row r="263" spans="1:12">
      <c r="A263" s="281"/>
      <c r="B263" s="317" t="s">
        <v>15</v>
      </c>
      <c r="C263" s="283" t="s">
        <v>150</v>
      </c>
      <c r="D263" s="283" t="s">
        <v>180</v>
      </c>
      <c r="E263" s="284">
        <v>1</v>
      </c>
      <c r="F263" s="285">
        <v>3935</v>
      </c>
      <c r="G263" s="285">
        <v>3275</v>
      </c>
      <c r="H263" s="286">
        <f>G263/G267</f>
        <v>0.18219749652294853</v>
      </c>
      <c r="I263" s="287">
        <f>F263/G263</f>
        <v>1.2015267175572519</v>
      </c>
      <c r="J263" s="284">
        <f>E263*I263</f>
        <v>1.2015267175572519</v>
      </c>
      <c r="K263" s="288">
        <f>G263*J263</f>
        <v>3935</v>
      </c>
      <c r="L263" s="289">
        <f>K267/G267</f>
        <v>1.6091794158553547</v>
      </c>
    </row>
    <row r="264" spans="1:12">
      <c r="A264" s="281"/>
      <c r="B264" s="317"/>
      <c r="C264" s="283" t="s">
        <v>181</v>
      </c>
      <c r="D264" s="283" t="s">
        <v>180</v>
      </c>
      <c r="E264" s="284">
        <v>1</v>
      </c>
      <c r="F264" s="285">
        <v>6408</v>
      </c>
      <c r="G264" s="285">
        <v>4758</v>
      </c>
      <c r="H264" s="286">
        <f>G264/G267</f>
        <v>0.26470097357440892</v>
      </c>
      <c r="I264" s="287">
        <f>F264/G264</f>
        <v>1.3467843631778058</v>
      </c>
      <c r="J264" s="284">
        <f>E264*I264</f>
        <v>1.3467843631778058</v>
      </c>
      <c r="K264" s="288">
        <f>G264*J264</f>
        <v>6408</v>
      </c>
      <c r="L264" s="289"/>
    </row>
    <row r="265" spans="1:12">
      <c r="A265" s="281"/>
      <c r="B265" s="317"/>
      <c r="C265" s="283" t="s">
        <v>182</v>
      </c>
      <c r="D265" s="283" t="s">
        <v>180</v>
      </c>
      <c r="E265" s="284">
        <v>1</v>
      </c>
      <c r="F265" s="285">
        <v>11940</v>
      </c>
      <c r="G265" s="285">
        <v>6300</v>
      </c>
      <c r="H265" s="286">
        <f>G265/G267</f>
        <v>0.35048678720445064</v>
      </c>
      <c r="I265" s="287">
        <f>F265/G265</f>
        <v>1.8952380952380952</v>
      </c>
      <c r="J265" s="284">
        <f>E265*I265</f>
        <v>1.8952380952380952</v>
      </c>
      <c r="K265" s="288">
        <f>G265*J265</f>
        <v>11940</v>
      </c>
      <c r="L265" s="289"/>
    </row>
    <row r="266" spans="1:12">
      <c r="A266" s="281"/>
      <c r="B266" s="317"/>
      <c r="C266" s="283" t="s">
        <v>183</v>
      </c>
      <c r="D266" s="283" t="s">
        <v>180</v>
      </c>
      <c r="E266" s="284">
        <v>1</v>
      </c>
      <c r="F266" s="285">
        <v>6642</v>
      </c>
      <c r="G266" s="285">
        <v>3642</v>
      </c>
      <c r="H266" s="286">
        <f>G266/G267</f>
        <v>0.20261474269819194</v>
      </c>
      <c r="I266" s="287">
        <f>F266/G266</f>
        <v>1.8237232289950576</v>
      </c>
      <c r="J266" s="284">
        <f>E266*I266</f>
        <v>1.8237232289950576</v>
      </c>
      <c r="K266" s="288">
        <f>G266*J266</f>
        <v>6642</v>
      </c>
      <c r="L266" s="289"/>
    </row>
    <row r="267" spans="1:12">
      <c r="A267" s="281"/>
      <c r="B267" s="317"/>
      <c r="C267" s="283"/>
      <c r="D267" s="283"/>
      <c r="E267" s="284"/>
      <c r="F267" s="290">
        <f>SUM(F263:F266)</f>
        <v>28925</v>
      </c>
      <c r="G267" s="290">
        <f>SUM(G263:G266)</f>
        <v>17975</v>
      </c>
      <c r="H267" s="291">
        <f>SUM(H263:H266)</f>
        <v>1</v>
      </c>
      <c r="I267" s="292" t="s">
        <v>103</v>
      </c>
      <c r="J267" s="293"/>
      <c r="K267" s="294">
        <f>SUM(K263:K266)</f>
        <v>28925</v>
      </c>
      <c r="L267" s="289"/>
    </row>
    <row r="268" spans="1:12">
      <c r="A268" s="281"/>
      <c r="B268" s="295"/>
      <c r="C268" s="296"/>
      <c r="D268" s="296"/>
      <c r="E268" s="297"/>
      <c r="F268" s="298"/>
      <c r="G268" s="298"/>
      <c r="H268" s="299" t="s">
        <v>103</v>
      </c>
      <c r="I268" s="300"/>
      <c r="J268" s="297"/>
      <c r="K268" s="301"/>
      <c r="L268" s="302"/>
    </row>
    <row r="269" spans="1:12">
      <c r="A269" s="281"/>
      <c r="B269" s="317" t="s">
        <v>16</v>
      </c>
      <c r="C269" s="283" t="str">
        <f t="shared" ref="C269:D272" si="73">C263</f>
        <v xml:space="preserve">8 MG      </v>
      </c>
      <c r="D269" s="283" t="str">
        <f t="shared" si="73"/>
        <v>TAB ER 24H</v>
      </c>
      <c r="E269" s="284">
        <f>(E251*(F251/F269))+(E257*(F257/F269))+(E263*(F263/F269))</f>
        <v>1</v>
      </c>
      <c r="F269" s="285">
        <f t="shared" ref="F269:G272" si="74">F251+F257+F263</f>
        <v>108005</v>
      </c>
      <c r="G269" s="285">
        <f t="shared" si="74"/>
        <v>83245.041248036927</v>
      </c>
      <c r="H269" s="286">
        <f>G269/G273</f>
        <v>0.22423621863406273</v>
      </c>
      <c r="I269" s="287">
        <f>F269/G269</f>
        <v>1.2974346385172457</v>
      </c>
      <c r="J269" s="284">
        <f>E269*I269</f>
        <v>1.2974346385172457</v>
      </c>
      <c r="K269" s="288">
        <f>G269*J269</f>
        <v>108005</v>
      </c>
      <c r="L269" s="289">
        <f>K273/G273</f>
        <v>1.4933365140959485</v>
      </c>
    </row>
    <row r="270" spans="1:12">
      <c r="A270" s="281"/>
      <c r="B270" s="317"/>
      <c r="C270" s="283" t="str">
        <f t="shared" si="73"/>
        <v xml:space="preserve">12 MG     </v>
      </c>
      <c r="D270" s="283" t="str">
        <f t="shared" si="73"/>
        <v>TAB ER 24H</v>
      </c>
      <c r="E270" s="284">
        <f>(E252*(F252/F270))+(E258*(F258/F270))+(E264*(F264/F270))</f>
        <v>1</v>
      </c>
      <c r="F270" s="285">
        <f t="shared" si="74"/>
        <v>152760</v>
      </c>
      <c r="G270" s="285">
        <f t="shared" si="74"/>
        <v>104279.56657563581</v>
      </c>
      <c r="H270" s="286">
        <f>G270/G273</f>
        <v>0.28089667971989851</v>
      </c>
      <c r="I270" s="287">
        <f>F270/G270</f>
        <v>1.4649082750952986</v>
      </c>
      <c r="J270" s="284">
        <f>E270*I270</f>
        <v>1.4649082750952986</v>
      </c>
      <c r="K270" s="288">
        <f>G270*J270</f>
        <v>152760</v>
      </c>
      <c r="L270" s="289"/>
    </row>
    <row r="271" spans="1:12">
      <c r="A271" s="281"/>
      <c r="B271" s="317"/>
      <c r="C271" s="283" t="str">
        <f t="shared" si="73"/>
        <v xml:space="preserve">16 MG     </v>
      </c>
      <c r="D271" s="283" t="str">
        <f t="shared" si="73"/>
        <v>TAB ER 24H</v>
      </c>
      <c r="E271" s="284">
        <f>(E253*(F253/F271))+(E259*(F259/F271))+(E265*(F265/F271))</f>
        <v>1</v>
      </c>
      <c r="F271" s="285">
        <f t="shared" si="74"/>
        <v>205748</v>
      </c>
      <c r="G271" s="285">
        <f t="shared" si="74"/>
        <v>125581.90858013334</v>
      </c>
      <c r="H271" s="286">
        <f>G271/G273</f>
        <v>0.33827855553524305</v>
      </c>
      <c r="I271" s="287">
        <f>F271/G271</f>
        <v>1.638357007997796</v>
      </c>
      <c r="J271" s="284">
        <f>E271*I271</f>
        <v>1.638357007997796</v>
      </c>
      <c r="K271" s="288">
        <f>G271*J271</f>
        <v>205748</v>
      </c>
      <c r="L271" s="289"/>
    </row>
    <row r="272" spans="1:12">
      <c r="A272" s="281"/>
      <c r="B272" s="317"/>
      <c r="C272" s="283" t="str">
        <f t="shared" si="73"/>
        <v xml:space="preserve">32 MG     </v>
      </c>
      <c r="D272" s="283" t="str">
        <f t="shared" si="73"/>
        <v>TAB ER 24H</v>
      </c>
      <c r="E272" s="284">
        <f>(E254*(F254/F272))+(E260*(F260/F272))+(E266*(F266/F272))</f>
        <v>0.99999999999999989</v>
      </c>
      <c r="F272" s="285">
        <f t="shared" si="74"/>
        <v>87870.5</v>
      </c>
      <c r="G272" s="285">
        <f t="shared" si="74"/>
        <v>58131.643761063722</v>
      </c>
      <c r="H272" s="286">
        <f>G272/G273</f>
        <v>0.15658854611079587</v>
      </c>
      <c r="I272" s="287">
        <f>F272/G272</f>
        <v>1.5115777623830966</v>
      </c>
      <c r="J272" s="284">
        <f>E272*I272</f>
        <v>1.5115777623830964</v>
      </c>
      <c r="K272" s="288">
        <f>G272*J272</f>
        <v>87870.499999999985</v>
      </c>
      <c r="L272" s="289"/>
    </row>
    <row r="273" spans="1:12" ht="13.5" thickBot="1">
      <c r="A273" s="303"/>
      <c r="B273" s="318"/>
      <c r="C273" s="305"/>
      <c r="D273" s="305"/>
      <c r="E273" s="306"/>
      <c r="F273" s="307">
        <f>SUM(F269:F272)</f>
        <v>554383.5</v>
      </c>
      <c r="G273" s="307">
        <f>SUM(G269:G272)</f>
        <v>371238.16016486974</v>
      </c>
      <c r="H273" s="308">
        <f>SUM(H269:H272)</f>
        <v>1.0000000000000002</v>
      </c>
      <c r="I273" s="309" t="s">
        <v>103</v>
      </c>
      <c r="J273" s="310"/>
      <c r="K273" s="311">
        <f>SUM(K269:K272)</f>
        <v>554383.5</v>
      </c>
      <c r="L273" s="312"/>
    </row>
    <row r="274" spans="1:12" ht="14.25" thickTop="1" thickBot="1">
      <c r="A274" s="351"/>
      <c r="B274" s="352"/>
      <c r="C274" s="352"/>
      <c r="D274" s="352"/>
      <c r="E274" s="353"/>
      <c r="F274" s="354"/>
      <c r="G274" s="355"/>
      <c r="H274" s="353"/>
      <c r="I274" s="353"/>
      <c r="J274" s="356"/>
      <c r="K274" s="357"/>
      <c r="L274" s="315"/>
    </row>
    <row r="275" spans="1:12" ht="13.5" thickTop="1">
      <c r="A275" s="271" t="s">
        <v>197</v>
      </c>
      <c r="B275" s="316" t="s">
        <v>10</v>
      </c>
      <c r="C275" s="273" t="s">
        <v>102</v>
      </c>
      <c r="D275" s="273" t="s">
        <v>198</v>
      </c>
      <c r="E275" s="274">
        <v>1</v>
      </c>
      <c r="F275" s="275">
        <v>1068</v>
      </c>
      <c r="G275" s="275">
        <f t="shared" ref="G275:G279" si="75">F275/I275</f>
        <v>509.6374512090029</v>
      </c>
      <c r="H275" s="276">
        <f>G275/G281</f>
        <v>0.48916368811366279</v>
      </c>
      <c r="I275" s="277">
        <f t="shared" ref="I275:I279" si="76">(F283+F291)/(G283+G291)</f>
        <v>2.0956073723907154</v>
      </c>
      <c r="J275" s="274">
        <f t="shared" ref="J275:J280" si="77">I275*E275</f>
        <v>2.0956073723907154</v>
      </c>
      <c r="K275" s="278">
        <f t="shared" ref="K275:K280" si="78">G275*J275</f>
        <v>1068</v>
      </c>
      <c r="L275" s="279">
        <f>K281/G281</f>
        <v>2.0415517169428732</v>
      </c>
    </row>
    <row r="276" spans="1:12">
      <c r="A276" s="281"/>
      <c r="B276" s="317"/>
      <c r="C276" s="283" t="s">
        <v>152</v>
      </c>
      <c r="D276" s="283" t="s">
        <v>198</v>
      </c>
      <c r="E276" s="284">
        <v>1</v>
      </c>
      <c r="F276" s="285">
        <v>399</v>
      </c>
      <c r="G276" s="285">
        <f t="shared" si="75"/>
        <v>202.23814952861213</v>
      </c>
      <c r="H276" s="286">
        <f>G276/G281</f>
        <v>0.19411359755060076</v>
      </c>
      <c r="I276" s="287">
        <f t="shared" si="76"/>
        <v>1.9729215330045853</v>
      </c>
      <c r="J276" s="284">
        <f t="shared" si="77"/>
        <v>1.9729215330045853</v>
      </c>
      <c r="K276" s="288">
        <f t="shared" si="78"/>
        <v>399</v>
      </c>
      <c r="L276" s="289"/>
    </row>
    <row r="277" spans="1:12">
      <c r="A277" s="281"/>
      <c r="B277" s="317"/>
      <c r="C277" s="283" t="s">
        <v>154</v>
      </c>
      <c r="D277" s="283" t="s">
        <v>198</v>
      </c>
      <c r="E277" s="284">
        <v>1</v>
      </c>
      <c r="F277" s="285">
        <v>420</v>
      </c>
      <c r="G277" s="285">
        <f t="shared" si="75"/>
        <v>212.43275683343336</v>
      </c>
      <c r="H277" s="286">
        <f>G277/G281</f>
        <v>0.20389865494045051</v>
      </c>
      <c r="I277" s="287">
        <f t="shared" si="76"/>
        <v>1.9770962174600892</v>
      </c>
      <c r="J277" s="284">
        <f t="shared" si="77"/>
        <v>1.9770962174600892</v>
      </c>
      <c r="K277" s="288">
        <f t="shared" si="78"/>
        <v>420</v>
      </c>
      <c r="L277" s="289"/>
    </row>
    <row r="278" spans="1:12">
      <c r="A278" s="281"/>
      <c r="B278" s="317"/>
      <c r="C278" s="283" t="s">
        <v>153</v>
      </c>
      <c r="D278" s="283" t="s">
        <v>198</v>
      </c>
      <c r="E278" s="284">
        <v>1</v>
      </c>
      <c r="F278" s="285">
        <v>60</v>
      </c>
      <c r="G278" s="285">
        <f t="shared" si="75"/>
        <v>29.676547061882474</v>
      </c>
      <c r="H278" s="286">
        <f>G278/G281</f>
        <v>2.8484345443670706E-2</v>
      </c>
      <c r="I278" s="287">
        <f t="shared" si="76"/>
        <v>2.0217985561085023</v>
      </c>
      <c r="J278" s="284">
        <f t="shared" si="77"/>
        <v>2.0217985561085023</v>
      </c>
      <c r="K278" s="288">
        <f t="shared" si="78"/>
        <v>60</v>
      </c>
      <c r="L278" s="289"/>
    </row>
    <row r="279" spans="1:12">
      <c r="A279" s="281"/>
      <c r="B279" s="317"/>
      <c r="C279" s="283" t="s">
        <v>164</v>
      </c>
      <c r="D279" s="283" t="s">
        <v>198</v>
      </c>
      <c r="E279" s="284">
        <v>1</v>
      </c>
      <c r="F279" s="285">
        <v>180</v>
      </c>
      <c r="G279" s="285">
        <f t="shared" si="75"/>
        <v>87.869621114724339</v>
      </c>
      <c r="H279" s="286">
        <f>G279/G281</f>
        <v>8.4339617968934369E-2</v>
      </c>
      <c r="I279" s="287">
        <f t="shared" si="76"/>
        <v>2.0484895429899304</v>
      </c>
      <c r="J279" s="284">
        <f t="shared" si="77"/>
        <v>2.0484895429899304</v>
      </c>
      <c r="K279" s="288">
        <f t="shared" si="78"/>
        <v>180</v>
      </c>
      <c r="L279" s="289"/>
    </row>
    <row r="280" spans="1:12">
      <c r="A280" s="281"/>
      <c r="B280" s="317"/>
      <c r="C280" s="283" t="s">
        <v>165</v>
      </c>
      <c r="D280" s="283" t="s">
        <v>198</v>
      </c>
      <c r="E280" s="284">
        <v>1</v>
      </c>
      <c r="F280" s="285">
        <v>1E-4</v>
      </c>
      <c r="G280" s="285">
        <v>1E-4</v>
      </c>
      <c r="H280" s="286">
        <f>G280/G281</f>
        <v>9.5982680816182046E-8</v>
      </c>
      <c r="I280" s="287">
        <f>F280/G280</f>
        <v>1</v>
      </c>
      <c r="J280" s="284">
        <f t="shared" si="77"/>
        <v>1</v>
      </c>
      <c r="K280" s="288">
        <f t="shared" si="78"/>
        <v>1E-4</v>
      </c>
      <c r="L280" s="289"/>
    </row>
    <row r="281" spans="1:12">
      <c r="A281" s="281"/>
      <c r="B281" s="317"/>
      <c r="C281" s="283"/>
      <c r="D281" s="283"/>
      <c r="E281" s="284"/>
      <c r="F281" s="290">
        <f>SUM(F275:F280)</f>
        <v>2127.0001000000002</v>
      </c>
      <c r="G281" s="290">
        <f>SUM(G275:G280)</f>
        <v>1041.8546257476553</v>
      </c>
      <c r="H281" s="291">
        <f>SUM(H275:H280)</f>
        <v>0.99999999999999989</v>
      </c>
      <c r="I281" s="292" t="s">
        <v>103</v>
      </c>
      <c r="J281" s="293" t="s">
        <v>103</v>
      </c>
      <c r="K281" s="294">
        <f>SUM(K275:K280)</f>
        <v>2127.0001000000002</v>
      </c>
      <c r="L281" s="289"/>
    </row>
    <row r="282" spans="1:12">
      <c r="A282" s="281"/>
      <c r="B282" s="295"/>
      <c r="C282" s="296"/>
      <c r="D282" s="296"/>
      <c r="E282" s="297"/>
      <c r="F282" s="298"/>
      <c r="G282" s="298"/>
      <c r="H282" s="299" t="s">
        <v>103</v>
      </c>
      <c r="I282" s="300"/>
      <c r="J282" s="297"/>
      <c r="K282" s="301"/>
      <c r="L282" s="302"/>
    </row>
    <row r="283" spans="1:12">
      <c r="A283" s="281"/>
      <c r="B283" s="317" t="s">
        <v>14</v>
      </c>
      <c r="C283" s="283" t="s">
        <v>102</v>
      </c>
      <c r="D283" s="283" t="s">
        <v>198</v>
      </c>
      <c r="E283" s="284">
        <v>1</v>
      </c>
      <c r="F283" s="285">
        <v>36214</v>
      </c>
      <c r="G283" s="285">
        <v>17222</v>
      </c>
      <c r="H283" s="286">
        <f>G283/G289</f>
        <v>0.22887291187688547</v>
      </c>
      <c r="I283" s="287">
        <f t="shared" ref="I283:I288" si="79">F283/G283</f>
        <v>2.1027755196841249</v>
      </c>
      <c r="J283" s="284">
        <f t="shared" ref="J283:J288" si="80">I283*E283</f>
        <v>2.1027755196841249</v>
      </c>
      <c r="K283" s="288">
        <f t="shared" ref="K283:K288" si="81">G283*J283</f>
        <v>36214</v>
      </c>
      <c r="L283" s="289">
        <f>K289/G289</f>
        <v>2.0405863356678671</v>
      </c>
    </row>
    <row r="284" spans="1:12">
      <c r="A284" s="281"/>
      <c r="B284" s="317"/>
      <c r="C284" s="283" t="s">
        <v>152</v>
      </c>
      <c r="D284" s="283" t="s">
        <v>198</v>
      </c>
      <c r="E284" s="284">
        <v>1</v>
      </c>
      <c r="F284" s="285">
        <v>20855</v>
      </c>
      <c r="G284" s="285">
        <v>10449</v>
      </c>
      <c r="H284" s="286">
        <f>G284/G289</f>
        <v>0.13886267891078713</v>
      </c>
      <c r="I284" s="287">
        <f t="shared" si="79"/>
        <v>1.9958847736625513</v>
      </c>
      <c r="J284" s="284">
        <f t="shared" si="80"/>
        <v>1.9958847736625513</v>
      </c>
      <c r="K284" s="288">
        <f t="shared" si="81"/>
        <v>20855</v>
      </c>
      <c r="L284" s="289"/>
    </row>
    <row r="285" spans="1:12">
      <c r="A285" s="281"/>
      <c r="B285" s="317"/>
      <c r="C285" s="283" t="s">
        <v>154</v>
      </c>
      <c r="D285" s="283" t="s">
        <v>198</v>
      </c>
      <c r="E285" s="284">
        <v>1</v>
      </c>
      <c r="F285" s="285">
        <v>50157</v>
      </c>
      <c r="G285" s="285">
        <v>25022</v>
      </c>
      <c r="H285" s="286">
        <f>G285/G289</f>
        <v>0.33253152949619252</v>
      </c>
      <c r="I285" s="287">
        <f t="shared" si="79"/>
        <v>2.0045160258972103</v>
      </c>
      <c r="J285" s="284">
        <f t="shared" si="80"/>
        <v>2.0045160258972103</v>
      </c>
      <c r="K285" s="288">
        <f t="shared" si="81"/>
        <v>50157</v>
      </c>
      <c r="L285" s="289"/>
    </row>
    <row r="286" spans="1:12">
      <c r="A286" s="281"/>
      <c r="B286" s="317"/>
      <c r="C286" s="283" t="s">
        <v>153</v>
      </c>
      <c r="D286" s="283" t="s">
        <v>198</v>
      </c>
      <c r="E286" s="284">
        <v>1</v>
      </c>
      <c r="F286" s="285">
        <v>25575</v>
      </c>
      <c r="G286" s="285">
        <v>12827</v>
      </c>
      <c r="H286" s="286">
        <f>G286/G289</f>
        <v>0.17046526771831436</v>
      </c>
      <c r="I286" s="287">
        <f t="shared" si="79"/>
        <v>1.993841116395104</v>
      </c>
      <c r="J286" s="284">
        <f t="shared" si="80"/>
        <v>1.993841116395104</v>
      </c>
      <c r="K286" s="288">
        <f t="shared" si="81"/>
        <v>25575</v>
      </c>
      <c r="L286" s="289"/>
    </row>
    <row r="287" spans="1:12">
      <c r="A287" s="281"/>
      <c r="B287" s="317"/>
      <c r="C287" s="283" t="s">
        <v>164</v>
      </c>
      <c r="D287" s="283" t="s">
        <v>198</v>
      </c>
      <c r="E287" s="284">
        <v>1</v>
      </c>
      <c r="F287" s="285">
        <v>12563</v>
      </c>
      <c r="G287" s="285">
        <v>6125</v>
      </c>
      <c r="H287" s="286">
        <f>G287/G289</f>
        <v>8.1398593963878954E-2</v>
      </c>
      <c r="I287" s="287">
        <f t="shared" si="79"/>
        <v>2.0511020408163265</v>
      </c>
      <c r="J287" s="284">
        <f t="shared" si="80"/>
        <v>2.0511020408163265</v>
      </c>
      <c r="K287" s="288">
        <f t="shared" si="81"/>
        <v>12563</v>
      </c>
      <c r="L287" s="289"/>
    </row>
    <row r="288" spans="1:12">
      <c r="A288" s="281"/>
      <c r="B288" s="317"/>
      <c r="C288" s="283" t="s">
        <v>165</v>
      </c>
      <c r="D288" s="283" t="s">
        <v>198</v>
      </c>
      <c r="E288" s="284">
        <v>1</v>
      </c>
      <c r="F288" s="285">
        <v>8184</v>
      </c>
      <c r="G288" s="285">
        <v>3602</v>
      </c>
      <c r="H288" s="286">
        <f>G288/G289</f>
        <v>4.786901803394155E-2</v>
      </c>
      <c r="I288" s="287">
        <f t="shared" si="79"/>
        <v>2.2720710716268742</v>
      </c>
      <c r="J288" s="284">
        <f t="shared" si="80"/>
        <v>2.2720710716268742</v>
      </c>
      <c r="K288" s="288">
        <f t="shared" si="81"/>
        <v>8184.0000000000009</v>
      </c>
      <c r="L288" s="289"/>
    </row>
    <row r="289" spans="1:12">
      <c r="A289" s="281"/>
      <c r="B289" s="317"/>
      <c r="C289" s="283"/>
      <c r="D289" s="283"/>
      <c r="E289" s="284"/>
      <c r="F289" s="290">
        <f>SUM(F283:F288)</f>
        <v>153548</v>
      </c>
      <c r="G289" s="290">
        <f>SUM(G283:G288)</f>
        <v>75247</v>
      </c>
      <c r="H289" s="291">
        <f>SUM(H283:H288)</f>
        <v>0.99999999999999989</v>
      </c>
      <c r="I289" s="292"/>
      <c r="J289" s="293"/>
      <c r="K289" s="294">
        <f>SUM(K283:K288)</f>
        <v>153548</v>
      </c>
      <c r="L289" s="289"/>
    </row>
    <row r="290" spans="1:12">
      <c r="A290" s="281"/>
      <c r="B290" s="295"/>
      <c r="C290" s="296"/>
      <c r="D290" s="296"/>
      <c r="E290" s="297"/>
      <c r="F290" s="298"/>
      <c r="G290" s="298"/>
      <c r="H290" s="299" t="s">
        <v>103</v>
      </c>
      <c r="I290" s="300"/>
      <c r="J290" s="297"/>
      <c r="K290" s="301"/>
      <c r="L290" s="302"/>
    </row>
    <row r="291" spans="1:12">
      <c r="A291" s="281"/>
      <c r="B291" s="317" t="s">
        <v>15</v>
      </c>
      <c r="C291" s="283" t="s">
        <v>102</v>
      </c>
      <c r="D291" s="283" t="s">
        <v>198</v>
      </c>
      <c r="E291" s="284">
        <v>1</v>
      </c>
      <c r="F291" s="285">
        <v>3240</v>
      </c>
      <c r="G291" s="285">
        <v>1605</v>
      </c>
      <c r="H291" s="286">
        <f>G291/G297</f>
        <v>0.19851576994434136</v>
      </c>
      <c r="I291" s="287">
        <f t="shared" ref="I291:I296" si="82">F291/G291</f>
        <v>2.0186915887850465</v>
      </c>
      <c r="J291" s="284">
        <f t="shared" ref="J291:J296" si="83">I291*E291</f>
        <v>2.0186915887850465</v>
      </c>
      <c r="K291" s="288">
        <f t="shared" ref="K291:K296" si="84">G291*J291</f>
        <v>3239.9999999999995</v>
      </c>
      <c r="L291" s="289">
        <f>K297/G297</f>
        <v>2.0445269016697587</v>
      </c>
    </row>
    <row r="292" spans="1:12">
      <c r="A292" s="281"/>
      <c r="B292" s="317"/>
      <c r="C292" s="283" t="s">
        <v>152</v>
      </c>
      <c r="D292" s="283" t="s">
        <v>198</v>
      </c>
      <c r="E292" s="284">
        <v>1</v>
      </c>
      <c r="F292" s="285">
        <v>1950</v>
      </c>
      <c r="G292" s="285">
        <v>1110</v>
      </c>
      <c r="H292" s="286">
        <f>G292/G297</f>
        <v>0.13729128014842301</v>
      </c>
      <c r="I292" s="287">
        <f t="shared" si="82"/>
        <v>1.7567567567567568</v>
      </c>
      <c r="J292" s="284">
        <f t="shared" si="83"/>
        <v>1.7567567567567568</v>
      </c>
      <c r="K292" s="288">
        <f t="shared" si="84"/>
        <v>1950</v>
      </c>
      <c r="L292" s="289"/>
    </row>
    <row r="293" spans="1:12">
      <c r="A293" s="281"/>
      <c r="B293" s="317"/>
      <c r="C293" s="283" t="s">
        <v>154</v>
      </c>
      <c r="D293" s="283" t="s">
        <v>198</v>
      </c>
      <c r="E293" s="284">
        <v>1</v>
      </c>
      <c r="F293" s="285">
        <v>4830</v>
      </c>
      <c r="G293" s="285">
        <v>2790</v>
      </c>
      <c r="H293" s="286">
        <f>G293/G297</f>
        <v>0.34508348794063082</v>
      </c>
      <c r="I293" s="287">
        <f t="shared" si="82"/>
        <v>1.7311827956989247</v>
      </c>
      <c r="J293" s="284">
        <f t="shared" si="83"/>
        <v>1.7311827956989247</v>
      </c>
      <c r="K293" s="288">
        <f t="shared" si="84"/>
        <v>4830</v>
      </c>
      <c r="L293" s="289"/>
    </row>
    <row r="294" spans="1:12">
      <c r="A294" s="281"/>
      <c r="B294" s="317"/>
      <c r="C294" s="283" t="s">
        <v>153</v>
      </c>
      <c r="D294" s="283" t="s">
        <v>198</v>
      </c>
      <c r="E294" s="284">
        <v>1</v>
      </c>
      <c r="F294" s="285">
        <v>3270</v>
      </c>
      <c r="G294" s="285">
        <v>1440</v>
      </c>
      <c r="H294" s="286">
        <f>G294/G297</f>
        <v>0.17810760667903525</v>
      </c>
      <c r="I294" s="287">
        <f t="shared" si="82"/>
        <v>2.2708333333333335</v>
      </c>
      <c r="J294" s="284">
        <f t="shared" si="83"/>
        <v>2.2708333333333335</v>
      </c>
      <c r="K294" s="288">
        <f t="shared" si="84"/>
        <v>3270</v>
      </c>
      <c r="L294" s="289"/>
    </row>
    <row r="295" spans="1:12">
      <c r="A295" s="281"/>
      <c r="B295" s="317"/>
      <c r="C295" s="283" t="s">
        <v>164</v>
      </c>
      <c r="D295" s="283" t="s">
        <v>198</v>
      </c>
      <c r="E295" s="284">
        <v>1</v>
      </c>
      <c r="F295" s="285">
        <v>660</v>
      </c>
      <c r="G295" s="285">
        <v>330</v>
      </c>
      <c r="H295" s="286">
        <f>G295/G297</f>
        <v>4.0816326530612242E-2</v>
      </c>
      <c r="I295" s="287">
        <f t="shared" si="82"/>
        <v>2</v>
      </c>
      <c r="J295" s="284">
        <f t="shared" si="83"/>
        <v>2</v>
      </c>
      <c r="K295" s="288">
        <f t="shared" si="84"/>
        <v>660</v>
      </c>
      <c r="L295" s="289"/>
    </row>
    <row r="296" spans="1:12">
      <c r="A296" s="281"/>
      <c r="B296" s="317"/>
      <c r="C296" s="283" t="s">
        <v>165</v>
      </c>
      <c r="D296" s="283" t="s">
        <v>198</v>
      </c>
      <c r="E296" s="284">
        <v>1</v>
      </c>
      <c r="F296" s="285">
        <v>2580</v>
      </c>
      <c r="G296" s="285">
        <v>810</v>
      </c>
      <c r="H296" s="286">
        <f>G296/G297</f>
        <v>0.10018552875695733</v>
      </c>
      <c r="I296" s="287">
        <f t="shared" si="82"/>
        <v>3.1851851851851851</v>
      </c>
      <c r="J296" s="284">
        <f t="shared" si="83"/>
        <v>3.1851851851851851</v>
      </c>
      <c r="K296" s="288">
        <f t="shared" si="84"/>
        <v>2580</v>
      </c>
      <c r="L296" s="289"/>
    </row>
    <row r="297" spans="1:12">
      <c r="A297" s="281"/>
      <c r="B297" s="317"/>
      <c r="C297" s="283"/>
      <c r="D297" s="283"/>
      <c r="E297" s="284"/>
      <c r="F297" s="290">
        <f>SUM(F291:F296)</f>
        <v>16530</v>
      </c>
      <c r="G297" s="290">
        <f>SUM(G291:G296)</f>
        <v>8085</v>
      </c>
      <c r="H297" s="291">
        <f>SUM(H291:H296)</f>
        <v>1</v>
      </c>
      <c r="I297" s="292"/>
      <c r="J297" s="293"/>
      <c r="K297" s="294">
        <f>SUM(K291:K296)</f>
        <v>16530</v>
      </c>
      <c r="L297" s="289"/>
    </row>
    <row r="298" spans="1:12">
      <c r="A298" s="281"/>
      <c r="B298" s="295"/>
      <c r="C298" s="296"/>
      <c r="D298" s="296"/>
      <c r="E298" s="297"/>
      <c r="F298" s="298"/>
      <c r="G298" s="298"/>
      <c r="H298" s="299" t="s">
        <v>103</v>
      </c>
      <c r="I298" s="300"/>
      <c r="J298" s="297"/>
      <c r="K298" s="301"/>
      <c r="L298" s="302"/>
    </row>
    <row r="299" spans="1:12">
      <c r="A299" s="281"/>
      <c r="B299" s="317" t="s">
        <v>162</v>
      </c>
      <c r="C299" s="283" t="str">
        <f t="shared" ref="C299:D304" si="85">C291</f>
        <v xml:space="preserve">10 MG     </v>
      </c>
      <c r="D299" s="283" t="str">
        <f t="shared" si="85"/>
        <v>CAP ER 12H</v>
      </c>
      <c r="E299" s="284">
        <f t="shared" ref="E299:E304" si="86">(E275*(F275/F299))+(E283*(F283/F299))+(E291*(F291/F299))</f>
        <v>1</v>
      </c>
      <c r="F299" s="285">
        <f t="shared" ref="F299:F304" si="87">F291+F283+F275</f>
        <v>40522</v>
      </c>
      <c r="G299" s="285">
        <f t="shared" ref="G299:G304" si="88">G275+G283+G291</f>
        <v>19336.637451209004</v>
      </c>
      <c r="H299" s="286">
        <f>G299/G305</f>
        <v>0.22917807343257501</v>
      </c>
      <c r="I299" s="287">
        <f t="shared" ref="I299:I304" si="89">F299/G299</f>
        <v>2.0956073723907154</v>
      </c>
      <c r="J299" s="284">
        <f t="shared" ref="J299:J304" si="90">E299*I299</f>
        <v>2.0956073723907154</v>
      </c>
      <c r="K299" s="288">
        <f t="shared" ref="K299:K304" si="91">G299*J299</f>
        <v>40522</v>
      </c>
      <c r="L299" s="289">
        <f>K305/G305</f>
        <v>2.0409758551845236</v>
      </c>
    </row>
    <row r="300" spans="1:12">
      <c r="A300" s="281"/>
      <c r="B300" s="317"/>
      <c r="C300" s="283" t="str">
        <f t="shared" si="85"/>
        <v xml:space="preserve">15 MG     </v>
      </c>
      <c r="D300" s="283" t="str">
        <f t="shared" si="85"/>
        <v>CAP ER 12H</v>
      </c>
      <c r="E300" s="284">
        <f t="shared" si="86"/>
        <v>1</v>
      </c>
      <c r="F300" s="285">
        <f t="shared" si="87"/>
        <v>23204</v>
      </c>
      <c r="G300" s="285">
        <f t="shared" si="88"/>
        <v>11761.238149528612</v>
      </c>
      <c r="H300" s="286">
        <f>G300/G305</f>
        <v>0.13939434439373752</v>
      </c>
      <c r="I300" s="287">
        <f t="shared" si="89"/>
        <v>1.9729215330045853</v>
      </c>
      <c r="J300" s="284">
        <f t="shared" si="90"/>
        <v>1.9729215330045853</v>
      </c>
      <c r="K300" s="288">
        <f t="shared" si="91"/>
        <v>23204</v>
      </c>
      <c r="L300" s="289"/>
    </row>
    <row r="301" spans="1:12">
      <c r="A301" s="281"/>
      <c r="B301" s="317"/>
      <c r="C301" s="283" t="str">
        <f t="shared" si="85"/>
        <v xml:space="preserve">20 MG     </v>
      </c>
      <c r="D301" s="283" t="str">
        <f t="shared" si="85"/>
        <v>CAP ER 12H</v>
      </c>
      <c r="E301" s="284">
        <f t="shared" si="86"/>
        <v>1</v>
      </c>
      <c r="F301" s="285">
        <f t="shared" si="87"/>
        <v>55407</v>
      </c>
      <c r="G301" s="285">
        <f t="shared" si="88"/>
        <v>28024.432756833434</v>
      </c>
      <c r="H301" s="286">
        <f>G301/G305</f>
        <v>0.33214593408277754</v>
      </c>
      <c r="I301" s="287">
        <f t="shared" si="89"/>
        <v>1.9770962174600892</v>
      </c>
      <c r="J301" s="284">
        <f t="shared" si="90"/>
        <v>1.9770962174600892</v>
      </c>
      <c r="K301" s="288">
        <f t="shared" si="91"/>
        <v>55407</v>
      </c>
      <c r="L301" s="289"/>
    </row>
    <row r="302" spans="1:12">
      <c r="A302" s="281"/>
      <c r="B302" s="317"/>
      <c r="C302" s="283" t="str">
        <f t="shared" si="85"/>
        <v xml:space="preserve">30 MG     </v>
      </c>
      <c r="D302" s="283" t="str">
        <f t="shared" si="85"/>
        <v>CAP ER 12H</v>
      </c>
      <c r="E302" s="284">
        <f t="shared" si="86"/>
        <v>1</v>
      </c>
      <c r="F302" s="285">
        <f t="shared" si="87"/>
        <v>28905</v>
      </c>
      <c r="G302" s="285">
        <f t="shared" si="88"/>
        <v>14296.676547061883</v>
      </c>
      <c r="H302" s="286">
        <f>G302/G305</f>
        <v>0.16944439258437161</v>
      </c>
      <c r="I302" s="287">
        <f t="shared" si="89"/>
        <v>2.0217985561085019</v>
      </c>
      <c r="J302" s="284">
        <f t="shared" si="90"/>
        <v>2.0217985561085019</v>
      </c>
      <c r="K302" s="288">
        <f t="shared" si="91"/>
        <v>28904.999999999996</v>
      </c>
      <c r="L302" s="289"/>
    </row>
    <row r="303" spans="1:12">
      <c r="A303" s="281"/>
      <c r="B303" s="317"/>
      <c r="C303" s="283" t="str">
        <f t="shared" si="85"/>
        <v xml:space="preserve">40 MG     </v>
      </c>
      <c r="D303" s="283" t="str">
        <f t="shared" si="85"/>
        <v>CAP ER 12H</v>
      </c>
      <c r="E303" s="284">
        <f t="shared" si="86"/>
        <v>1</v>
      </c>
      <c r="F303" s="285">
        <f t="shared" si="87"/>
        <v>13403</v>
      </c>
      <c r="G303" s="285">
        <f t="shared" si="88"/>
        <v>6542.8696211147244</v>
      </c>
      <c r="H303" s="286">
        <f>G303/G305</f>
        <v>7.7546174109699759E-2</v>
      </c>
      <c r="I303" s="287">
        <f t="shared" si="89"/>
        <v>2.0484895429899304</v>
      </c>
      <c r="J303" s="284">
        <f t="shared" si="90"/>
        <v>2.0484895429899304</v>
      </c>
      <c r="K303" s="288">
        <f t="shared" si="91"/>
        <v>13403</v>
      </c>
      <c r="L303" s="289"/>
    </row>
    <row r="304" spans="1:12">
      <c r="A304" s="281"/>
      <c r="B304" s="317"/>
      <c r="C304" s="283" t="str">
        <f t="shared" si="85"/>
        <v xml:space="preserve">50 MG     </v>
      </c>
      <c r="D304" s="283" t="str">
        <f t="shared" si="85"/>
        <v>CAP ER 12H</v>
      </c>
      <c r="E304" s="284">
        <f t="shared" si="86"/>
        <v>1</v>
      </c>
      <c r="F304" s="285">
        <f t="shared" si="87"/>
        <v>10764.000099999999</v>
      </c>
      <c r="G304" s="285">
        <f t="shared" si="88"/>
        <v>4412.0001000000002</v>
      </c>
      <c r="H304" s="286">
        <f>G304/G305</f>
        <v>5.2291081396838628E-2</v>
      </c>
      <c r="I304" s="287">
        <f t="shared" si="89"/>
        <v>2.4397098495079361</v>
      </c>
      <c r="J304" s="284">
        <f t="shared" si="90"/>
        <v>2.4397098495079361</v>
      </c>
      <c r="K304" s="288">
        <f t="shared" si="91"/>
        <v>10764.000099999999</v>
      </c>
      <c r="L304" s="289"/>
    </row>
    <row r="305" spans="1:12" ht="13.5" thickBot="1">
      <c r="A305" s="303"/>
      <c r="B305" s="318"/>
      <c r="C305" s="305"/>
      <c r="D305" s="305"/>
      <c r="E305" s="306"/>
      <c r="F305" s="307">
        <f>SUM(F299:F304)</f>
        <v>172205.0001</v>
      </c>
      <c r="G305" s="307">
        <f>SUM(G299:G304)</f>
        <v>84373.854625747656</v>
      </c>
      <c r="H305" s="308">
        <f>SUM(H299:H304)</f>
        <v>1</v>
      </c>
      <c r="I305" s="309"/>
      <c r="J305" s="310"/>
      <c r="K305" s="311">
        <f>SUM(K299:K304)</f>
        <v>172205.0001</v>
      </c>
      <c r="L305" s="312"/>
    </row>
    <row r="306" spans="1:12" ht="14.25" thickTop="1" thickBot="1">
      <c r="A306" s="313"/>
      <c r="B306" s="314"/>
      <c r="C306" s="314"/>
      <c r="D306" s="314"/>
      <c r="E306" s="314"/>
      <c r="F306" s="314"/>
      <c r="G306" s="314"/>
      <c r="H306" s="314"/>
      <c r="I306" s="314"/>
      <c r="J306" s="314"/>
      <c r="K306" s="314"/>
      <c r="L306" s="315"/>
    </row>
    <row r="307" spans="1:12" ht="13.5" thickTop="1">
      <c r="A307" s="271" t="s">
        <v>197</v>
      </c>
      <c r="B307" s="316" t="s">
        <v>10</v>
      </c>
      <c r="C307" s="273" t="s">
        <v>154</v>
      </c>
      <c r="D307" s="273" t="s">
        <v>180</v>
      </c>
      <c r="E307" s="274">
        <v>1</v>
      </c>
      <c r="F307" s="275">
        <v>60</v>
      </c>
      <c r="G307" s="275">
        <f t="shared" ref="G307" si="92">F307/I307</f>
        <v>56.68508287292817</v>
      </c>
      <c r="H307" s="276">
        <f>G307/G314</f>
        <v>0.9999894153167147</v>
      </c>
      <c r="I307" s="277">
        <f t="shared" ref="I307" si="93">(F316+F325)/(G316+G325)</f>
        <v>1.0584795321637428</v>
      </c>
      <c r="J307" s="274">
        <f t="shared" ref="J307:J313" si="94">I307*E307</f>
        <v>1.0584795321637428</v>
      </c>
      <c r="K307" s="278">
        <f t="shared" ref="K307:K313" si="95">G307*J307</f>
        <v>60</v>
      </c>
      <c r="L307" s="279">
        <f>K314/G314</f>
        <v>1.0584789131764163</v>
      </c>
    </row>
    <row r="308" spans="1:12">
      <c r="A308" s="281"/>
      <c r="B308" s="317"/>
      <c r="C308" s="283" t="s">
        <v>153</v>
      </c>
      <c r="D308" s="283" t="s">
        <v>180</v>
      </c>
      <c r="E308" s="284">
        <v>1</v>
      </c>
      <c r="F308" s="285">
        <v>1E-4</v>
      </c>
      <c r="G308" s="285">
        <v>1E-4</v>
      </c>
      <c r="H308" s="286">
        <f>G308/G314</f>
        <v>1.7641138808218849E-6</v>
      </c>
      <c r="I308" s="287">
        <f>F308/G308</f>
        <v>1</v>
      </c>
      <c r="J308" s="284">
        <f t="shared" si="94"/>
        <v>1</v>
      </c>
      <c r="K308" s="288">
        <f t="shared" si="95"/>
        <v>1E-4</v>
      </c>
      <c r="L308" s="289"/>
    </row>
    <row r="309" spans="1:12">
      <c r="A309" s="281"/>
      <c r="B309" s="317"/>
      <c r="C309" s="283" t="s">
        <v>164</v>
      </c>
      <c r="D309" s="283" t="s">
        <v>180</v>
      </c>
      <c r="E309" s="284">
        <v>1</v>
      </c>
      <c r="F309" s="285">
        <v>1E-4</v>
      </c>
      <c r="G309" s="285">
        <v>1E-4</v>
      </c>
      <c r="H309" s="286">
        <f>G309/G314</f>
        <v>1.7641138808218849E-6</v>
      </c>
      <c r="I309" s="287">
        <f t="shared" ref="I309:I313" si="96">F309/G309</f>
        <v>1</v>
      </c>
      <c r="J309" s="284">
        <f t="shared" si="94"/>
        <v>1</v>
      </c>
      <c r="K309" s="288">
        <f t="shared" si="95"/>
        <v>1E-4</v>
      </c>
      <c r="L309" s="289"/>
    </row>
    <row r="310" spans="1:12">
      <c r="A310" s="281"/>
      <c r="B310" s="317"/>
      <c r="C310" s="283" t="s">
        <v>158</v>
      </c>
      <c r="D310" s="283" t="s">
        <v>180</v>
      </c>
      <c r="E310" s="284">
        <v>1</v>
      </c>
      <c r="F310" s="285">
        <v>1E-4</v>
      </c>
      <c r="G310" s="285">
        <v>1E-4</v>
      </c>
      <c r="H310" s="286">
        <f>G310/G314</f>
        <v>1.7641138808218849E-6</v>
      </c>
      <c r="I310" s="287">
        <f t="shared" si="96"/>
        <v>1</v>
      </c>
      <c r="J310" s="284">
        <f t="shared" si="94"/>
        <v>1</v>
      </c>
      <c r="K310" s="288">
        <f t="shared" si="95"/>
        <v>1E-4</v>
      </c>
      <c r="L310" s="289"/>
    </row>
    <row r="311" spans="1:12">
      <c r="A311" s="281"/>
      <c r="B311" s="317"/>
      <c r="C311" s="283" t="s">
        <v>167</v>
      </c>
      <c r="D311" s="283" t="s">
        <v>180</v>
      </c>
      <c r="E311" s="284">
        <v>1</v>
      </c>
      <c r="F311" s="285">
        <v>1E-4</v>
      </c>
      <c r="G311" s="285">
        <v>1E-4</v>
      </c>
      <c r="H311" s="286">
        <f>G311/G314</f>
        <v>1.7641138808218849E-6</v>
      </c>
      <c r="I311" s="287">
        <f t="shared" si="96"/>
        <v>1</v>
      </c>
      <c r="J311" s="284">
        <f t="shared" si="94"/>
        <v>1</v>
      </c>
      <c r="K311" s="288">
        <f t="shared" si="95"/>
        <v>1E-4</v>
      </c>
      <c r="L311" s="289"/>
    </row>
    <row r="312" spans="1:12">
      <c r="A312" s="281"/>
      <c r="B312" s="317"/>
      <c r="C312" s="283" t="s">
        <v>105</v>
      </c>
      <c r="D312" s="283" t="s">
        <v>180</v>
      </c>
      <c r="E312" s="284">
        <v>1</v>
      </c>
      <c r="F312" s="285">
        <v>1E-4</v>
      </c>
      <c r="G312" s="285">
        <v>1E-4</v>
      </c>
      <c r="H312" s="286">
        <f>G312/G314</f>
        <v>1.7641138808218849E-6</v>
      </c>
      <c r="I312" s="287">
        <f t="shared" si="96"/>
        <v>1</v>
      </c>
      <c r="J312" s="284">
        <f t="shared" si="94"/>
        <v>1</v>
      </c>
      <c r="K312" s="288">
        <f t="shared" si="95"/>
        <v>1E-4</v>
      </c>
      <c r="L312" s="289"/>
    </row>
    <row r="313" spans="1:12">
      <c r="A313" s="281"/>
      <c r="B313" s="317"/>
      <c r="C313" s="283" t="s">
        <v>161</v>
      </c>
      <c r="D313" s="283" t="s">
        <v>180</v>
      </c>
      <c r="E313" s="284">
        <v>1</v>
      </c>
      <c r="F313" s="285">
        <v>1E-4</v>
      </c>
      <c r="G313" s="285">
        <v>1E-4</v>
      </c>
      <c r="H313" s="286">
        <f>G313/G314</f>
        <v>1.7641138808218849E-6</v>
      </c>
      <c r="I313" s="287">
        <f t="shared" si="96"/>
        <v>1</v>
      </c>
      <c r="J313" s="284">
        <f t="shared" si="94"/>
        <v>1</v>
      </c>
      <c r="K313" s="288">
        <f t="shared" si="95"/>
        <v>1E-4</v>
      </c>
      <c r="L313" s="289"/>
    </row>
    <row r="314" spans="1:12">
      <c r="A314" s="281"/>
      <c r="B314" s="317"/>
      <c r="C314" s="283"/>
      <c r="D314" s="283"/>
      <c r="E314" s="284"/>
      <c r="F314" s="290">
        <f>SUM(F307:F313)</f>
        <v>60.00060000000002</v>
      </c>
      <c r="G314" s="290">
        <f>SUM(G307:G313)</f>
        <v>56.68568287292819</v>
      </c>
      <c r="H314" s="291">
        <f>SUM(H307:H313)</f>
        <v>0.99999999999999989</v>
      </c>
      <c r="I314" s="292" t="s">
        <v>103</v>
      </c>
      <c r="J314" s="293" t="s">
        <v>103</v>
      </c>
      <c r="K314" s="294">
        <f>SUM(K307:K313)</f>
        <v>60.00060000000002</v>
      </c>
      <c r="L314" s="289"/>
    </row>
    <row r="315" spans="1:12">
      <c r="A315" s="281"/>
      <c r="B315" s="295"/>
      <c r="C315" s="296"/>
      <c r="D315" s="296"/>
      <c r="E315" s="297"/>
      <c r="F315" s="298"/>
      <c r="G315" s="298"/>
      <c r="H315" s="299" t="s">
        <v>103</v>
      </c>
      <c r="I315" s="300"/>
      <c r="J315" s="297"/>
      <c r="K315" s="301"/>
      <c r="L315" s="302"/>
    </row>
    <row r="316" spans="1:12">
      <c r="A316" s="281"/>
      <c r="B316" s="317" t="s">
        <v>14</v>
      </c>
      <c r="C316" s="283" t="s">
        <v>154</v>
      </c>
      <c r="D316" s="283" t="s">
        <v>180</v>
      </c>
      <c r="E316" s="284">
        <v>1</v>
      </c>
      <c r="F316" s="285">
        <v>5159</v>
      </c>
      <c r="G316" s="285">
        <v>4869</v>
      </c>
      <c r="H316" s="286">
        <f>G316/G323</f>
        <v>0.3881227580709446</v>
      </c>
      <c r="I316" s="287">
        <f t="shared" ref="I316:I322" si="97">F316/G316</f>
        <v>1.0595604846991169</v>
      </c>
      <c r="J316" s="284">
        <f>I316*E316</f>
        <v>1.0595604846991169</v>
      </c>
      <c r="K316" s="288">
        <f>G316*J316</f>
        <v>5159</v>
      </c>
      <c r="L316" s="289">
        <f>K323/G323</f>
        <v>1.0343563172578716</v>
      </c>
    </row>
    <row r="317" spans="1:12">
      <c r="A317" s="281"/>
      <c r="B317" s="317"/>
      <c r="C317" s="283" t="s">
        <v>153</v>
      </c>
      <c r="D317" s="283" t="s">
        <v>180</v>
      </c>
      <c r="E317" s="284">
        <v>1</v>
      </c>
      <c r="F317" s="285">
        <v>2831</v>
      </c>
      <c r="G317" s="285">
        <v>2764</v>
      </c>
      <c r="H317" s="286">
        <f>G317/G323</f>
        <v>0.22032682343563173</v>
      </c>
      <c r="I317" s="287">
        <f t="shared" si="97"/>
        <v>1.0242402315484804</v>
      </c>
      <c r="J317" s="284">
        <f t="shared" ref="J317:J322" si="98">I317*E317</f>
        <v>1.0242402315484804</v>
      </c>
      <c r="K317" s="288">
        <f t="shared" ref="K317:K322" si="99">G317*J317</f>
        <v>2831</v>
      </c>
      <c r="L317" s="289"/>
    </row>
    <row r="318" spans="1:12">
      <c r="A318" s="281"/>
      <c r="B318" s="317"/>
      <c r="C318" s="283" t="s">
        <v>164</v>
      </c>
      <c r="D318" s="283" t="s">
        <v>180</v>
      </c>
      <c r="E318" s="284">
        <v>1</v>
      </c>
      <c r="F318" s="285">
        <v>2951</v>
      </c>
      <c r="G318" s="285">
        <v>2907</v>
      </c>
      <c r="H318" s="286">
        <f>G318/G323</f>
        <v>0.23172578716620168</v>
      </c>
      <c r="I318" s="287">
        <f t="shared" si="97"/>
        <v>1.0151358789129687</v>
      </c>
      <c r="J318" s="284">
        <f t="shared" si="98"/>
        <v>1.0151358789129687</v>
      </c>
      <c r="K318" s="288">
        <f t="shared" si="99"/>
        <v>2951</v>
      </c>
      <c r="L318" s="289"/>
    </row>
    <row r="319" spans="1:12">
      <c r="A319" s="281"/>
      <c r="B319" s="317"/>
      <c r="C319" s="283" t="s">
        <v>158</v>
      </c>
      <c r="D319" s="283" t="s">
        <v>180</v>
      </c>
      <c r="E319" s="284">
        <v>1</v>
      </c>
      <c r="F319" s="285">
        <v>1285</v>
      </c>
      <c r="G319" s="285">
        <v>1285</v>
      </c>
      <c r="H319" s="286">
        <f>G319/G323</f>
        <v>0.10243124750896772</v>
      </c>
      <c r="I319" s="287">
        <f t="shared" si="97"/>
        <v>1</v>
      </c>
      <c r="J319" s="284">
        <f t="shared" si="98"/>
        <v>1</v>
      </c>
      <c r="K319" s="288">
        <f t="shared" si="99"/>
        <v>1285</v>
      </c>
      <c r="L319" s="289"/>
    </row>
    <row r="320" spans="1:12">
      <c r="A320" s="281"/>
      <c r="B320" s="317"/>
      <c r="C320" s="283" t="s">
        <v>167</v>
      </c>
      <c r="D320" s="283" t="s">
        <v>180</v>
      </c>
      <c r="E320" s="284">
        <v>1</v>
      </c>
      <c r="F320" s="285">
        <v>630</v>
      </c>
      <c r="G320" s="285">
        <v>600</v>
      </c>
      <c r="H320" s="286">
        <f>G320/G323</f>
        <v>4.7827819848545235E-2</v>
      </c>
      <c r="I320" s="287">
        <f t="shared" si="97"/>
        <v>1.05</v>
      </c>
      <c r="J320" s="284">
        <f t="shared" si="98"/>
        <v>1.05</v>
      </c>
      <c r="K320" s="288">
        <f t="shared" si="99"/>
        <v>630</v>
      </c>
      <c r="L320" s="289"/>
    </row>
    <row r="321" spans="1:12">
      <c r="A321" s="281"/>
      <c r="B321" s="317"/>
      <c r="C321" s="283" t="s">
        <v>105</v>
      </c>
      <c r="D321" s="283" t="s">
        <v>180</v>
      </c>
      <c r="E321" s="284">
        <v>1</v>
      </c>
      <c r="F321" s="285">
        <v>60</v>
      </c>
      <c r="G321" s="285">
        <v>60</v>
      </c>
      <c r="H321" s="286">
        <f>G321/G323</f>
        <v>4.7827819848545233E-3</v>
      </c>
      <c r="I321" s="287">
        <f t="shared" si="97"/>
        <v>1</v>
      </c>
      <c r="J321" s="284">
        <f t="shared" si="98"/>
        <v>1</v>
      </c>
      <c r="K321" s="288">
        <f t="shared" si="99"/>
        <v>60</v>
      </c>
      <c r="L321" s="289"/>
    </row>
    <row r="322" spans="1:12">
      <c r="A322" s="281"/>
      <c r="B322" s="317"/>
      <c r="C322" s="283" t="s">
        <v>161</v>
      </c>
      <c r="D322" s="283" t="s">
        <v>180</v>
      </c>
      <c r="E322" s="284">
        <v>1</v>
      </c>
      <c r="F322" s="285">
        <v>60</v>
      </c>
      <c r="G322" s="285">
        <v>60</v>
      </c>
      <c r="H322" s="286">
        <f>G322/G323</f>
        <v>4.7827819848545233E-3</v>
      </c>
      <c r="I322" s="287">
        <f t="shared" si="97"/>
        <v>1</v>
      </c>
      <c r="J322" s="284">
        <f t="shared" si="98"/>
        <v>1</v>
      </c>
      <c r="K322" s="288">
        <f t="shared" si="99"/>
        <v>60</v>
      </c>
      <c r="L322" s="289"/>
    </row>
    <row r="323" spans="1:12">
      <c r="A323" s="281"/>
      <c r="B323" s="317"/>
      <c r="C323" s="283"/>
      <c r="D323" s="283"/>
      <c r="E323" s="284"/>
      <c r="F323" s="290">
        <f>SUM(F316:F322)</f>
        <v>12976</v>
      </c>
      <c r="G323" s="290">
        <f>SUM(G316:G322)</f>
        <v>12545</v>
      </c>
      <c r="H323" s="291">
        <f>SUM(H316:H322)</f>
        <v>0.99999999999999989</v>
      </c>
      <c r="I323" s="292"/>
      <c r="J323" s="293"/>
      <c r="K323" s="294">
        <f>SUM(K316:K322)</f>
        <v>12976</v>
      </c>
      <c r="L323" s="289"/>
    </row>
    <row r="324" spans="1:12">
      <c r="A324" s="281"/>
      <c r="B324" s="295"/>
      <c r="C324" s="296"/>
      <c r="D324" s="296"/>
      <c r="E324" s="297"/>
      <c r="F324" s="298"/>
      <c r="G324" s="298"/>
      <c r="H324" s="299" t="s">
        <v>103</v>
      </c>
      <c r="I324" s="300"/>
      <c r="J324" s="297"/>
      <c r="K324" s="301"/>
      <c r="L324" s="302"/>
    </row>
    <row r="325" spans="1:12">
      <c r="A325" s="281"/>
      <c r="B325" s="317" t="s">
        <v>15</v>
      </c>
      <c r="C325" s="283" t="s">
        <v>154</v>
      </c>
      <c r="D325" s="283" t="s">
        <v>180</v>
      </c>
      <c r="E325" s="284">
        <v>1</v>
      </c>
      <c r="F325" s="285">
        <v>90</v>
      </c>
      <c r="G325" s="285">
        <v>90</v>
      </c>
      <c r="H325" s="286">
        <f>G325/G332</f>
        <v>0.29999960000053333</v>
      </c>
      <c r="I325" s="287">
        <f t="shared" ref="I325:I331" si="100">F325/G325</f>
        <v>1</v>
      </c>
      <c r="J325" s="284">
        <f t="shared" ref="J325:J331" si="101">I325*E325</f>
        <v>1</v>
      </c>
      <c r="K325" s="288">
        <f t="shared" ref="K325:K331" si="102">G325*J325</f>
        <v>90</v>
      </c>
      <c r="L325" s="289">
        <f>K332/G332</f>
        <v>1</v>
      </c>
    </row>
    <row r="326" spans="1:12">
      <c r="A326" s="281"/>
      <c r="B326" s="317"/>
      <c r="C326" s="283" t="s">
        <v>153</v>
      </c>
      <c r="D326" s="283" t="s">
        <v>180</v>
      </c>
      <c r="E326" s="284">
        <v>1</v>
      </c>
      <c r="F326" s="285">
        <v>120</v>
      </c>
      <c r="G326" s="285">
        <v>120</v>
      </c>
      <c r="H326" s="286">
        <f>G326/G332</f>
        <v>0.39999946666737773</v>
      </c>
      <c r="I326" s="287">
        <f t="shared" si="100"/>
        <v>1</v>
      </c>
      <c r="J326" s="284">
        <f t="shared" si="101"/>
        <v>1</v>
      </c>
      <c r="K326" s="288">
        <f>G326*J326</f>
        <v>120</v>
      </c>
      <c r="L326" s="289"/>
    </row>
    <row r="327" spans="1:12">
      <c r="A327" s="281"/>
      <c r="B327" s="317"/>
      <c r="C327" s="283" t="s">
        <v>164</v>
      </c>
      <c r="D327" s="283" t="s">
        <v>180</v>
      </c>
      <c r="E327" s="284">
        <v>1</v>
      </c>
      <c r="F327" s="285">
        <v>1E-4</v>
      </c>
      <c r="G327" s="285">
        <v>1E-4</v>
      </c>
      <c r="H327" s="286">
        <f>G327/G332</f>
        <v>3.333328888894815E-7</v>
      </c>
      <c r="I327" s="287">
        <f t="shared" si="100"/>
        <v>1</v>
      </c>
      <c r="J327" s="284">
        <f t="shared" si="101"/>
        <v>1</v>
      </c>
      <c r="K327" s="288">
        <f t="shared" si="102"/>
        <v>1E-4</v>
      </c>
      <c r="L327" s="289"/>
    </row>
    <row r="328" spans="1:12">
      <c r="A328" s="281"/>
      <c r="B328" s="317"/>
      <c r="C328" s="283" t="s">
        <v>158</v>
      </c>
      <c r="D328" s="283" t="s">
        <v>180</v>
      </c>
      <c r="E328" s="284">
        <v>1</v>
      </c>
      <c r="F328" s="285">
        <v>1E-4</v>
      </c>
      <c r="G328" s="285">
        <v>1E-4</v>
      </c>
      <c r="H328" s="286">
        <f>G328/G332</f>
        <v>3.333328888894815E-7</v>
      </c>
      <c r="I328" s="287">
        <f t="shared" si="100"/>
        <v>1</v>
      </c>
      <c r="J328" s="284">
        <f t="shared" si="101"/>
        <v>1</v>
      </c>
      <c r="K328" s="288">
        <f t="shared" si="102"/>
        <v>1E-4</v>
      </c>
      <c r="L328" s="289"/>
    </row>
    <row r="329" spans="1:12">
      <c r="A329" s="281"/>
      <c r="B329" s="317"/>
      <c r="C329" s="283" t="s">
        <v>167</v>
      </c>
      <c r="D329" s="283" t="s">
        <v>180</v>
      </c>
      <c r="E329" s="284">
        <v>1</v>
      </c>
      <c r="F329" s="285">
        <v>1E-4</v>
      </c>
      <c r="G329" s="285">
        <v>1E-4</v>
      </c>
      <c r="H329" s="286">
        <f>G329/G332</f>
        <v>3.333328888894815E-7</v>
      </c>
      <c r="I329" s="287">
        <f t="shared" si="100"/>
        <v>1</v>
      </c>
      <c r="J329" s="284">
        <f t="shared" si="101"/>
        <v>1</v>
      </c>
      <c r="K329" s="288">
        <f t="shared" si="102"/>
        <v>1E-4</v>
      </c>
      <c r="L329" s="289"/>
    </row>
    <row r="330" spans="1:12">
      <c r="A330" s="281"/>
      <c r="B330" s="317"/>
      <c r="C330" s="283" t="s">
        <v>105</v>
      </c>
      <c r="D330" s="283" t="s">
        <v>180</v>
      </c>
      <c r="E330" s="284">
        <v>1</v>
      </c>
      <c r="F330" s="285">
        <v>90</v>
      </c>
      <c r="G330" s="285">
        <v>90</v>
      </c>
      <c r="H330" s="286">
        <f>G330/G332</f>
        <v>0.29999960000053333</v>
      </c>
      <c r="I330" s="287">
        <f t="shared" si="100"/>
        <v>1</v>
      </c>
      <c r="J330" s="284">
        <f t="shared" si="101"/>
        <v>1</v>
      </c>
      <c r="K330" s="288">
        <f t="shared" si="102"/>
        <v>90</v>
      </c>
      <c r="L330" s="289"/>
    </row>
    <row r="331" spans="1:12">
      <c r="A331" s="281"/>
      <c r="B331" s="317"/>
      <c r="C331" s="283" t="s">
        <v>161</v>
      </c>
      <c r="D331" s="283" t="s">
        <v>180</v>
      </c>
      <c r="E331" s="284">
        <v>1</v>
      </c>
      <c r="F331" s="285">
        <v>1E-4</v>
      </c>
      <c r="G331" s="285">
        <v>1E-4</v>
      </c>
      <c r="H331" s="286">
        <f>G331/G332</f>
        <v>3.333328888894815E-7</v>
      </c>
      <c r="I331" s="287">
        <f t="shared" si="100"/>
        <v>1</v>
      </c>
      <c r="J331" s="284">
        <f t="shared" si="101"/>
        <v>1</v>
      </c>
      <c r="K331" s="288">
        <f t="shared" si="102"/>
        <v>1E-4</v>
      </c>
      <c r="L331" s="289"/>
    </row>
    <row r="332" spans="1:12">
      <c r="A332" s="281"/>
      <c r="B332" s="317"/>
      <c r="C332" s="283"/>
      <c r="D332" s="283"/>
      <c r="E332" s="284"/>
      <c r="F332" s="290">
        <f>SUM(F325:F331)</f>
        <v>300.00040000000001</v>
      </c>
      <c r="G332" s="290">
        <f>SUM(G325:G331)</f>
        <v>300.00040000000001</v>
      </c>
      <c r="H332" s="291">
        <f>SUM(H325:H331)</f>
        <v>0.99999999999999978</v>
      </c>
      <c r="I332" s="292"/>
      <c r="J332" s="293"/>
      <c r="K332" s="294">
        <f>SUM(K325:K331)</f>
        <v>300.00040000000001</v>
      </c>
      <c r="L332" s="289"/>
    </row>
    <row r="333" spans="1:12">
      <c r="A333" s="281"/>
      <c r="B333" s="295"/>
      <c r="C333" s="296"/>
      <c r="D333" s="296"/>
      <c r="E333" s="297"/>
      <c r="F333" s="298"/>
      <c r="G333" s="298"/>
      <c r="H333" s="299" t="s">
        <v>103</v>
      </c>
      <c r="I333" s="300"/>
      <c r="J333" s="297"/>
      <c r="K333" s="301"/>
      <c r="L333" s="302"/>
    </row>
    <row r="334" spans="1:12">
      <c r="A334" s="281"/>
      <c r="B334" s="317" t="s">
        <v>162</v>
      </c>
      <c r="C334" s="283" t="str">
        <f t="shared" ref="C334:D340" si="103">C325</f>
        <v xml:space="preserve">20 MG     </v>
      </c>
      <c r="D334" s="283" t="str">
        <f t="shared" si="103"/>
        <v>TAB ER 24H</v>
      </c>
      <c r="E334" s="284">
        <f>(E307*(F307/F334))+(E316*(F316/F334))+(E325*(F325/F334))</f>
        <v>1</v>
      </c>
      <c r="F334" s="285">
        <f>F325+F316+F307</f>
        <v>5309</v>
      </c>
      <c r="G334" s="285">
        <f>G307+G316+G325</f>
        <v>5015.6850828729284</v>
      </c>
      <c r="H334" s="286">
        <f>G334/G341</f>
        <v>0.38876198433716985</v>
      </c>
      <c r="I334" s="287">
        <f>F334/G334</f>
        <v>1.0584795321637426</v>
      </c>
      <c r="J334" s="284">
        <f t="shared" ref="J334:J340" si="104">E334*I334</f>
        <v>1.0584795321637426</v>
      </c>
      <c r="K334" s="288">
        <f>G334*J334</f>
        <v>5309</v>
      </c>
      <c r="L334" s="289">
        <f>K341/G341</f>
        <v>1.0336634230857336</v>
      </c>
    </row>
    <row r="335" spans="1:12">
      <c r="A335" s="281"/>
      <c r="B335" s="317"/>
      <c r="C335" s="283" t="str">
        <f t="shared" si="103"/>
        <v xml:space="preserve">30 MG     </v>
      </c>
      <c r="D335" s="283" t="str">
        <f t="shared" si="103"/>
        <v>TAB ER 24H</v>
      </c>
      <c r="E335" s="284">
        <f t="shared" ref="E335:E340" si="105">(E308*(F308/F335))+(E317*(F317/F335))+(E326*(F326/F335))</f>
        <v>1</v>
      </c>
      <c r="F335" s="285">
        <f t="shared" ref="F335:F340" si="106">F326+F317+F308</f>
        <v>2951.0001000000002</v>
      </c>
      <c r="G335" s="285">
        <f t="shared" ref="G335:G340" si="107">G308+G317+G326</f>
        <v>2884.0001000000002</v>
      </c>
      <c r="H335" s="286">
        <f>G335/G341</f>
        <v>0.22353668206425584</v>
      </c>
      <c r="I335" s="287">
        <f t="shared" ref="I335:I340" si="108">F335/G335</f>
        <v>1.0232316219406512</v>
      </c>
      <c r="J335" s="284">
        <f t="shared" si="104"/>
        <v>1.0232316219406512</v>
      </c>
      <c r="K335" s="288">
        <f t="shared" ref="K335:K340" si="109">G335*J335</f>
        <v>2951.0001000000007</v>
      </c>
      <c r="L335" s="289"/>
    </row>
    <row r="336" spans="1:12">
      <c r="A336" s="281"/>
      <c r="B336" s="317"/>
      <c r="C336" s="283" t="str">
        <f t="shared" si="103"/>
        <v xml:space="preserve">40 MG     </v>
      </c>
      <c r="D336" s="283" t="str">
        <f t="shared" si="103"/>
        <v>TAB ER 24H</v>
      </c>
      <c r="E336" s="284">
        <f t="shared" si="105"/>
        <v>0.99999999999999978</v>
      </c>
      <c r="F336" s="285">
        <f t="shared" si="106"/>
        <v>2951.0002000000004</v>
      </c>
      <c r="G336" s="285">
        <f t="shared" si="107"/>
        <v>2907.0002000000004</v>
      </c>
      <c r="H336" s="286">
        <f>G336/G341</f>
        <v>0.22531940254375446</v>
      </c>
      <c r="I336" s="287">
        <f t="shared" si="108"/>
        <v>1.0151358778716286</v>
      </c>
      <c r="J336" s="284">
        <f t="shared" si="104"/>
        <v>1.0151358778716284</v>
      </c>
      <c r="K336" s="288">
        <f t="shared" si="109"/>
        <v>2951.0001999999999</v>
      </c>
      <c r="L336" s="289"/>
    </row>
    <row r="337" spans="1:12">
      <c r="A337" s="281"/>
      <c r="B337" s="317"/>
      <c r="C337" s="283" t="str">
        <f t="shared" si="103"/>
        <v xml:space="preserve">60 MG     </v>
      </c>
      <c r="D337" s="283" t="str">
        <f t="shared" si="103"/>
        <v>TAB ER 24H</v>
      </c>
      <c r="E337" s="284">
        <f t="shared" si="105"/>
        <v>1</v>
      </c>
      <c r="F337" s="285">
        <f t="shared" si="106"/>
        <v>1285.0001999999999</v>
      </c>
      <c r="G337" s="285">
        <f t="shared" si="107"/>
        <v>1285.0001999999999</v>
      </c>
      <c r="H337" s="286">
        <f>G337/G341</f>
        <v>9.9599400554772913E-2</v>
      </c>
      <c r="I337" s="287">
        <f t="shared" si="108"/>
        <v>1</v>
      </c>
      <c r="J337" s="284">
        <f t="shared" si="104"/>
        <v>1</v>
      </c>
      <c r="K337" s="288">
        <f t="shared" si="109"/>
        <v>1285.0001999999999</v>
      </c>
      <c r="L337" s="289"/>
    </row>
    <row r="338" spans="1:12">
      <c r="A338" s="281"/>
      <c r="B338" s="317"/>
      <c r="C338" s="283" t="str">
        <f t="shared" si="103"/>
        <v xml:space="preserve">80 MG     </v>
      </c>
      <c r="D338" s="283" t="str">
        <f t="shared" si="103"/>
        <v>TAB ER 24H</v>
      </c>
      <c r="E338" s="284">
        <f t="shared" si="105"/>
        <v>1.0000000000000002</v>
      </c>
      <c r="F338" s="285">
        <f t="shared" si="106"/>
        <v>630.00019999999995</v>
      </c>
      <c r="G338" s="285">
        <f t="shared" si="107"/>
        <v>600.00019999999995</v>
      </c>
      <c r="H338" s="286">
        <f>G338/G341</f>
        <v>4.6505564942903393E-2</v>
      </c>
      <c r="I338" s="287">
        <f t="shared" si="108"/>
        <v>1.0499999833333389</v>
      </c>
      <c r="J338" s="284">
        <f t="shared" si="104"/>
        <v>1.0499999833333391</v>
      </c>
      <c r="K338" s="288">
        <f t="shared" si="109"/>
        <v>630.00020000000006</v>
      </c>
      <c r="L338" s="289"/>
    </row>
    <row r="339" spans="1:12">
      <c r="A339" s="281"/>
      <c r="B339" s="317"/>
      <c r="C339" s="283" t="str">
        <f t="shared" si="103"/>
        <v xml:space="preserve">100 MG    </v>
      </c>
      <c r="D339" s="283" t="str">
        <f t="shared" si="103"/>
        <v>TAB ER 24H</v>
      </c>
      <c r="E339" s="284">
        <f t="shared" si="105"/>
        <v>1</v>
      </c>
      <c r="F339" s="285">
        <f t="shared" si="106"/>
        <v>150.0001</v>
      </c>
      <c r="G339" s="285">
        <f t="shared" si="107"/>
        <v>150.0001</v>
      </c>
      <c r="H339" s="286">
        <f>G339/G341</f>
        <v>1.1626395111188303E-2</v>
      </c>
      <c r="I339" s="287">
        <f t="shared" si="108"/>
        <v>1</v>
      </c>
      <c r="J339" s="284">
        <f t="shared" si="104"/>
        <v>1</v>
      </c>
      <c r="K339" s="288">
        <f t="shared" si="109"/>
        <v>150.0001</v>
      </c>
      <c r="L339" s="289"/>
    </row>
    <row r="340" spans="1:12">
      <c r="A340" s="281"/>
      <c r="B340" s="317"/>
      <c r="C340" s="283" t="str">
        <f t="shared" si="103"/>
        <v xml:space="preserve">120 MG    </v>
      </c>
      <c r="D340" s="283" t="str">
        <f t="shared" si="103"/>
        <v>TAB ER 24H</v>
      </c>
      <c r="E340" s="284">
        <f t="shared" si="105"/>
        <v>0.99999999999999989</v>
      </c>
      <c r="F340" s="285">
        <f t="shared" si="106"/>
        <v>60.000200000000007</v>
      </c>
      <c r="G340" s="285">
        <f t="shared" si="107"/>
        <v>60.000200000000007</v>
      </c>
      <c r="H340" s="286">
        <f>G340/G341</f>
        <v>4.6505704459551727E-3</v>
      </c>
      <c r="I340" s="287">
        <f t="shared" si="108"/>
        <v>1</v>
      </c>
      <c r="J340" s="284">
        <f t="shared" si="104"/>
        <v>0.99999999999999989</v>
      </c>
      <c r="K340" s="288">
        <f t="shared" si="109"/>
        <v>60.0002</v>
      </c>
      <c r="L340" s="289"/>
    </row>
    <row r="341" spans="1:12" ht="13.5" thickBot="1">
      <c r="A341" s="303"/>
      <c r="B341" s="318"/>
      <c r="C341" s="305"/>
      <c r="D341" s="305"/>
      <c r="E341" s="306"/>
      <c r="F341" s="307">
        <f>SUM(F334:F340)</f>
        <v>13336.001000000002</v>
      </c>
      <c r="G341" s="307">
        <f>SUM(G334:G340)</f>
        <v>12901.68608287293</v>
      </c>
      <c r="H341" s="308">
        <f>SUM(H334:H340)</f>
        <v>1</v>
      </c>
      <c r="I341" s="309"/>
      <c r="J341" s="310"/>
      <c r="K341" s="311">
        <f>SUM(K334:K340)</f>
        <v>13336.001000000002</v>
      </c>
      <c r="L341" s="312"/>
    </row>
    <row r="342" spans="1:12" ht="14.25" thickTop="1" thickBot="1">
      <c r="A342" s="313"/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  <c r="L342" s="315"/>
    </row>
    <row r="343" spans="1:12" ht="13.5" thickTop="1">
      <c r="A343" s="271" t="s">
        <v>199</v>
      </c>
      <c r="B343" s="319" t="s">
        <v>10</v>
      </c>
      <c r="C343" s="320" t="s">
        <v>165</v>
      </c>
      <c r="D343" s="320" t="s">
        <v>185</v>
      </c>
      <c r="E343" s="321">
        <v>1</v>
      </c>
      <c r="F343" s="322">
        <v>20812</v>
      </c>
      <c r="G343" s="275">
        <f>F343/I343</f>
        <v>10080.115848174131</v>
      </c>
      <c r="H343" s="323">
        <f>G343/G348</f>
        <v>0.35962903731140278</v>
      </c>
      <c r="I343" s="324">
        <f>(F350+F357)/(G350+G357)</f>
        <v>2.0646588108181114</v>
      </c>
      <c r="J343" s="321">
        <f>E343*I343</f>
        <v>2.0646588108181114</v>
      </c>
      <c r="K343" s="325">
        <f>G343*J343</f>
        <v>20812</v>
      </c>
      <c r="L343" s="326">
        <f>K348/G348</f>
        <v>2.0457947674525796</v>
      </c>
    </row>
    <row r="344" spans="1:12">
      <c r="A344" s="281"/>
      <c r="B344" s="327"/>
      <c r="C344" s="328" t="s">
        <v>105</v>
      </c>
      <c r="D344" s="328" t="s">
        <v>185</v>
      </c>
      <c r="E344" s="329">
        <v>1</v>
      </c>
      <c r="F344" s="330">
        <v>20557</v>
      </c>
      <c r="G344" s="285">
        <f>F344/I344</f>
        <v>9997.3477828127252</v>
      </c>
      <c r="H344" s="331">
        <f>G344/G348</f>
        <v>0.35667611493289247</v>
      </c>
      <c r="I344" s="332">
        <f>(F351+F358)/(G351+G358)</f>
        <v>2.056245360928751</v>
      </c>
      <c r="J344" s="329">
        <f>E344*I344</f>
        <v>2.056245360928751</v>
      </c>
      <c r="K344" s="333">
        <f>G344*J344</f>
        <v>20557</v>
      </c>
      <c r="L344" s="334"/>
    </row>
    <row r="345" spans="1:12">
      <c r="A345" s="281"/>
      <c r="B345" s="327"/>
      <c r="C345" s="328" t="s">
        <v>169</v>
      </c>
      <c r="D345" s="328" t="s">
        <v>185</v>
      </c>
      <c r="E345" s="329">
        <v>1</v>
      </c>
      <c r="F345" s="330">
        <v>7282</v>
      </c>
      <c r="G345" s="285">
        <f>F345/I345</f>
        <v>3627.747935334196</v>
      </c>
      <c r="H345" s="331">
        <f>G345/G348</f>
        <v>0.12942743091876108</v>
      </c>
      <c r="I345" s="332">
        <f>(F352+F359)/(G352+G359)</f>
        <v>2.0073059456731981</v>
      </c>
      <c r="J345" s="329">
        <f>E345*I345</f>
        <v>2.0073059456731981</v>
      </c>
      <c r="K345" s="333">
        <f>G345*J345</f>
        <v>7282</v>
      </c>
      <c r="L345" s="334"/>
    </row>
    <row r="346" spans="1:12">
      <c r="A346" s="281"/>
      <c r="B346" s="327"/>
      <c r="C346" s="328" t="s">
        <v>170</v>
      </c>
      <c r="D346" s="328" t="s">
        <v>185</v>
      </c>
      <c r="E346" s="329">
        <v>1</v>
      </c>
      <c r="F346" s="330">
        <v>6955</v>
      </c>
      <c r="G346" s="285">
        <f>F346/I346</f>
        <v>3451.7423427345375</v>
      </c>
      <c r="H346" s="331">
        <f>G346/G348</f>
        <v>0.12314806639741945</v>
      </c>
      <c r="I346" s="332">
        <f>(F353+F360)/(G353+G360)</f>
        <v>2.0149244379840106</v>
      </c>
      <c r="J346" s="329">
        <f>E346*I346</f>
        <v>2.0149244379840106</v>
      </c>
      <c r="K346" s="333">
        <f>G346*J346</f>
        <v>6955</v>
      </c>
      <c r="L346" s="334"/>
    </row>
    <row r="347" spans="1:12">
      <c r="A347" s="281"/>
      <c r="B347" s="327"/>
      <c r="C347" s="328" t="s">
        <v>200</v>
      </c>
      <c r="D347" s="328" t="s">
        <v>185</v>
      </c>
      <c r="E347" s="329">
        <v>1</v>
      </c>
      <c r="F347" s="330">
        <v>1736</v>
      </c>
      <c r="G347" s="285">
        <f>F347/I347</f>
        <v>872.25063886793725</v>
      </c>
      <c r="H347" s="331">
        <f>G347/G348</f>
        <v>3.1119350439524181E-2</v>
      </c>
      <c r="I347" s="332">
        <f>(F354+F361)/(G354+G361)</f>
        <v>1.9902536296827389</v>
      </c>
      <c r="J347" s="329">
        <f>E347*I347</f>
        <v>1.9902536296827389</v>
      </c>
      <c r="K347" s="333">
        <f>G347*J347</f>
        <v>1736</v>
      </c>
      <c r="L347" s="334"/>
    </row>
    <row r="348" spans="1:12">
      <c r="A348" s="281"/>
      <c r="B348" s="327"/>
      <c r="C348" s="328"/>
      <c r="D348" s="328"/>
      <c r="E348" s="329"/>
      <c r="F348" s="335">
        <f>SUM(F343:F347)</f>
        <v>57342</v>
      </c>
      <c r="G348" s="335">
        <f>SUM(G343:G347)</f>
        <v>28029.204547923528</v>
      </c>
      <c r="H348" s="336">
        <f>SUM(H343:H347)</f>
        <v>1</v>
      </c>
      <c r="I348" s="337" t="s">
        <v>103</v>
      </c>
      <c r="J348" s="338"/>
      <c r="K348" s="339">
        <f>SUM(K343:K347)</f>
        <v>57342</v>
      </c>
      <c r="L348" s="334"/>
    </row>
    <row r="349" spans="1:12">
      <c r="A349" s="281"/>
      <c r="B349" s="295"/>
      <c r="C349" s="296"/>
      <c r="D349" s="296"/>
      <c r="E349" s="340"/>
      <c r="F349" s="298"/>
      <c r="G349" s="298"/>
      <c r="H349" s="299" t="s">
        <v>103</v>
      </c>
      <c r="I349" s="300"/>
      <c r="J349" s="297"/>
      <c r="K349" s="301"/>
      <c r="L349" s="302"/>
    </row>
    <row r="350" spans="1:12">
      <c r="A350" s="281"/>
      <c r="B350" s="327" t="s">
        <v>14</v>
      </c>
      <c r="C350" s="328" t="s">
        <v>165</v>
      </c>
      <c r="D350" s="328" t="s">
        <v>185</v>
      </c>
      <c r="E350" s="329">
        <v>1</v>
      </c>
      <c r="F350" s="330">
        <v>114888</v>
      </c>
      <c r="G350" s="330">
        <v>55274</v>
      </c>
      <c r="H350" s="331">
        <f>G350/G355</f>
        <v>0.14274203961469928</v>
      </c>
      <c r="I350" s="332">
        <f>F350/G350</f>
        <v>2.0785179288634801</v>
      </c>
      <c r="J350" s="329">
        <f>E350*I350</f>
        <v>2.0785179288634801</v>
      </c>
      <c r="K350" s="333">
        <f>G350*J350</f>
        <v>114888</v>
      </c>
      <c r="L350" s="334">
        <f>K355/G355</f>
        <v>2.0295715724504815</v>
      </c>
    </row>
    <row r="351" spans="1:12">
      <c r="A351" s="281"/>
      <c r="B351" s="327"/>
      <c r="C351" s="328" t="s">
        <v>105</v>
      </c>
      <c r="D351" s="328" t="s">
        <v>185</v>
      </c>
      <c r="E351" s="329">
        <v>1</v>
      </c>
      <c r="F351" s="330">
        <v>261348</v>
      </c>
      <c r="G351" s="330">
        <v>127634</v>
      </c>
      <c r="H351" s="331">
        <f>G351/G355</f>
        <v>0.32960772667406968</v>
      </c>
      <c r="I351" s="332">
        <f>F351/G351</f>
        <v>2.0476362097873606</v>
      </c>
      <c r="J351" s="329">
        <f>E351*I351</f>
        <v>2.0476362097873606</v>
      </c>
      <c r="K351" s="333">
        <f>G351*J351</f>
        <v>261347.99999999997</v>
      </c>
      <c r="L351" s="334"/>
    </row>
    <row r="352" spans="1:12">
      <c r="A352" s="281"/>
      <c r="B352" s="327"/>
      <c r="C352" s="328" t="s">
        <v>169</v>
      </c>
      <c r="D352" s="328" t="s">
        <v>185</v>
      </c>
      <c r="E352" s="329">
        <v>1</v>
      </c>
      <c r="F352" s="330">
        <v>175891</v>
      </c>
      <c r="G352" s="330">
        <v>87748</v>
      </c>
      <c r="H352" s="331">
        <f>G352/G355</f>
        <v>0.22660434367171964</v>
      </c>
      <c r="I352" s="332">
        <f>F352/G352</f>
        <v>2.0045015271003326</v>
      </c>
      <c r="J352" s="329">
        <f>E352*I352</f>
        <v>2.0045015271003326</v>
      </c>
      <c r="K352" s="333">
        <f>G352*J352</f>
        <v>175890.99999999997</v>
      </c>
      <c r="L352" s="334"/>
    </row>
    <row r="353" spans="1:12">
      <c r="A353" s="281"/>
      <c r="B353" s="327"/>
      <c r="C353" s="328" t="s">
        <v>170</v>
      </c>
      <c r="D353" s="328" t="s">
        <v>185</v>
      </c>
      <c r="E353" s="329">
        <v>1</v>
      </c>
      <c r="F353" s="330">
        <v>149185</v>
      </c>
      <c r="G353" s="330">
        <v>74192</v>
      </c>
      <c r="H353" s="331">
        <f>G353/G355</f>
        <v>0.19159672546032075</v>
      </c>
      <c r="I353" s="332">
        <f>F353/G353</f>
        <v>2.0107963122708647</v>
      </c>
      <c r="J353" s="329">
        <f>E353*I353</f>
        <v>2.0107963122708647</v>
      </c>
      <c r="K353" s="333">
        <f>G353*J353</f>
        <v>149185</v>
      </c>
      <c r="L353" s="334"/>
    </row>
    <row r="354" spans="1:12">
      <c r="A354" s="281"/>
      <c r="B354" s="327"/>
      <c r="C354" s="328" t="s">
        <v>200</v>
      </c>
      <c r="D354" s="328" t="s">
        <v>185</v>
      </c>
      <c r="E354" s="329">
        <v>1</v>
      </c>
      <c r="F354" s="330">
        <v>84599</v>
      </c>
      <c r="G354" s="330">
        <v>42382</v>
      </c>
      <c r="H354" s="331">
        <f>G354/G355</f>
        <v>0.10944916457919066</v>
      </c>
      <c r="I354" s="332">
        <f>F354/G354</f>
        <v>1.9961068378085036</v>
      </c>
      <c r="J354" s="329">
        <f>E354*I354</f>
        <v>1.9961068378085036</v>
      </c>
      <c r="K354" s="333">
        <f>G354*J354</f>
        <v>84599</v>
      </c>
      <c r="L354" s="334"/>
    </row>
    <row r="355" spans="1:12">
      <c r="A355" s="281"/>
      <c r="B355" s="327"/>
      <c r="C355" s="328"/>
      <c r="D355" s="328"/>
      <c r="E355" s="329"/>
      <c r="F355" s="335">
        <f>SUM(F350:F354)</f>
        <v>785911</v>
      </c>
      <c r="G355" s="335">
        <f>SUM(G350:G354)</f>
        <v>387230</v>
      </c>
      <c r="H355" s="336">
        <f>SUM(H350:H354)</f>
        <v>1</v>
      </c>
      <c r="I355" s="337" t="s">
        <v>103</v>
      </c>
      <c r="J355" s="338"/>
      <c r="K355" s="339">
        <f>SUM(K350:K354)</f>
        <v>785911</v>
      </c>
      <c r="L355" s="334"/>
    </row>
    <row r="356" spans="1:12">
      <c r="A356" s="281"/>
      <c r="B356" s="295"/>
      <c r="C356" s="296"/>
      <c r="D356" s="296"/>
      <c r="E356" s="340"/>
      <c r="F356" s="298"/>
      <c r="G356" s="298"/>
      <c r="H356" s="299" t="s">
        <v>103</v>
      </c>
      <c r="I356" s="300"/>
      <c r="J356" s="297"/>
      <c r="K356" s="301"/>
      <c r="L356" s="302"/>
    </row>
    <row r="357" spans="1:12">
      <c r="A357" s="281"/>
      <c r="B357" s="327" t="s">
        <v>15</v>
      </c>
      <c r="C357" s="328" t="s">
        <v>165</v>
      </c>
      <c r="D357" s="328" t="s">
        <v>185</v>
      </c>
      <c r="E357" s="329">
        <v>1</v>
      </c>
      <c r="F357" s="330">
        <v>7410</v>
      </c>
      <c r="G357" s="330">
        <v>3960</v>
      </c>
      <c r="H357" s="331">
        <f>G357/G362</f>
        <v>0.13055088517456237</v>
      </c>
      <c r="I357" s="332">
        <f>F357/G357</f>
        <v>1.8712121212121211</v>
      </c>
      <c r="J357" s="329">
        <f>E357*I357</f>
        <v>1.8712121212121211</v>
      </c>
      <c r="K357" s="333">
        <f>G357*J357</f>
        <v>7410</v>
      </c>
      <c r="L357" s="334">
        <f>K362/G362</f>
        <v>2.053901691227376</v>
      </c>
    </row>
    <row r="358" spans="1:12">
      <c r="A358" s="281"/>
      <c r="B358" s="327"/>
      <c r="C358" s="328" t="s">
        <v>105</v>
      </c>
      <c r="D358" s="328" t="s">
        <v>185</v>
      </c>
      <c r="E358" s="329">
        <v>1</v>
      </c>
      <c r="F358" s="330">
        <v>23991</v>
      </c>
      <c r="G358" s="330">
        <v>11133</v>
      </c>
      <c r="H358" s="331">
        <f>G358/G362</f>
        <v>0.36702601127484918</v>
      </c>
      <c r="I358" s="332">
        <f>F358/G358</f>
        <v>2.1549447588251147</v>
      </c>
      <c r="J358" s="329">
        <f>E358*I358</f>
        <v>2.1549447588251147</v>
      </c>
      <c r="K358" s="333">
        <f>G358*J358</f>
        <v>23991.000000000004</v>
      </c>
      <c r="L358" s="334"/>
    </row>
    <row r="359" spans="1:12">
      <c r="A359" s="281"/>
      <c r="B359" s="327"/>
      <c r="C359" s="328" t="s">
        <v>169</v>
      </c>
      <c r="D359" s="328" t="s">
        <v>185</v>
      </c>
      <c r="E359" s="329">
        <v>1</v>
      </c>
      <c r="F359" s="330">
        <v>15060</v>
      </c>
      <c r="G359" s="330">
        <v>7380</v>
      </c>
      <c r="H359" s="331">
        <f>G359/G362</f>
        <v>0.24329937691622985</v>
      </c>
      <c r="I359" s="332">
        <f>F359/G359</f>
        <v>2.0406504065040649</v>
      </c>
      <c r="J359" s="329">
        <f>E359*I359</f>
        <v>2.0406504065040649</v>
      </c>
      <c r="K359" s="333">
        <f>G359*J359</f>
        <v>15060</v>
      </c>
      <c r="L359" s="334"/>
    </row>
    <row r="360" spans="1:12">
      <c r="A360" s="281"/>
      <c r="B360" s="327"/>
      <c r="C360" s="328" t="s">
        <v>170</v>
      </c>
      <c r="D360" s="328" t="s">
        <v>185</v>
      </c>
      <c r="E360" s="329">
        <v>1</v>
      </c>
      <c r="F360" s="330">
        <v>11610</v>
      </c>
      <c r="G360" s="330">
        <v>5610</v>
      </c>
      <c r="H360" s="331">
        <f>G360/G362</f>
        <v>0.18494708733063001</v>
      </c>
      <c r="I360" s="332">
        <f>F360/G360</f>
        <v>2.0695187165775399</v>
      </c>
      <c r="J360" s="329">
        <f>E360*I360</f>
        <v>2.0695187165775399</v>
      </c>
      <c r="K360" s="333">
        <f>G360*J360</f>
        <v>11609.999999999998</v>
      </c>
      <c r="L360" s="334"/>
    </row>
    <row r="361" spans="1:12">
      <c r="A361" s="281"/>
      <c r="B361" s="327"/>
      <c r="C361" s="328" t="s">
        <v>200</v>
      </c>
      <c r="D361" s="328" t="s">
        <v>185</v>
      </c>
      <c r="E361" s="329">
        <v>1</v>
      </c>
      <c r="F361" s="330">
        <v>4230</v>
      </c>
      <c r="G361" s="330">
        <v>2250</v>
      </c>
      <c r="H361" s="331">
        <f>G361/G362</f>
        <v>7.4176639303728614E-2</v>
      </c>
      <c r="I361" s="332">
        <f>F361/G361</f>
        <v>1.88</v>
      </c>
      <c r="J361" s="329">
        <f>E361*I361</f>
        <v>1.88</v>
      </c>
      <c r="K361" s="333">
        <f>G361*J361</f>
        <v>4230</v>
      </c>
      <c r="L361" s="334"/>
    </row>
    <row r="362" spans="1:12">
      <c r="A362" s="281"/>
      <c r="B362" s="327"/>
      <c r="C362" s="328"/>
      <c r="D362" s="328"/>
      <c r="E362" s="329"/>
      <c r="F362" s="335">
        <f>SUM(F357:F361)</f>
        <v>62301</v>
      </c>
      <c r="G362" s="335">
        <f>SUM(G357:G361)</f>
        <v>30333</v>
      </c>
      <c r="H362" s="336">
        <f>SUM(H357:H361)</f>
        <v>1</v>
      </c>
      <c r="I362" s="337" t="s">
        <v>103</v>
      </c>
      <c r="J362" s="338"/>
      <c r="K362" s="339">
        <f>SUM(K357:K361)</f>
        <v>62301</v>
      </c>
      <c r="L362" s="334"/>
    </row>
    <row r="363" spans="1:12">
      <c r="A363" s="281"/>
      <c r="B363" s="295"/>
      <c r="C363" s="296"/>
      <c r="D363" s="296"/>
      <c r="E363" s="340"/>
      <c r="F363" s="298"/>
      <c r="G363" s="298"/>
      <c r="H363" s="299" t="s">
        <v>103</v>
      </c>
      <c r="I363" s="300"/>
      <c r="J363" s="297"/>
      <c r="K363" s="301"/>
      <c r="L363" s="302"/>
    </row>
    <row r="364" spans="1:12">
      <c r="A364" s="281"/>
      <c r="B364" s="327" t="s">
        <v>16</v>
      </c>
      <c r="C364" s="328" t="str">
        <f t="shared" ref="C364:D368" si="110">C357</f>
        <v xml:space="preserve">50 MG     </v>
      </c>
      <c r="D364" s="328" t="str">
        <f t="shared" si="110"/>
        <v>TAB ER 12H</v>
      </c>
      <c r="E364" s="329">
        <f>(E343*(F343/F364))+(E350*(F350/F364))+(E357*(F357/F364))</f>
        <v>1</v>
      </c>
      <c r="F364" s="330">
        <f t="shared" ref="F364:G368" si="111">F343+F350+F357</f>
        <v>143110</v>
      </c>
      <c r="G364" s="330">
        <f t="shared" si="111"/>
        <v>69314.115848174129</v>
      </c>
      <c r="H364" s="331">
        <f>G364/G369</f>
        <v>0.15555504593824054</v>
      </c>
      <c r="I364" s="332">
        <f>F364/G364</f>
        <v>2.0646588108181114</v>
      </c>
      <c r="J364" s="329">
        <f>E364*I364</f>
        <v>2.0646588108181114</v>
      </c>
      <c r="K364" s="333">
        <f>G364*J364</f>
        <v>143110</v>
      </c>
      <c r="L364" s="334">
        <f>K369/G369</f>
        <v>2.0322482995830944</v>
      </c>
    </row>
    <row r="365" spans="1:12">
      <c r="A365" s="281"/>
      <c r="B365" s="327"/>
      <c r="C365" s="328" t="str">
        <f t="shared" si="110"/>
        <v xml:space="preserve">100 MG    </v>
      </c>
      <c r="D365" s="328" t="str">
        <f t="shared" si="110"/>
        <v>TAB ER 12H</v>
      </c>
      <c r="E365" s="329">
        <f>(E344*(F344/F365))+(E351*(F351/F365))+(E358*(F358/F365))</f>
        <v>1</v>
      </c>
      <c r="F365" s="330">
        <f t="shared" si="111"/>
        <v>305896</v>
      </c>
      <c r="G365" s="330">
        <f t="shared" si="111"/>
        <v>148764.34778281272</v>
      </c>
      <c r="H365" s="331">
        <f>G365/G369</f>
        <v>0.33385760851391438</v>
      </c>
      <c r="I365" s="332">
        <f>F365/G365</f>
        <v>2.056245360928751</v>
      </c>
      <c r="J365" s="329">
        <f>E365*I365</f>
        <v>2.056245360928751</v>
      </c>
      <c r="K365" s="333">
        <f>G365*J365</f>
        <v>305896</v>
      </c>
      <c r="L365" s="334"/>
    </row>
    <row r="366" spans="1:12">
      <c r="A366" s="281"/>
      <c r="B366" s="327"/>
      <c r="C366" s="328" t="str">
        <f t="shared" si="110"/>
        <v xml:space="preserve">150 MG    </v>
      </c>
      <c r="D366" s="328" t="str">
        <f t="shared" si="110"/>
        <v>TAB ER 12H</v>
      </c>
      <c r="E366" s="329">
        <f>(E345*(F345/F366))+(E352*(F352/F366))+(E359*(F359/F366))</f>
        <v>1</v>
      </c>
      <c r="F366" s="330">
        <f t="shared" si="111"/>
        <v>198233</v>
      </c>
      <c r="G366" s="330">
        <f t="shared" si="111"/>
        <v>98755.747935334191</v>
      </c>
      <c r="H366" s="331">
        <f>G366/G369</f>
        <v>0.22162808713300319</v>
      </c>
      <c r="I366" s="332">
        <f>F366/G366</f>
        <v>2.0073059456731981</v>
      </c>
      <c r="J366" s="329">
        <f>E366*I366</f>
        <v>2.0073059456731981</v>
      </c>
      <c r="K366" s="333">
        <f>G366*J366</f>
        <v>198232.99999999997</v>
      </c>
      <c r="L366" s="334"/>
    </row>
    <row r="367" spans="1:12">
      <c r="A367" s="281"/>
      <c r="B367" s="327"/>
      <c r="C367" s="328" t="str">
        <f t="shared" si="110"/>
        <v xml:space="preserve">200 MG    </v>
      </c>
      <c r="D367" s="328" t="str">
        <f t="shared" si="110"/>
        <v>TAB ER 12H</v>
      </c>
      <c r="E367" s="329">
        <f>(E346*(F346/F367))+(E353*(F353/F367))+(E360*(F360/F367))</f>
        <v>1</v>
      </c>
      <c r="F367" s="330">
        <f t="shared" si="111"/>
        <v>167750</v>
      </c>
      <c r="G367" s="330">
        <f t="shared" si="111"/>
        <v>83253.742342734535</v>
      </c>
      <c r="H367" s="331">
        <f>G367/G369</f>
        <v>0.18683841748802535</v>
      </c>
      <c r="I367" s="332">
        <f>F367/G367</f>
        <v>2.0149244379840106</v>
      </c>
      <c r="J367" s="329">
        <f>E367*I367</f>
        <v>2.0149244379840106</v>
      </c>
      <c r="K367" s="333">
        <f>G367*J367</f>
        <v>167750</v>
      </c>
      <c r="L367" s="334"/>
    </row>
    <row r="368" spans="1:12">
      <c r="A368" s="281"/>
      <c r="B368" s="327"/>
      <c r="C368" s="328" t="str">
        <f t="shared" si="110"/>
        <v xml:space="preserve">250 MG    </v>
      </c>
      <c r="D368" s="328" t="str">
        <f t="shared" si="110"/>
        <v>TAB ER 12H</v>
      </c>
      <c r="E368" s="329">
        <f>(E347*(F347/F368))+(E354*(F354/F368))+(E361*(F361/F368))</f>
        <v>1</v>
      </c>
      <c r="F368" s="330">
        <f t="shared" si="111"/>
        <v>90565</v>
      </c>
      <c r="G368" s="330">
        <f t="shared" si="111"/>
        <v>45504.250638867939</v>
      </c>
      <c r="H368" s="331">
        <f>G368/G369</f>
        <v>0.10212084092681641</v>
      </c>
      <c r="I368" s="332">
        <f>F368/G368</f>
        <v>1.9902536296827387</v>
      </c>
      <c r="J368" s="329">
        <f>E368*I368</f>
        <v>1.9902536296827387</v>
      </c>
      <c r="K368" s="333">
        <f>G368*J368</f>
        <v>90565</v>
      </c>
      <c r="L368" s="334"/>
    </row>
    <row r="369" spans="1:12" ht="13.5" thickBot="1">
      <c r="A369" s="303"/>
      <c r="B369" s="341"/>
      <c r="C369" s="342"/>
      <c r="D369" s="342"/>
      <c r="E369" s="343"/>
      <c r="F369" s="344">
        <f>SUM(F364:F368)</f>
        <v>905554</v>
      </c>
      <c r="G369" s="344">
        <f>SUM(G364:G368)</f>
        <v>445592.20454792358</v>
      </c>
      <c r="H369" s="345">
        <f>SUM(H364:H368)</f>
        <v>0.99999999999999978</v>
      </c>
      <c r="I369" s="346" t="s">
        <v>103</v>
      </c>
      <c r="J369" s="347"/>
      <c r="K369" s="348">
        <f>SUM(K364:K368)</f>
        <v>905554</v>
      </c>
      <c r="L369" s="349"/>
    </row>
    <row r="370" spans="1:12" ht="14.25" thickTop="1" thickBot="1">
      <c r="A370" s="313"/>
      <c r="B370" s="314"/>
      <c r="C370" s="314"/>
      <c r="D370" s="314"/>
      <c r="E370" s="314"/>
      <c r="F370" s="314"/>
      <c r="G370" s="314"/>
      <c r="H370" s="314"/>
      <c r="I370" s="314"/>
      <c r="J370" s="314"/>
      <c r="K370" s="314"/>
      <c r="L370" s="315"/>
    </row>
    <row r="371" spans="1:12" ht="13.5" thickTop="1">
      <c r="A371" s="271" t="s">
        <v>187</v>
      </c>
      <c r="B371" s="316" t="s">
        <v>10</v>
      </c>
      <c r="C371" s="273" t="s">
        <v>102</v>
      </c>
      <c r="D371" s="273" t="s">
        <v>185</v>
      </c>
      <c r="E371" s="274">
        <v>1</v>
      </c>
      <c r="F371" s="275">
        <v>1503949</v>
      </c>
      <c r="G371" s="275">
        <f t="shared" ref="G371:G377" si="112">F371/I371</f>
        <v>657280.55349317729</v>
      </c>
      <c r="H371" s="276">
        <f>G371/G378</f>
        <v>0.49427189107955261</v>
      </c>
      <c r="I371" s="277">
        <f t="shared" ref="I371:I377" si="113">(F380+F389)/(G380+G389)</f>
        <v>2.2881385916670229</v>
      </c>
      <c r="J371" s="274">
        <f t="shared" ref="J371:J377" si="114">I371*E371</f>
        <v>2.2881385916670229</v>
      </c>
      <c r="K371" s="278">
        <f t="shared" ref="K371:K377" si="115">G371*J371</f>
        <v>1503949</v>
      </c>
      <c r="L371" s="279">
        <f>K378/G378</f>
        <v>2.4101509723146535</v>
      </c>
    </row>
    <row r="372" spans="1:12">
      <c r="A372" s="281"/>
      <c r="B372" s="317"/>
      <c r="C372" s="283" t="s">
        <v>152</v>
      </c>
      <c r="D372" s="283" t="s">
        <v>185</v>
      </c>
      <c r="E372" s="284">
        <v>1</v>
      </c>
      <c r="F372" s="285">
        <v>72027</v>
      </c>
      <c r="G372" s="285">
        <f t="shared" si="112"/>
        <v>32646.238314953094</v>
      </c>
      <c r="H372" s="286">
        <f>G372/G378</f>
        <v>2.4549817977739866E-2</v>
      </c>
      <c r="I372" s="287">
        <f t="shared" si="113"/>
        <v>2.2062878823931507</v>
      </c>
      <c r="J372" s="284">
        <f t="shared" si="114"/>
        <v>2.2062878823931507</v>
      </c>
      <c r="K372" s="288">
        <f t="shared" si="115"/>
        <v>72027</v>
      </c>
      <c r="L372" s="289"/>
    </row>
    <row r="373" spans="1:12">
      <c r="A373" s="281"/>
      <c r="B373" s="317"/>
      <c r="C373" s="283" t="s">
        <v>154</v>
      </c>
      <c r="D373" s="283" t="s">
        <v>185</v>
      </c>
      <c r="E373" s="284">
        <v>1</v>
      </c>
      <c r="F373" s="285">
        <v>884447</v>
      </c>
      <c r="G373" s="285">
        <f t="shared" si="112"/>
        <v>361973.17033476842</v>
      </c>
      <c r="H373" s="286">
        <f>G373/G378</f>
        <v>0.27220212505995611</v>
      </c>
      <c r="I373" s="287">
        <f t="shared" si="113"/>
        <v>2.4434048500943462</v>
      </c>
      <c r="J373" s="284">
        <f t="shared" si="114"/>
        <v>2.4434048500943462</v>
      </c>
      <c r="K373" s="288">
        <f t="shared" si="115"/>
        <v>884447.00000000012</v>
      </c>
      <c r="L373" s="289"/>
    </row>
    <row r="374" spans="1:12">
      <c r="A374" s="281"/>
      <c r="B374" s="317"/>
      <c r="C374" s="283" t="s">
        <v>153</v>
      </c>
      <c r="D374" s="283" t="s">
        <v>185</v>
      </c>
      <c r="E374" s="284">
        <v>1</v>
      </c>
      <c r="F374" s="285">
        <v>107043</v>
      </c>
      <c r="G374" s="285">
        <f t="shared" si="112"/>
        <v>44758.584681138847</v>
      </c>
      <c r="H374" s="286">
        <f>G374/G378</f>
        <v>3.3658245592109143E-2</v>
      </c>
      <c r="I374" s="287">
        <f t="shared" si="113"/>
        <v>2.3915635573058602</v>
      </c>
      <c r="J374" s="284">
        <f t="shared" si="114"/>
        <v>2.3915635573058602</v>
      </c>
      <c r="K374" s="288">
        <f t="shared" si="115"/>
        <v>107043</v>
      </c>
      <c r="L374" s="289"/>
    </row>
    <row r="375" spans="1:12">
      <c r="A375" s="281"/>
      <c r="B375" s="317"/>
      <c r="C375" s="283" t="s">
        <v>164</v>
      </c>
      <c r="D375" s="283" t="s">
        <v>185</v>
      </c>
      <c r="E375" s="284">
        <v>1</v>
      </c>
      <c r="F375" s="285">
        <v>469652</v>
      </c>
      <c r="G375" s="285">
        <f t="shared" si="112"/>
        <v>177184.27809734707</v>
      </c>
      <c r="H375" s="286">
        <f>G375/G378</f>
        <v>0.13324174546060133</v>
      </c>
      <c r="I375" s="287">
        <f t="shared" si="113"/>
        <v>2.6506414962052549</v>
      </c>
      <c r="J375" s="284">
        <f t="shared" si="114"/>
        <v>2.6506414962052549</v>
      </c>
      <c r="K375" s="288">
        <f t="shared" si="115"/>
        <v>469652</v>
      </c>
      <c r="L375" s="289"/>
    </row>
    <row r="376" spans="1:12">
      <c r="A376" s="281"/>
      <c r="B376" s="317"/>
      <c r="C376" s="283" t="s">
        <v>158</v>
      </c>
      <c r="D376" s="283" t="s">
        <v>185</v>
      </c>
      <c r="E376" s="284">
        <v>1</v>
      </c>
      <c r="F376" s="285">
        <v>47111</v>
      </c>
      <c r="G376" s="285">
        <f t="shared" si="112"/>
        <v>18131.279335550051</v>
      </c>
      <c r="H376" s="286">
        <f>G376/G378</f>
        <v>1.363463695562836E-2</v>
      </c>
      <c r="I376" s="287">
        <f t="shared" si="113"/>
        <v>2.5983274058124146</v>
      </c>
      <c r="J376" s="284">
        <f t="shared" si="114"/>
        <v>2.5983274058124146</v>
      </c>
      <c r="K376" s="288">
        <f t="shared" si="115"/>
        <v>47111.000000000007</v>
      </c>
      <c r="L376" s="289"/>
    </row>
    <row r="377" spans="1:12">
      <c r="A377" s="281"/>
      <c r="B377" s="317"/>
      <c r="C377" s="283" t="s">
        <v>167</v>
      </c>
      <c r="D377" s="283" t="s">
        <v>185</v>
      </c>
      <c r="E377" s="284">
        <v>1</v>
      </c>
      <c r="F377" s="285">
        <v>120779</v>
      </c>
      <c r="G377" s="285">
        <f t="shared" si="112"/>
        <v>37821.43005433878</v>
      </c>
      <c r="H377" s="286">
        <f>G377/G378</f>
        <v>2.8441537874412563E-2</v>
      </c>
      <c r="I377" s="287">
        <f t="shared" si="113"/>
        <v>3.1934011967943698</v>
      </c>
      <c r="J377" s="284">
        <f t="shared" si="114"/>
        <v>3.1934011967943698</v>
      </c>
      <c r="K377" s="288">
        <f t="shared" si="115"/>
        <v>120779.00000000001</v>
      </c>
      <c r="L377" s="289"/>
    </row>
    <row r="378" spans="1:12">
      <c r="A378" s="281"/>
      <c r="B378" s="317"/>
      <c r="C378" s="283"/>
      <c r="D378" s="283"/>
      <c r="E378" s="284"/>
      <c r="F378" s="290">
        <f>SUM(F371:F377)</f>
        <v>3205008</v>
      </c>
      <c r="G378" s="290">
        <f>SUM(G371:G377)</f>
        <v>1329795.5343112736</v>
      </c>
      <c r="H378" s="291">
        <f>SUM(H371:H377)</f>
        <v>1</v>
      </c>
      <c r="I378" s="292" t="s">
        <v>103</v>
      </c>
      <c r="J378" s="293" t="s">
        <v>103</v>
      </c>
      <c r="K378" s="294">
        <f>SUM(K371:K377)</f>
        <v>3205008</v>
      </c>
      <c r="L378" s="289"/>
    </row>
    <row r="379" spans="1:12">
      <c r="A379" s="281"/>
      <c r="B379" s="295"/>
      <c r="C379" s="296"/>
      <c r="D379" s="296"/>
      <c r="E379" s="297"/>
      <c r="F379" s="298"/>
      <c r="G379" s="298"/>
      <c r="H379" s="299" t="s">
        <v>103</v>
      </c>
      <c r="I379" s="300"/>
      <c r="J379" s="297"/>
      <c r="K379" s="301"/>
      <c r="L379" s="302"/>
    </row>
    <row r="380" spans="1:12">
      <c r="A380" s="281"/>
      <c r="B380" s="317" t="s">
        <v>14</v>
      </c>
      <c r="C380" s="283" t="s">
        <v>102</v>
      </c>
      <c r="D380" s="283" t="s">
        <v>185</v>
      </c>
      <c r="E380" s="284">
        <v>1</v>
      </c>
      <c r="F380" s="285">
        <v>1828993</v>
      </c>
      <c r="G380" s="285">
        <v>802533</v>
      </c>
      <c r="H380" s="286">
        <f>G380/G387</f>
        <v>0.21320357274645121</v>
      </c>
      <c r="I380" s="287">
        <f t="shared" ref="I380:I386" si="116">F380/G380</f>
        <v>2.2790252861876086</v>
      </c>
      <c r="J380" s="284">
        <f>I380*E380</f>
        <v>2.2790252861876086</v>
      </c>
      <c r="K380" s="288">
        <f>G380*J380</f>
        <v>1828993</v>
      </c>
      <c r="L380" s="289">
        <f>K387/G387</f>
        <v>2.4933701064486313</v>
      </c>
    </row>
    <row r="381" spans="1:12">
      <c r="A381" s="281"/>
      <c r="B381" s="317"/>
      <c r="C381" s="283" t="s">
        <v>152</v>
      </c>
      <c r="D381" s="283" t="s">
        <v>185</v>
      </c>
      <c r="E381" s="284">
        <v>1</v>
      </c>
      <c r="F381" s="285">
        <v>496269</v>
      </c>
      <c r="G381" s="285">
        <v>224904</v>
      </c>
      <c r="H381" s="286">
        <f>G381/G387</f>
        <v>5.9748740955160549E-2</v>
      </c>
      <c r="I381" s="287">
        <f t="shared" si="116"/>
        <v>2.2065814747625652</v>
      </c>
      <c r="J381" s="284">
        <f t="shared" ref="J381:J386" si="117">I381*E381</f>
        <v>2.2065814747625652</v>
      </c>
      <c r="K381" s="288">
        <f t="shared" ref="K381:K386" si="118">G381*J381</f>
        <v>496268.99999999994</v>
      </c>
      <c r="L381" s="289"/>
    </row>
    <row r="382" spans="1:12">
      <c r="A382" s="281"/>
      <c r="B382" s="317"/>
      <c r="C382" s="283" t="s">
        <v>154</v>
      </c>
      <c r="D382" s="283" t="s">
        <v>185</v>
      </c>
      <c r="E382" s="284">
        <v>1</v>
      </c>
      <c r="F382" s="285">
        <v>2496382</v>
      </c>
      <c r="G382" s="285">
        <v>1022938</v>
      </c>
      <c r="H382" s="286">
        <f>G382/G387</f>
        <v>0.27175709447226382</v>
      </c>
      <c r="I382" s="287">
        <f t="shared" si="116"/>
        <v>2.4404040127554163</v>
      </c>
      <c r="J382" s="284">
        <f t="shared" si="117"/>
        <v>2.4404040127554163</v>
      </c>
      <c r="K382" s="288">
        <f t="shared" si="118"/>
        <v>2496382</v>
      </c>
      <c r="L382" s="289"/>
    </row>
    <row r="383" spans="1:12">
      <c r="A383" s="281"/>
      <c r="B383" s="317"/>
      <c r="C383" s="283" t="s">
        <v>153</v>
      </c>
      <c r="D383" s="283" t="s">
        <v>185</v>
      </c>
      <c r="E383" s="284">
        <v>1</v>
      </c>
      <c r="F383" s="285">
        <v>1214452</v>
      </c>
      <c r="G383" s="285">
        <v>508345</v>
      </c>
      <c r="H383" s="286">
        <f>G383/G387</f>
        <v>0.13504861505731819</v>
      </c>
      <c r="I383" s="287">
        <f t="shared" si="116"/>
        <v>2.3890310714180329</v>
      </c>
      <c r="J383" s="284">
        <f t="shared" si="117"/>
        <v>2.3890310714180329</v>
      </c>
      <c r="K383" s="288">
        <f t="shared" si="118"/>
        <v>1214452</v>
      </c>
      <c r="L383" s="289"/>
    </row>
    <row r="384" spans="1:12">
      <c r="A384" s="281"/>
      <c r="B384" s="317"/>
      <c r="C384" s="283" t="s">
        <v>164</v>
      </c>
      <c r="D384" s="283" t="s">
        <v>185</v>
      </c>
      <c r="E384" s="284">
        <v>1</v>
      </c>
      <c r="F384" s="285">
        <v>1674012.5</v>
      </c>
      <c r="G384" s="285">
        <v>629312</v>
      </c>
      <c r="H384" s="286">
        <f>G384/G387</f>
        <v>0.16718510861511576</v>
      </c>
      <c r="I384" s="287">
        <f t="shared" si="116"/>
        <v>2.660067661191905</v>
      </c>
      <c r="J384" s="284">
        <f t="shared" si="117"/>
        <v>2.660067661191905</v>
      </c>
      <c r="K384" s="288">
        <f t="shared" si="118"/>
        <v>1674012.5</v>
      </c>
      <c r="L384" s="289"/>
    </row>
    <row r="385" spans="1:12">
      <c r="A385" s="281"/>
      <c r="B385" s="317"/>
      <c r="C385" s="283" t="s">
        <v>158</v>
      </c>
      <c r="D385" s="283" t="s">
        <v>185</v>
      </c>
      <c r="E385" s="284">
        <v>1</v>
      </c>
      <c r="F385" s="285">
        <v>736115</v>
      </c>
      <c r="G385" s="285">
        <v>282510</v>
      </c>
      <c r="H385" s="286">
        <f>G385/G387</f>
        <v>7.505254156103229E-2</v>
      </c>
      <c r="I385" s="287">
        <f t="shared" si="116"/>
        <v>2.6056245796608968</v>
      </c>
      <c r="J385" s="284">
        <f t="shared" si="117"/>
        <v>2.6056245796608968</v>
      </c>
      <c r="K385" s="288">
        <f t="shared" si="118"/>
        <v>736115</v>
      </c>
      <c r="L385" s="289"/>
    </row>
    <row r="386" spans="1:12">
      <c r="A386" s="281"/>
      <c r="B386" s="317"/>
      <c r="C386" s="283" t="s">
        <v>167</v>
      </c>
      <c r="D386" s="283" t="s">
        <v>185</v>
      </c>
      <c r="E386" s="284">
        <v>1</v>
      </c>
      <c r="F386" s="285">
        <v>939228</v>
      </c>
      <c r="G386" s="285">
        <v>293621</v>
      </c>
      <c r="H386" s="286">
        <f>G386/G387</f>
        <v>7.8004326592658185E-2</v>
      </c>
      <c r="I386" s="287">
        <f t="shared" si="116"/>
        <v>3.1987766542583809</v>
      </c>
      <c r="J386" s="284">
        <f t="shared" si="117"/>
        <v>3.1987766542583809</v>
      </c>
      <c r="K386" s="288">
        <f t="shared" si="118"/>
        <v>939228</v>
      </c>
      <c r="L386" s="289"/>
    </row>
    <row r="387" spans="1:12">
      <c r="A387" s="281"/>
      <c r="B387" s="317"/>
      <c r="C387" s="283"/>
      <c r="D387" s="283"/>
      <c r="E387" s="284"/>
      <c r="F387" s="290">
        <f>SUM(F380:F386)</f>
        <v>9385451.5</v>
      </c>
      <c r="G387" s="290">
        <f>SUM(G380:G386)</f>
        <v>3764163</v>
      </c>
      <c r="H387" s="291">
        <f>SUM(H380:H386)</f>
        <v>0.99999999999999989</v>
      </c>
      <c r="I387" s="292"/>
      <c r="J387" s="293"/>
      <c r="K387" s="294">
        <f>SUM(K380:K386)</f>
        <v>9385451.5</v>
      </c>
      <c r="L387" s="289"/>
    </row>
    <row r="388" spans="1:12">
      <c r="A388" s="281"/>
      <c r="B388" s="295"/>
      <c r="C388" s="296"/>
      <c r="D388" s="296"/>
      <c r="E388" s="297"/>
      <c r="F388" s="298"/>
      <c r="G388" s="298"/>
      <c r="H388" s="299" t="s">
        <v>103</v>
      </c>
      <c r="I388" s="300"/>
      <c r="J388" s="297"/>
      <c r="K388" s="301"/>
      <c r="L388" s="302"/>
    </row>
    <row r="389" spans="1:12">
      <c r="A389" s="281"/>
      <c r="B389" s="317" t="s">
        <v>15</v>
      </c>
      <c r="C389" s="283" t="s">
        <v>102</v>
      </c>
      <c r="D389" s="283" t="s">
        <v>185</v>
      </c>
      <c r="E389" s="284">
        <v>1</v>
      </c>
      <c r="F389" s="285">
        <v>98178</v>
      </c>
      <c r="G389" s="285">
        <v>39711</v>
      </c>
      <c r="H389" s="286">
        <f>G389/G396</f>
        <v>0.20687122317149406</v>
      </c>
      <c r="I389" s="287">
        <f t="shared" ref="I389:I395" si="119">F389/G389</f>
        <v>2.4723124575054771</v>
      </c>
      <c r="J389" s="284">
        <f t="shared" ref="J389:J395" si="120">I389*E389</f>
        <v>2.4723124575054771</v>
      </c>
      <c r="K389" s="288">
        <f t="shared" ref="K389:K395" si="121">G389*J389</f>
        <v>98178</v>
      </c>
      <c r="L389" s="289">
        <f>K396/G396</f>
        <v>2.5284903104813501</v>
      </c>
    </row>
    <row r="390" spans="1:12">
      <c r="A390" s="281"/>
      <c r="B390" s="317"/>
      <c r="C390" s="283" t="s">
        <v>152</v>
      </c>
      <c r="D390" s="283" t="s">
        <v>185</v>
      </c>
      <c r="E390" s="284">
        <v>1</v>
      </c>
      <c r="F390" s="285">
        <v>13699</v>
      </c>
      <c r="G390" s="285">
        <v>6239</v>
      </c>
      <c r="H390" s="286">
        <f>G390/G396</f>
        <v>3.2501562825588665E-2</v>
      </c>
      <c r="I390" s="287">
        <f t="shared" si="119"/>
        <v>2.1957044398140728</v>
      </c>
      <c r="J390" s="284">
        <f t="shared" si="120"/>
        <v>2.1957044398140728</v>
      </c>
      <c r="K390" s="288">
        <f>G390*J390</f>
        <v>13699</v>
      </c>
      <c r="L390" s="289"/>
    </row>
    <row r="391" spans="1:12">
      <c r="A391" s="281"/>
      <c r="B391" s="317"/>
      <c r="C391" s="283" t="s">
        <v>154</v>
      </c>
      <c r="D391" s="283" t="s">
        <v>185</v>
      </c>
      <c r="E391" s="284">
        <v>1</v>
      </c>
      <c r="F391" s="285">
        <v>125819</v>
      </c>
      <c r="G391" s="285">
        <v>50237</v>
      </c>
      <c r="H391" s="286">
        <f>G391/G396</f>
        <v>0.26170556365909564</v>
      </c>
      <c r="I391" s="287">
        <f t="shared" si="119"/>
        <v>2.5045086290980749</v>
      </c>
      <c r="J391" s="284">
        <f t="shared" si="120"/>
        <v>2.5045086290980749</v>
      </c>
      <c r="K391" s="288">
        <f t="shared" si="121"/>
        <v>125818.99999999999</v>
      </c>
      <c r="L391" s="289"/>
    </row>
    <row r="392" spans="1:12">
      <c r="A392" s="281"/>
      <c r="B392" s="317"/>
      <c r="C392" s="283" t="s">
        <v>153</v>
      </c>
      <c r="D392" s="283" t="s">
        <v>185</v>
      </c>
      <c r="E392" s="284">
        <v>1</v>
      </c>
      <c r="F392" s="285">
        <v>57183</v>
      </c>
      <c r="G392" s="285">
        <v>23372</v>
      </c>
      <c r="H392" s="286">
        <f>G392/G396</f>
        <v>0.12175453219420712</v>
      </c>
      <c r="I392" s="287">
        <f t="shared" si="119"/>
        <v>2.4466455587882936</v>
      </c>
      <c r="J392" s="284">
        <f t="shared" si="120"/>
        <v>2.4466455587882936</v>
      </c>
      <c r="K392" s="288">
        <f t="shared" si="121"/>
        <v>57183</v>
      </c>
      <c r="L392" s="289"/>
    </row>
    <row r="393" spans="1:12">
      <c r="A393" s="281"/>
      <c r="B393" s="317"/>
      <c r="C393" s="283" t="s">
        <v>164</v>
      </c>
      <c r="D393" s="283" t="s">
        <v>185</v>
      </c>
      <c r="E393" s="284">
        <v>1</v>
      </c>
      <c r="F393" s="285">
        <v>95296</v>
      </c>
      <c r="G393" s="285">
        <v>38190</v>
      </c>
      <c r="H393" s="286">
        <f>G393/G396</f>
        <v>0.19894769743696603</v>
      </c>
      <c r="I393" s="287">
        <f t="shared" si="119"/>
        <v>2.495312909138518</v>
      </c>
      <c r="J393" s="284">
        <f t="shared" si="120"/>
        <v>2.495312909138518</v>
      </c>
      <c r="K393" s="288">
        <f t="shared" si="121"/>
        <v>95296</v>
      </c>
      <c r="L393" s="289"/>
    </row>
    <row r="394" spans="1:12">
      <c r="A394" s="281"/>
      <c r="B394" s="317"/>
      <c r="C394" s="283" t="s">
        <v>158</v>
      </c>
      <c r="D394" s="283" t="s">
        <v>185</v>
      </c>
      <c r="E394" s="284">
        <v>1</v>
      </c>
      <c r="F394" s="285">
        <v>43417</v>
      </c>
      <c r="G394" s="285">
        <v>17503</v>
      </c>
      <c r="H394" s="286">
        <f>G394/G396</f>
        <v>9.1180454261304444E-2</v>
      </c>
      <c r="I394" s="287">
        <f t="shared" si="119"/>
        <v>2.4805461920813574</v>
      </c>
      <c r="J394" s="284">
        <f t="shared" si="120"/>
        <v>2.4805461920813574</v>
      </c>
      <c r="K394" s="288">
        <f t="shared" si="121"/>
        <v>43417</v>
      </c>
      <c r="L394" s="289"/>
    </row>
    <row r="395" spans="1:12">
      <c r="A395" s="281"/>
      <c r="B395" s="317"/>
      <c r="C395" s="283" t="s">
        <v>167</v>
      </c>
      <c r="D395" s="283" t="s">
        <v>185</v>
      </c>
      <c r="E395" s="284">
        <v>1</v>
      </c>
      <c r="F395" s="285">
        <v>51777</v>
      </c>
      <c r="G395" s="285">
        <v>16708</v>
      </c>
      <c r="H395" s="286">
        <f>G395/G396</f>
        <v>8.7038966451344027E-2</v>
      </c>
      <c r="I395" s="287">
        <f t="shared" si="119"/>
        <v>3.0989346420876225</v>
      </c>
      <c r="J395" s="284">
        <f t="shared" si="120"/>
        <v>3.0989346420876225</v>
      </c>
      <c r="K395" s="288">
        <f t="shared" si="121"/>
        <v>51777</v>
      </c>
      <c r="L395" s="289"/>
    </row>
    <row r="396" spans="1:12">
      <c r="A396" s="281"/>
      <c r="B396" s="317"/>
      <c r="C396" s="283"/>
      <c r="D396" s="283"/>
      <c r="E396" s="284"/>
      <c r="F396" s="290">
        <f>SUM(F389:F395)</f>
        <v>485369</v>
      </c>
      <c r="G396" s="290">
        <f>SUM(G389:G395)</f>
        <v>191960</v>
      </c>
      <c r="H396" s="291">
        <f>SUM(H389:H395)</f>
        <v>1</v>
      </c>
      <c r="I396" s="292"/>
      <c r="J396" s="293"/>
      <c r="K396" s="294">
        <f>SUM(K389:K395)</f>
        <v>485369</v>
      </c>
      <c r="L396" s="289"/>
    </row>
    <row r="397" spans="1:12">
      <c r="A397" s="281"/>
      <c r="B397" s="295"/>
      <c r="C397" s="296"/>
      <c r="D397" s="296"/>
      <c r="E397" s="297"/>
      <c r="F397" s="298"/>
      <c r="G397" s="298"/>
      <c r="H397" s="299" t="s">
        <v>103</v>
      </c>
      <c r="I397" s="300"/>
      <c r="J397" s="297"/>
      <c r="K397" s="301"/>
      <c r="L397" s="302"/>
    </row>
    <row r="398" spans="1:12">
      <c r="A398" s="281"/>
      <c r="B398" s="317" t="s">
        <v>162</v>
      </c>
      <c r="C398" s="283" t="str">
        <f t="shared" ref="C398:D404" si="122">C389</f>
        <v xml:space="preserve">10 MG     </v>
      </c>
      <c r="D398" s="283" t="str">
        <f t="shared" si="122"/>
        <v>TAB ER 12H</v>
      </c>
      <c r="E398" s="284">
        <f>(E371*(F371/F398))+(E380*(F380/F398))+(E389*(F389/F398))</f>
        <v>1</v>
      </c>
      <c r="F398" s="285">
        <f>F389+F380+F371</f>
        <v>3431120</v>
      </c>
      <c r="G398" s="285">
        <f>G371+G380+G389</f>
        <v>1499524.5534931773</v>
      </c>
      <c r="H398" s="286">
        <f>G398/G405</f>
        <v>0.28368287247706464</v>
      </c>
      <c r="I398" s="287">
        <f>F398/G398</f>
        <v>2.2881385916670229</v>
      </c>
      <c r="J398" s="284">
        <f t="shared" ref="J398:J404" si="123">E398*I398</f>
        <v>2.2881385916670229</v>
      </c>
      <c r="K398" s="288">
        <f>G398*J398</f>
        <v>3431120</v>
      </c>
      <c r="L398" s="289">
        <f>K405/G405</f>
        <v>2.4737098037216931</v>
      </c>
    </row>
    <row r="399" spans="1:12">
      <c r="A399" s="281"/>
      <c r="B399" s="317"/>
      <c r="C399" s="283" t="str">
        <f t="shared" si="122"/>
        <v xml:space="preserve">15 MG     </v>
      </c>
      <c r="D399" s="283" t="str">
        <f t="shared" si="122"/>
        <v>TAB ER 12H</v>
      </c>
      <c r="E399" s="284">
        <f t="shared" ref="E399:E404" si="124">(E372*(F372/F399))+(E381*(F381/F399))+(E390*(F390/F399))</f>
        <v>1</v>
      </c>
      <c r="F399" s="285">
        <f t="shared" ref="F399:F404" si="125">F390+F381+F372</f>
        <v>581995</v>
      </c>
      <c r="G399" s="285">
        <f t="shared" ref="G399:G404" si="126">G372+G381+G390</f>
        <v>263789.23831495311</v>
      </c>
      <c r="H399" s="286">
        <f>G399/G405</f>
        <v>4.9904143736358854E-2</v>
      </c>
      <c r="I399" s="287">
        <f t="shared" ref="I399:I404" si="127">F399/G399</f>
        <v>2.2062878823931507</v>
      </c>
      <c r="J399" s="284">
        <f t="shared" si="123"/>
        <v>2.2062878823931507</v>
      </c>
      <c r="K399" s="288">
        <f t="shared" ref="K399:K404" si="128">G399*J399</f>
        <v>581995</v>
      </c>
      <c r="L399" s="289"/>
    </row>
    <row r="400" spans="1:12">
      <c r="A400" s="281"/>
      <c r="B400" s="317"/>
      <c r="C400" s="283" t="str">
        <f t="shared" si="122"/>
        <v xml:space="preserve">20 MG     </v>
      </c>
      <c r="D400" s="283" t="str">
        <f t="shared" si="122"/>
        <v>TAB ER 12H</v>
      </c>
      <c r="E400" s="284">
        <f t="shared" si="124"/>
        <v>1</v>
      </c>
      <c r="F400" s="285">
        <f t="shared" si="125"/>
        <v>3506648</v>
      </c>
      <c r="G400" s="285">
        <f t="shared" si="126"/>
        <v>1435148.1703347685</v>
      </c>
      <c r="H400" s="286">
        <f>G400/G405</f>
        <v>0.27150402735477658</v>
      </c>
      <c r="I400" s="287">
        <f t="shared" si="127"/>
        <v>2.4434048500943462</v>
      </c>
      <c r="J400" s="284">
        <f t="shared" si="123"/>
        <v>2.4434048500943462</v>
      </c>
      <c r="K400" s="288">
        <f t="shared" si="128"/>
        <v>3506648</v>
      </c>
      <c r="L400" s="289"/>
    </row>
    <row r="401" spans="1:13">
      <c r="A401" s="281"/>
      <c r="B401" s="317"/>
      <c r="C401" s="283" t="str">
        <f t="shared" si="122"/>
        <v xml:space="preserve">30 MG     </v>
      </c>
      <c r="D401" s="283" t="str">
        <f t="shared" si="122"/>
        <v>TAB ER 12H</v>
      </c>
      <c r="E401" s="284">
        <f t="shared" si="124"/>
        <v>1</v>
      </c>
      <c r="F401" s="285">
        <f t="shared" si="125"/>
        <v>1378678</v>
      </c>
      <c r="G401" s="285">
        <f t="shared" si="126"/>
        <v>576475.58468113886</v>
      </c>
      <c r="H401" s="286">
        <f>G401/G405</f>
        <v>0.1090587342463178</v>
      </c>
      <c r="I401" s="287">
        <f t="shared" si="127"/>
        <v>2.3915635573058602</v>
      </c>
      <c r="J401" s="284">
        <f t="shared" si="123"/>
        <v>2.3915635573058602</v>
      </c>
      <c r="K401" s="288">
        <f t="shared" si="128"/>
        <v>1378678.0000000002</v>
      </c>
      <c r="L401" s="289"/>
    </row>
    <row r="402" spans="1:13">
      <c r="A402" s="281"/>
      <c r="B402" s="317"/>
      <c r="C402" s="283" t="str">
        <f t="shared" si="122"/>
        <v xml:space="preserve">40 MG     </v>
      </c>
      <c r="D402" s="283" t="str">
        <f t="shared" si="122"/>
        <v>TAB ER 12H</v>
      </c>
      <c r="E402" s="284">
        <f t="shared" si="124"/>
        <v>1</v>
      </c>
      <c r="F402" s="285">
        <f t="shared" si="125"/>
        <v>2238960.5</v>
      </c>
      <c r="G402" s="285">
        <f t="shared" si="126"/>
        <v>844686.27809734712</v>
      </c>
      <c r="H402" s="286">
        <f>G402/G405</f>
        <v>0.15979933716617623</v>
      </c>
      <c r="I402" s="287">
        <f t="shared" si="127"/>
        <v>2.6506414962052545</v>
      </c>
      <c r="J402" s="284">
        <f t="shared" si="123"/>
        <v>2.6506414962052545</v>
      </c>
      <c r="K402" s="288">
        <f t="shared" si="128"/>
        <v>2238960.5</v>
      </c>
      <c r="L402" s="289"/>
    </row>
    <row r="403" spans="1:13">
      <c r="A403" s="281"/>
      <c r="B403" s="317"/>
      <c r="C403" s="283" t="str">
        <f t="shared" si="122"/>
        <v xml:space="preserve">60 MG     </v>
      </c>
      <c r="D403" s="283" t="str">
        <f t="shared" si="122"/>
        <v>TAB ER 12H</v>
      </c>
      <c r="E403" s="284">
        <f t="shared" si="124"/>
        <v>1</v>
      </c>
      <c r="F403" s="285">
        <f t="shared" si="125"/>
        <v>826643</v>
      </c>
      <c r="G403" s="285">
        <f t="shared" si="126"/>
        <v>318144.27933555003</v>
      </c>
      <c r="H403" s="286">
        <f>G403/G405</f>
        <v>6.0187132523979114E-2</v>
      </c>
      <c r="I403" s="287">
        <f t="shared" si="127"/>
        <v>2.5983274058124151</v>
      </c>
      <c r="J403" s="284">
        <f t="shared" si="123"/>
        <v>2.5983274058124151</v>
      </c>
      <c r="K403" s="288">
        <f t="shared" si="128"/>
        <v>826643</v>
      </c>
      <c r="L403" s="289"/>
    </row>
    <row r="404" spans="1:13">
      <c r="A404" s="281"/>
      <c r="B404" s="317"/>
      <c r="C404" s="283" t="str">
        <f t="shared" si="122"/>
        <v xml:space="preserve">80 MG     </v>
      </c>
      <c r="D404" s="283" t="str">
        <f t="shared" si="122"/>
        <v>TAB ER 12H</v>
      </c>
      <c r="E404" s="284">
        <f t="shared" si="124"/>
        <v>1</v>
      </c>
      <c r="F404" s="285">
        <f t="shared" si="125"/>
        <v>1111784</v>
      </c>
      <c r="G404" s="285">
        <f t="shared" si="126"/>
        <v>348150.43005433877</v>
      </c>
      <c r="H404" s="286">
        <f>G404/G405</f>
        <v>6.5863752495326888E-2</v>
      </c>
      <c r="I404" s="287">
        <f t="shared" si="127"/>
        <v>3.1934011967943698</v>
      </c>
      <c r="J404" s="284">
        <f t="shared" si="123"/>
        <v>3.1934011967943698</v>
      </c>
      <c r="K404" s="288">
        <f t="shared" si="128"/>
        <v>1111784</v>
      </c>
      <c r="L404" s="289"/>
    </row>
    <row r="405" spans="1:13" ht="13.5" thickBot="1">
      <c r="A405" s="303"/>
      <c r="B405" s="318"/>
      <c r="C405" s="305"/>
      <c r="D405" s="305"/>
      <c r="E405" s="306"/>
      <c r="F405" s="307">
        <f>SUM(F398:F404)</f>
        <v>13075828.5</v>
      </c>
      <c r="G405" s="307">
        <f>SUM(G398:G404)</f>
        <v>5285918.5343112731</v>
      </c>
      <c r="H405" s="308">
        <f>SUM(H398:H404)</f>
        <v>1.0000000000000002</v>
      </c>
      <c r="I405" s="309"/>
      <c r="J405" s="310"/>
      <c r="K405" s="311">
        <f>SUM(K398:K404)</f>
        <v>13075828.5</v>
      </c>
      <c r="L405" s="312"/>
    </row>
    <row r="406" spans="1:13" ht="14.25" thickTop="1" thickBot="1">
      <c r="A406" s="313"/>
      <c r="B406" s="314"/>
      <c r="C406" s="314"/>
      <c r="D406" s="314"/>
      <c r="E406" s="314"/>
      <c r="F406" s="314"/>
      <c r="G406" s="314"/>
      <c r="H406" s="314"/>
      <c r="I406" s="314"/>
      <c r="J406" s="314"/>
      <c r="K406" s="314"/>
      <c r="L406" s="315"/>
    </row>
    <row r="407" spans="1:13" ht="13.5" thickTop="1">
      <c r="A407" s="271" t="s">
        <v>187</v>
      </c>
      <c r="B407" s="316" t="s">
        <v>10</v>
      </c>
      <c r="C407" s="273" t="s">
        <v>102</v>
      </c>
      <c r="D407" s="273" t="s">
        <v>189</v>
      </c>
      <c r="E407" s="274">
        <v>1</v>
      </c>
      <c r="F407" s="275">
        <v>660</v>
      </c>
      <c r="G407" s="275">
        <v>180</v>
      </c>
      <c r="H407" s="276">
        <f>G407/G410</f>
        <v>2.3932987634623055E-2</v>
      </c>
      <c r="I407" s="277">
        <f>F407/G407</f>
        <v>3.6666666666666665</v>
      </c>
      <c r="J407" s="274">
        <f>I407*E407</f>
        <v>3.6666666666666665</v>
      </c>
      <c r="K407" s="278">
        <f>J407*G407</f>
        <v>660</v>
      </c>
      <c r="L407" s="279">
        <f>K410/G410</f>
        <v>2.3245579045339717</v>
      </c>
      <c r="M407" s="350"/>
    </row>
    <row r="408" spans="1:13">
      <c r="A408" s="281"/>
      <c r="B408" s="317"/>
      <c r="C408" s="283" t="s">
        <v>154</v>
      </c>
      <c r="D408" s="283" t="s">
        <v>189</v>
      </c>
      <c r="E408" s="284">
        <v>1</v>
      </c>
      <c r="F408" s="285">
        <v>6358</v>
      </c>
      <c r="G408" s="285">
        <v>2977</v>
      </c>
      <c r="H408" s="286">
        <f>G408/G410</f>
        <v>0.39582502326818242</v>
      </c>
      <c r="I408" s="287">
        <f t="shared" ref="I408:I409" si="129">F408/G408</f>
        <v>2.1357070876721531</v>
      </c>
      <c r="J408" s="284">
        <f>I408*E408</f>
        <v>2.1357070876721531</v>
      </c>
      <c r="K408" s="288">
        <f>J408*G408</f>
        <v>6358</v>
      </c>
      <c r="L408" s="289"/>
      <c r="M408" s="350"/>
    </row>
    <row r="409" spans="1:13">
      <c r="A409" s="281"/>
      <c r="B409" s="317"/>
      <c r="C409" s="283" t="s">
        <v>164</v>
      </c>
      <c r="D409" s="283" t="s">
        <v>189</v>
      </c>
      <c r="E409" s="284">
        <v>1</v>
      </c>
      <c r="F409" s="285">
        <v>10465</v>
      </c>
      <c r="G409" s="285">
        <v>4364</v>
      </c>
      <c r="H409" s="286">
        <f>G409/G410</f>
        <v>0.58024198909719449</v>
      </c>
      <c r="I409" s="287">
        <f t="shared" si="129"/>
        <v>2.3980293308890928</v>
      </c>
      <c r="J409" s="284">
        <f>I409*E409</f>
        <v>2.3980293308890928</v>
      </c>
      <c r="K409" s="288">
        <f>J409*G409</f>
        <v>10465</v>
      </c>
      <c r="L409" s="289"/>
      <c r="M409" s="350"/>
    </row>
    <row r="410" spans="1:13">
      <c r="A410" s="281"/>
      <c r="B410" s="317"/>
      <c r="C410" s="283"/>
      <c r="D410" s="283"/>
      <c r="E410" s="284"/>
      <c r="F410" s="290">
        <f>SUM(F407:F409)</f>
        <v>17483</v>
      </c>
      <c r="G410" s="290">
        <f>SUM(G407:G409)</f>
        <v>7521</v>
      </c>
      <c r="H410" s="291">
        <f>SUM(H407:H409)</f>
        <v>1</v>
      </c>
      <c r="I410" s="292"/>
      <c r="J410" s="293"/>
      <c r="K410" s="294">
        <f>SUM(K407:K409)</f>
        <v>17483</v>
      </c>
      <c r="L410" s="289"/>
    </row>
    <row r="411" spans="1:13">
      <c r="A411" s="281"/>
      <c r="B411" s="295"/>
      <c r="C411" s="296"/>
      <c r="D411" s="296"/>
      <c r="E411" s="297"/>
      <c r="F411" s="298"/>
      <c r="G411" s="298"/>
      <c r="H411" s="299" t="s">
        <v>103</v>
      </c>
      <c r="I411" s="300"/>
      <c r="J411" s="297"/>
      <c r="K411" s="301"/>
      <c r="L411" s="302"/>
    </row>
    <row r="412" spans="1:13">
      <c r="A412" s="281"/>
      <c r="B412" s="317" t="s">
        <v>14</v>
      </c>
      <c r="C412" s="283" t="s">
        <v>102</v>
      </c>
      <c r="D412" s="283" t="s">
        <v>189</v>
      </c>
      <c r="E412" s="284">
        <v>1</v>
      </c>
      <c r="F412" s="285">
        <v>1E-4</v>
      </c>
      <c r="G412" s="285">
        <v>1E-4</v>
      </c>
      <c r="H412" s="286">
        <f>G412/G415</f>
        <v>0.33333333333333331</v>
      </c>
      <c r="I412" s="287">
        <f>F412/G412</f>
        <v>1</v>
      </c>
      <c r="J412" s="284">
        <f>I412*E412</f>
        <v>1</v>
      </c>
      <c r="K412" s="288">
        <f>G412*J412</f>
        <v>1E-4</v>
      </c>
      <c r="L412" s="289">
        <f>K415/G415</f>
        <v>1</v>
      </c>
    </row>
    <row r="413" spans="1:13">
      <c r="A413" s="281"/>
      <c r="B413" s="317"/>
      <c r="C413" s="283" t="s">
        <v>154</v>
      </c>
      <c r="D413" s="283" t="s">
        <v>189</v>
      </c>
      <c r="E413" s="284">
        <v>1</v>
      </c>
      <c r="F413" s="285">
        <v>1E-4</v>
      </c>
      <c r="G413" s="285">
        <v>1E-4</v>
      </c>
      <c r="H413" s="286">
        <f>G413/G415</f>
        <v>0.33333333333333331</v>
      </c>
      <c r="I413" s="287">
        <f>F413/G413</f>
        <v>1</v>
      </c>
      <c r="J413" s="284">
        <f>I413*E413</f>
        <v>1</v>
      </c>
      <c r="K413" s="288">
        <f>G413*J413</f>
        <v>1E-4</v>
      </c>
      <c r="L413" s="289"/>
    </row>
    <row r="414" spans="1:13">
      <c r="A414" s="281"/>
      <c r="B414" s="317"/>
      <c r="C414" s="283" t="s">
        <v>164</v>
      </c>
      <c r="D414" s="283" t="s">
        <v>189</v>
      </c>
      <c r="E414" s="284">
        <v>1</v>
      </c>
      <c r="F414" s="285">
        <v>1E-4</v>
      </c>
      <c r="G414" s="285">
        <v>1E-4</v>
      </c>
      <c r="H414" s="286">
        <f>G414/G415</f>
        <v>0.33333333333333331</v>
      </c>
      <c r="I414" s="287">
        <f>F414/G414</f>
        <v>1</v>
      </c>
      <c r="J414" s="284">
        <f>I414*E414</f>
        <v>1</v>
      </c>
      <c r="K414" s="288">
        <f>G414*J414</f>
        <v>1E-4</v>
      </c>
      <c r="L414" s="289"/>
    </row>
    <row r="415" spans="1:13">
      <c r="A415" s="281"/>
      <c r="B415" s="317"/>
      <c r="C415" s="283"/>
      <c r="D415" s="283"/>
      <c r="E415" s="284"/>
      <c r="F415" s="290">
        <f>SUM(F412:F414)</f>
        <v>3.0000000000000003E-4</v>
      </c>
      <c r="G415" s="290">
        <f>SUM(G412:G414)</f>
        <v>3.0000000000000003E-4</v>
      </c>
      <c r="H415" s="291">
        <f>SUM(H412:H414)</f>
        <v>1</v>
      </c>
      <c r="I415" s="292"/>
      <c r="J415" s="293"/>
      <c r="K415" s="294">
        <f>SUM(K412:K414)</f>
        <v>3.0000000000000003E-4</v>
      </c>
      <c r="L415" s="289"/>
    </row>
    <row r="416" spans="1:13">
      <c r="A416" s="281"/>
      <c r="B416" s="295"/>
      <c r="C416" s="296"/>
      <c r="D416" s="296"/>
      <c r="E416" s="297"/>
      <c r="F416" s="298"/>
      <c r="G416" s="298"/>
      <c r="H416" s="299" t="s">
        <v>103</v>
      </c>
      <c r="I416" s="300"/>
      <c r="J416" s="297"/>
      <c r="K416" s="301"/>
      <c r="L416" s="302"/>
    </row>
    <row r="417" spans="1:12">
      <c r="A417" s="281"/>
      <c r="B417" s="317" t="s">
        <v>15</v>
      </c>
      <c r="C417" s="283" t="s">
        <v>102</v>
      </c>
      <c r="D417" s="283" t="s">
        <v>189</v>
      </c>
      <c r="E417" s="284">
        <v>1</v>
      </c>
      <c r="F417" s="285">
        <v>1E-4</v>
      </c>
      <c r="G417" s="285">
        <v>1E-4</v>
      </c>
      <c r="H417" s="286">
        <f>G417/G420</f>
        <v>0.33333333333333331</v>
      </c>
      <c r="I417" s="287">
        <f>F417/G417</f>
        <v>1</v>
      </c>
      <c r="J417" s="284">
        <f>I417*E417</f>
        <v>1</v>
      </c>
      <c r="K417" s="288">
        <f>G417*J417</f>
        <v>1E-4</v>
      </c>
      <c r="L417" s="289">
        <f>K420/G420</f>
        <v>1</v>
      </c>
    </row>
    <row r="418" spans="1:12">
      <c r="A418" s="281"/>
      <c r="B418" s="317"/>
      <c r="C418" s="283" t="s">
        <v>154</v>
      </c>
      <c r="D418" s="283" t="s">
        <v>189</v>
      </c>
      <c r="E418" s="284">
        <v>1</v>
      </c>
      <c r="F418" s="285">
        <v>1E-4</v>
      </c>
      <c r="G418" s="285">
        <v>1E-4</v>
      </c>
      <c r="H418" s="286">
        <f>G418/G420</f>
        <v>0.33333333333333331</v>
      </c>
      <c r="I418" s="287">
        <f>F418/G418</f>
        <v>1</v>
      </c>
      <c r="J418" s="284">
        <f>I418*E418</f>
        <v>1</v>
      </c>
      <c r="K418" s="288">
        <f>G418*J418</f>
        <v>1E-4</v>
      </c>
      <c r="L418" s="289"/>
    </row>
    <row r="419" spans="1:12">
      <c r="A419" s="281"/>
      <c r="B419" s="317"/>
      <c r="C419" s="283" t="s">
        <v>164</v>
      </c>
      <c r="D419" s="283" t="s">
        <v>189</v>
      </c>
      <c r="E419" s="284">
        <v>1</v>
      </c>
      <c r="F419" s="285">
        <v>1E-4</v>
      </c>
      <c r="G419" s="285">
        <v>1E-4</v>
      </c>
      <c r="H419" s="286">
        <f>G419/G420</f>
        <v>0.33333333333333331</v>
      </c>
      <c r="I419" s="287">
        <f>F419/G419</f>
        <v>1</v>
      </c>
      <c r="J419" s="284">
        <f>I419*E419</f>
        <v>1</v>
      </c>
      <c r="K419" s="288">
        <f>G419*J419</f>
        <v>1E-4</v>
      </c>
      <c r="L419" s="289"/>
    </row>
    <row r="420" spans="1:12">
      <c r="A420" s="281"/>
      <c r="B420" s="317"/>
      <c r="C420" s="283"/>
      <c r="D420" s="283"/>
      <c r="E420" s="284"/>
      <c r="F420" s="290">
        <f>SUM(F417:F419)</f>
        <v>3.0000000000000003E-4</v>
      </c>
      <c r="G420" s="290">
        <f>SUM(G417:G419)</f>
        <v>3.0000000000000003E-4</v>
      </c>
      <c r="H420" s="291">
        <f>SUM(H417:H419)</f>
        <v>1</v>
      </c>
      <c r="I420" s="292"/>
      <c r="J420" s="293"/>
      <c r="K420" s="294">
        <f>SUM(K417:K419)</f>
        <v>3.0000000000000003E-4</v>
      </c>
      <c r="L420" s="289"/>
    </row>
    <row r="421" spans="1:12">
      <c r="A421" s="281"/>
      <c r="B421" s="295"/>
      <c r="C421" s="296"/>
      <c r="D421" s="296"/>
      <c r="E421" s="297"/>
      <c r="F421" s="298"/>
      <c r="G421" s="298"/>
      <c r="H421" s="299" t="s">
        <v>103</v>
      </c>
      <c r="I421" s="300"/>
      <c r="J421" s="297"/>
      <c r="K421" s="301"/>
      <c r="L421" s="302"/>
    </row>
    <row r="422" spans="1:12">
      <c r="A422" s="281"/>
      <c r="B422" s="317" t="s">
        <v>16</v>
      </c>
      <c r="C422" s="283" t="str">
        <f t="shared" ref="C422:D424" si="130">C417</f>
        <v xml:space="preserve">10 MG     </v>
      </c>
      <c r="D422" s="283" t="str">
        <f t="shared" si="130"/>
        <v>TAB.SR 12H</v>
      </c>
      <c r="E422" s="284">
        <f>(E407*(F407/F422))+(E412*(F412/F422))+(E417*(F417/F422))</f>
        <v>1</v>
      </c>
      <c r="F422" s="285">
        <f t="shared" ref="F422:G424" si="131">F407+F412+F417</f>
        <v>660.00019999999995</v>
      </c>
      <c r="G422" s="285">
        <f t="shared" si="131"/>
        <v>180.00020000000001</v>
      </c>
      <c r="H422" s="286">
        <f>G422/G425</f>
        <v>2.3933012317536577E-2</v>
      </c>
      <c r="I422" s="287">
        <f>F422/G422</f>
        <v>3.6666637037069956</v>
      </c>
      <c r="J422" s="284">
        <f>I422*E422</f>
        <v>3.6666637037069956</v>
      </c>
      <c r="K422" s="288">
        <f>G422*J422</f>
        <v>660.00019999999995</v>
      </c>
      <c r="L422" s="289">
        <f>K425/G425</f>
        <v>2.3245577988652197</v>
      </c>
    </row>
    <row r="423" spans="1:12">
      <c r="A423" s="281"/>
      <c r="B423" s="317"/>
      <c r="C423" s="283" t="str">
        <f t="shared" si="130"/>
        <v xml:space="preserve">20 MG     </v>
      </c>
      <c r="D423" s="283" t="str">
        <f t="shared" si="130"/>
        <v>TAB.SR 12H</v>
      </c>
      <c r="E423" s="284">
        <f>(E408*(F408/F423))+(E413*(F413/F423))+(E418*(F418/F423))</f>
        <v>1</v>
      </c>
      <c r="F423" s="285">
        <f>F408+F413+F418</f>
        <v>6358.0002000000004</v>
      </c>
      <c r="G423" s="285">
        <f t="shared" si="131"/>
        <v>2977.0002000000004</v>
      </c>
      <c r="H423" s="286">
        <f>G423/G425</f>
        <v>0.3958250182828067</v>
      </c>
      <c r="I423" s="287">
        <f>F423/G423</f>
        <v>2.1357070113733951</v>
      </c>
      <c r="J423" s="284">
        <f>I423*E423</f>
        <v>2.1357070113733951</v>
      </c>
      <c r="K423" s="288">
        <f>G423*J423</f>
        <v>6358.0002000000004</v>
      </c>
      <c r="L423" s="289"/>
    </row>
    <row r="424" spans="1:12">
      <c r="A424" s="281"/>
      <c r="B424" s="317"/>
      <c r="C424" s="283" t="str">
        <f t="shared" si="130"/>
        <v xml:space="preserve">40 MG     </v>
      </c>
      <c r="D424" s="283" t="str">
        <f t="shared" si="130"/>
        <v>TAB.SR 12H</v>
      </c>
      <c r="E424" s="284">
        <f>(E409*(F409/F424))+(E414*(F414/F424))+(E419*(F419/F424))</f>
        <v>1.0000000000000002</v>
      </c>
      <c r="F424" s="285">
        <f>F409+F414+F419</f>
        <v>10465.000199999999</v>
      </c>
      <c r="G424" s="285">
        <f t="shared" si="131"/>
        <v>4364.0002000000004</v>
      </c>
      <c r="H424" s="286">
        <f>G424/G425</f>
        <v>0.58024196939965667</v>
      </c>
      <c r="I424" s="287">
        <f>F424/G424</f>
        <v>2.39802926681809</v>
      </c>
      <c r="J424" s="284">
        <f>I424*E424</f>
        <v>2.3980292668180905</v>
      </c>
      <c r="K424" s="288">
        <f>G424*J424</f>
        <v>10465.0002</v>
      </c>
      <c r="L424" s="289"/>
    </row>
    <row r="425" spans="1:12" ht="13.5" thickBot="1">
      <c r="A425" s="303"/>
      <c r="B425" s="318"/>
      <c r="C425" s="305"/>
      <c r="D425" s="305"/>
      <c r="E425" s="306"/>
      <c r="F425" s="307">
        <f>SUM(F422:F424)</f>
        <v>17483.000599999999</v>
      </c>
      <c r="G425" s="307">
        <f>SUM(G422:G424)</f>
        <v>7521.0006000000012</v>
      </c>
      <c r="H425" s="308">
        <f>SUM(H422:H424)</f>
        <v>1</v>
      </c>
      <c r="I425" s="309"/>
      <c r="J425" s="310"/>
      <c r="K425" s="311">
        <f>SUM(K422:K424)</f>
        <v>17483.000599999999</v>
      </c>
      <c r="L425" s="312"/>
    </row>
    <row r="426" spans="1:12" ht="14.25" thickTop="1" thickBot="1">
      <c r="A426" s="313"/>
      <c r="B426" s="314"/>
      <c r="C426" s="314"/>
      <c r="D426" s="314"/>
      <c r="E426" s="314"/>
      <c r="F426" s="314"/>
      <c r="G426" s="314"/>
      <c r="H426" s="314"/>
      <c r="I426" s="314"/>
      <c r="J426" s="314"/>
      <c r="K426" s="314"/>
      <c r="L426" s="315"/>
    </row>
    <row r="427" spans="1:12" ht="13.5" thickTop="1">
      <c r="A427" s="271" t="s">
        <v>201</v>
      </c>
      <c r="B427" s="319" t="s">
        <v>10</v>
      </c>
      <c r="C427" s="320" t="s">
        <v>202</v>
      </c>
      <c r="D427" s="320" t="s">
        <v>203</v>
      </c>
      <c r="E427" s="321">
        <v>1</v>
      </c>
      <c r="F427" s="322">
        <v>3265</v>
      </c>
      <c r="G427" s="275">
        <f>F427/I427</f>
        <v>22859.26692804051</v>
      </c>
      <c r="H427" s="323">
        <f>G427/G432</f>
        <v>0.30472037856414241</v>
      </c>
      <c r="I427" s="324">
        <f>(F434+F441)/(G434+G441)</f>
        <v>0.1428304770348939</v>
      </c>
      <c r="J427" s="321">
        <f>E427*I427</f>
        <v>0.1428304770348939</v>
      </c>
      <c r="K427" s="325">
        <f>G427*J427</f>
        <v>3264.9999999999995</v>
      </c>
      <c r="L427" s="326">
        <f>K432/G432</f>
        <v>0.14288724778931611</v>
      </c>
    </row>
    <row r="428" spans="1:12">
      <c r="A428" s="281"/>
      <c r="B428" s="327"/>
      <c r="C428" s="328" t="s">
        <v>204</v>
      </c>
      <c r="D428" s="328" t="s">
        <v>203</v>
      </c>
      <c r="E428" s="329">
        <v>1</v>
      </c>
      <c r="F428" s="330">
        <v>52</v>
      </c>
      <c r="G428" s="285">
        <f>F428/I428</f>
        <v>364.56078431372549</v>
      </c>
      <c r="H428" s="331">
        <f>G428/G432</f>
        <v>4.8596965316263377E-3</v>
      </c>
      <c r="I428" s="332">
        <f>(F435+F442)/(G435+G442)</f>
        <v>0.14263739337155643</v>
      </c>
      <c r="J428" s="329">
        <f>E428*I428</f>
        <v>0.14263739337155643</v>
      </c>
      <c r="K428" s="333">
        <f>G428*J428</f>
        <v>52</v>
      </c>
      <c r="L428" s="334"/>
    </row>
    <row r="429" spans="1:12">
      <c r="A429" s="281"/>
      <c r="B429" s="327"/>
      <c r="C429" s="328" t="s">
        <v>205</v>
      </c>
      <c r="D429" s="328" t="s">
        <v>203</v>
      </c>
      <c r="E429" s="329">
        <v>1</v>
      </c>
      <c r="F429" s="330">
        <v>4181</v>
      </c>
      <c r="G429" s="285">
        <f>F429/I429</f>
        <v>29265.26529676377</v>
      </c>
      <c r="H429" s="331">
        <f>G429/G432</f>
        <v>0.39011411643611887</v>
      </c>
      <c r="I429" s="332">
        <f>(F436+F443)/(G436+G443)</f>
        <v>0.14286561073691501</v>
      </c>
      <c r="J429" s="329">
        <f>E429*I429</f>
        <v>0.14286561073691501</v>
      </c>
      <c r="K429" s="333">
        <f>G429*J429</f>
        <v>4181</v>
      </c>
      <c r="L429" s="334"/>
    </row>
    <row r="430" spans="1:12">
      <c r="A430" s="281"/>
      <c r="B430" s="327"/>
      <c r="C430" s="328" t="s">
        <v>206</v>
      </c>
      <c r="D430" s="328" t="s">
        <v>203</v>
      </c>
      <c r="E430" s="329">
        <v>1</v>
      </c>
      <c r="F430" s="330">
        <v>1232</v>
      </c>
      <c r="G430" s="285">
        <f>F430/I430</f>
        <v>8614.9157033056308</v>
      </c>
      <c r="H430" s="331">
        <f>G430/G432</f>
        <v>0.1148392195897287</v>
      </c>
      <c r="I430" s="332">
        <f>(F437+F444)/(G437+G444)</f>
        <v>0.14300778352680446</v>
      </c>
      <c r="J430" s="329">
        <f>E430*I430</f>
        <v>0.14300778352680446</v>
      </c>
      <c r="K430" s="333">
        <f>G430*J430</f>
        <v>1232</v>
      </c>
      <c r="L430" s="334"/>
    </row>
    <row r="431" spans="1:12">
      <c r="A431" s="281"/>
      <c r="B431" s="327"/>
      <c r="C431" s="328" t="s">
        <v>207</v>
      </c>
      <c r="D431" s="328" t="s">
        <v>203</v>
      </c>
      <c r="E431" s="329">
        <v>1</v>
      </c>
      <c r="F431" s="330">
        <v>1989</v>
      </c>
      <c r="G431" s="285">
        <f>F431/I431</f>
        <v>13913.182575387542</v>
      </c>
      <c r="H431" s="331">
        <f>G431/G432</f>
        <v>0.18546658887838369</v>
      </c>
      <c r="I431" s="332">
        <f>(F438+F445)/(G438+G445)</f>
        <v>0.14295794576278661</v>
      </c>
      <c r="J431" s="329">
        <f>E431*I431</f>
        <v>0.14295794576278661</v>
      </c>
      <c r="K431" s="333">
        <f>G431*J431</f>
        <v>1989</v>
      </c>
      <c r="L431" s="334"/>
    </row>
    <row r="432" spans="1:12">
      <c r="A432" s="281"/>
      <c r="B432" s="327"/>
      <c r="C432" s="328"/>
      <c r="D432" s="328"/>
      <c r="E432" s="329"/>
      <c r="F432" s="335">
        <f>SUM(F427:F431)</f>
        <v>10719</v>
      </c>
      <c r="G432" s="335">
        <f>SUM(G427:G431)</f>
        <v>75017.191287811176</v>
      </c>
      <c r="H432" s="336">
        <f>SUM(H427:H431)</f>
        <v>1</v>
      </c>
      <c r="I432" s="337" t="s">
        <v>103</v>
      </c>
      <c r="J432" s="338"/>
      <c r="K432" s="339">
        <f>SUM(K427:K431)</f>
        <v>10719</v>
      </c>
      <c r="L432" s="334"/>
    </row>
    <row r="433" spans="1:12">
      <c r="A433" s="281"/>
      <c r="B433" s="295"/>
      <c r="C433" s="296"/>
      <c r="D433" s="296"/>
      <c r="E433" s="340"/>
      <c r="F433" s="298"/>
      <c r="G433" s="298"/>
      <c r="H433" s="299" t="s">
        <v>103</v>
      </c>
      <c r="I433" s="300"/>
      <c r="J433" s="297"/>
      <c r="K433" s="301"/>
      <c r="L433" s="302"/>
    </row>
    <row r="434" spans="1:12">
      <c r="A434" s="281"/>
      <c r="B434" s="327" t="s">
        <v>14</v>
      </c>
      <c r="C434" s="328" t="s">
        <v>202</v>
      </c>
      <c r="D434" s="328" t="s">
        <v>203</v>
      </c>
      <c r="E434" s="329">
        <v>1</v>
      </c>
      <c r="F434" s="330">
        <v>19927</v>
      </c>
      <c r="G434" s="330">
        <v>139726</v>
      </c>
      <c r="H434" s="331">
        <f>G434/G439</f>
        <v>0.1910822102333723</v>
      </c>
      <c r="I434" s="332">
        <f>F434/G434</f>
        <v>0.14261483188526117</v>
      </c>
      <c r="J434" s="329">
        <f>E434*I434</f>
        <v>0.14261483188526117</v>
      </c>
      <c r="K434" s="333">
        <f>G434*J434</f>
        <v>19927.000000000004</v>
      </c>
      <c r="L434" s="334">
        <f>K439/G439</f>
        <v>0.14277899717601045</v>
      </c>
    </row>
    <row r="435" spans="1:12">
      <c r="A435" s="281"/>
      <c r="B435" s="327"/>
      <c r="C435" s="328" t="s">
        <v>204</v>
      </c>
      <c r="D435" s="328" t="s">
        <v>203</v>
      </c>
      <c r="E435" s="329">
        <v>1</v>
      </c>
      <c r="F435" s="330">
        <v>844</v>
      </c>
      <c r="G435" s="330">
        <v>5919</v>
      </c>
      <c r="H435" s="331">
        <f>G435/G439</f>
        <v>8.0945250158977623E-3</v>
      </c>
      <c r="I435" s="332">
        <f>F435/G435</f>
        <v>0.14259165399560736</v>
      </c>
      <c r="J435" s="329">
        <f>E435*I435</f>
        <v>0.14259165399560736</v>
      </c>
      <c r="K435" s="333">
        <f>G435*J435</f>
        <v>844</v>
      </c>
      <c r="L435" s="334"/>
    </row>
    <row r="436" spans="1:12">
      <c r="A436" s="281"/>
      <c r="B436" s="327"/>
      <c r="C436" s="328" t="s">
        <v>205</v>
      </c>
      <c r="D436" s="328" t="s">
        <v>203</v>
      </c>
      <c r="E436" s="329">
        <v>1</v>
      </c>
      <c r="F436" s="330">
        <v>37526</v>
      </c>
      <c r="G436" s="330">
        <v>262917</v>
      </c>
      <c r="H436" s="331">
        <f>G436/G439</f>
        <v>0.35955199081006789</v>
      </c>
      <c r="I436" s="332">
        <f>F436/G436</f>
        <v>0.14272945454268837</v>
      </c>
      <c r="J436" s="329">
        <f>E436*I436</f>
        <v>0.14272945454268837</v>
      </c>
      <c r="K436" s="333">
        <f>G436*J436</f>
        <v>37526</v>
      </c>
      <c r="L436" s="334"/>
    </row>
    <row r="437" spans="1:12">
      <c r="A437" s="281"/>
      <c r="B437" s="327"/>
      <c r="C437" s="328" t="s">
        <v>206</v>
      </c>
      <c r="D437" s="328" t="s">
        <v>203</v>
      </c>
      <c r="E437" s="329">
        <v>1</v>
      </c>
      <c r="F437" s="330">
        <v>14362</v>
      </c>
      <c r="G437" s="330">
        <v>100435</v>
      </c>
      <c r="H437" s="331">
        <f>G437/G439</f>
        <v>0.13734982597933632</v>
      </c>
      <c r="I437" s="332">
        <f>F437/G437</f>
        <v>0.1429979588788769</v>
      </c>
      <c r="J437" s="329">
        <f>E437*I437</f>
        <v>0.1429979588788769</v>
      </c>
      <c r="K437" s="333">
        <f>G437*J437</f>
        <v>14362.000000000002</v>
      </c>
      <c r="L437" s="334"/>
    </row>
    <row r="438" spans="1:12">
      <c r="A438" s="281"/>
      <c r="B438" s="327"/>
      <c r="C438" s="328" t="s">
        <v>207</v>
      </c>
      <c r="D438" s="328" t="s">
        <v>203</v>
      </c>
      <c r="E438" s="329">
        <v>1</v>
      </c>
      <c r="F438" s="330">
        <v>31746</v>
      </c>
      <c r="G438" s="330">
        <v>222238</v>
      </c>
      <c r="H438" s="331">
        <f>G438/G439</f>
        <v>0.3039214479613257</v>
      </c>
      <c r="I438" s="332">
        <f>F438/G438</f>
        <v>0.14284685787309101</v>
      </c>
      <c r="J438" s="329">
        <f>E438*I438</f>
        <v>0.14284685787309101</v>
      </c>
      <c r="K438" s="333">
        <f>G438*J438</f>
        <v>31746</v>
      </c>
      <c r="L438" s="334"/>
    </row>
    <row r="439" spans="1:12">
      <c r="A439" s="281"/>
      <c r="B439" s="327"/>
      <c r="C439" s="328"/>
      <c r="D439" s="328"/>
      <c r="E439" s="329"/>
      <c r="F439" s="335">
        <f>SUM(F434:F438)</f>
        <v>104405</v>
      </c>
      <c r="G439" s="335">
        <f>SUM(G434:G438)</f>
        <v>731235</v>
      </c>
      <c r="H439" s="336">
        <f>SUM(H434:H438)</f>
        <v>1</v>
      </c>
      <c r="I439" s="337" t="s">
        <v>103</v>
      </c>
      <c r="J439" s="338"/>
      <c r="K439" s="339">
        <f>SUM(K434:K438)</f>
        <v>104405</v>
      </c>
      <c r="L439" s="334"/>
    </row>
    <row r="440" spans="1:12">
      <c r="A440" s="281"/>
      <c r="B440" s="295"/>
      <c r="C440" s="296"/>
      <c r="D440" s="296"/>
      <c r="E440" s="340"/>
      <c r="F440" s="298"/>
      <c r="G440" s="298"/>
      <c r="H440" s="299" t="s">
        <v>103</v>
      </c>
      <c r="I440" s="300"/>
      <c r="J440" s="297"/>
      <c r="K440" s="301"/>
      <c r="L440" s="302"/>
    </row>
    <row r="441" spans="1:12">
      <c r="A441" s="281"/>
      <c r="B441" s="327" t="s">
        <v>15</v>
      </c>
      <c r="C441" s="328" t="s">
        <v>202</v>
      </c>
      <c r="D441" s="328" t="s">
        <v>203</v>
      </c>
      <c r="E441" s="329">
        <v>1</v>
      </c>
      <c r="F441" s="330">
        <v>4559</v>
      </c>
      <c r="G441" s="330">
        <v>31708</v>
      </c>
      <c r="H441" s="331">
        <f>G441/G446</f>
        <v>0.20875221372940161</v>
      </c>
      <c r="I441" s="332">
        <f>F441/G441</f>
        <v>0.14378074933770657</v>
      </c>
      <c r="J441" s="329">
        <f>E441*I441</f>
        <v>0.14378074933770657</v>
      </c>
      <c r="K441" s="333">
        <f>G441*J441</f>
        <v>4559</v>
      </c>
      <c r="L441" s="334">
        <f>K446/G446</f>
        <v>0.14350233387977063</v>
      </c>
    </row>
    <row r="442" spans="1:12">
      <c r="A442" s="281"/>
      <c r="B442" s="327"/>
      <c r="C442" s="328" t="s">
        <v>204</v>
      </c>
      <c r="D442" s="328" t="s">
        <v>203</v>
      </c>
      <c r="E442" s="329">
        <v>1</v>
      </c>
      <c r="F442" s="330">
        <v>176</v>
      </c>
      <c r="G442" s="330">
        <v>1232</v>
      </c>
      <c r="H442" s="331">
        <f>G442/G446</f>
        <v>8.1109728558919764E-3</v>
      </c>
      <c r="I442" s="332">
        <f>F442/G442</f>
        <v>0.14285714285714285</v>
      </c>
      <c r="J442" s="329">
        <f>E442*I442</f>
        <v>0.14285714285714285</v>
      </c>
      <c r="K442" s="333">
        <f>G442*J442</f>
        <v>176</v>
      </c>
      <c r="L442" s="334"/>
    </row>
    <row r="443" spans="1:12">
      <c r="A443" s="281"/>
      <c r="B443" s="327"/>
      <c r="C443" s="328" t="s">
        <v>205</v>
      </c>
      <c r="D443" s="328" t="s">
        <v>203</v>
      </c>
      <c r="E443" s="329">
        <v>1</v>
      </c>
      <c r="F443" s="330">
        <v>8268</v>
      </c>
      <c r="G443" s="330">
        <v>57622</v>
      </c>
      <c r="H443" s="331">
        <f>G443/G446</f>
        <v>0.37935915414140214</v>
      </c>
      <c r="I443" s="332">
        <f>F443/G443</f>
        <v>0.14348686265662419</v>
      </c>
      <c r="J443" s="329">
        <f>E443*I443</f>
        <v>0.14348686265662419</v>
      </c>
      <c r="K443" s="333">
        <f>G443*J443</f>
        <v>8268</v>
      </c>
      <c r="L443" s="334"/>
    </row>
    <row r="444" spans="1:12">
      <c r="A444" s="281"/>
      <c r="B444" s="327"/>
      <c r="C444" s="328" t="s">
        <v>206</v>
      </c>
      <c r="D444" s="328" t="s">
        <v>203</v>
      </c>
      <c r="E444" s="329">
        <v>1</v>
      </c>
      <c r="F444" s="330">
        <v>1641</v>
      </c>
      <c r="G444" s="330">
        <v>11468</v>
      </c>
      <c r="H444" s="331">
        <f>G444/G446</f>
        <v>7.5500516811176283E-2</v>
      </c>
      <c r="I444" s="332">
        <f>F444/G444</f>
        <v>0.14309382629926753</v>
      </c>
      <c r="J444" s="329">
        <f>E444*I444</f>
        <v>0.14309382629926753</v>
      </c>
      <c r="K444" s="333">
        <f>G444*J444</f>
        <v>1641</v>
      </c>
      <c r="L444" s="334"/>
    </row>
    <row r="445" spans="1:12">
      <c r="A445" s="281"/>
      <c r="B445" s="327"/>
      <c r="C445" s="328" t="s">
        <v>207</v>
      </c>
      <c r="D445" s="328" t="s">
        <v>203</v>
      </c>
      <c r="E445" s="329">
        <v>1</v>
      </c>
      <c r="F445" s="330">
        <v>7153</v>
      </c>
      <c r="G445" s="330">
        <v>49863</v>
      </c>
      <c r="H445" s="331">
        <f>G445/G446</f>
        <v>0.32827714246212797</v>
      </c>
      <c r="I445" s="332">
        <f>F445/G445</f>
        <v>0.14345306138820368</v>
      </c>
      <c r="J445" s="329">
        <f>E445*I445</f>
        <v>0.14345306138820368</v>
      </c>
      <c r="K445" s="333">
        <f>G445*J445</f>
        <v>7153</v>
      </c>
      <c r="L445" s="334"/>
    </row>
    <row r="446" spans="1:12">
      <c r="A446" s="281"/>
      <c r="B446" s="327"/>
      <c r="C446" s="328"/>
      <c r="D446" s="328"/>
      <c r="E446" s="329"/>
      <c r="F446" s="335">
        <f>SUM(F441:F445)</f>
        <v>21797</v>
      </c>
      <c r="G446" s="335">
        <f>SUM(G441:G445)</f>
        <v>151893</v>
      </c>
      <c r="H446" s="336">
        <f>SUM(H441:H445)</f>
        <v>1</v>
      </c>
      <c r="I446" s="337" t="s">
        <v>103</v>
      </c>
      <c r="J446" s="338"/>
      <c r="K446" s="339">
        <f>SUM(K441:K445)</f>
        <v>21797</v>
      </c>
      <c r="L446" s="334"/>
    </row>
    <row r="447" spans="1:12">
      <c r="A447" s="281"/>
      <c r="B447" s="295"/>
      <c r="C447" s="296"/>
      <c r="D447" s="296"/>
      <c r="E447" s="340"/>
      <c r="F447" s="298"/>
      <c r="G447" s="298"/>
      <c r="H447" s="299" t="s">
        <v>103</v>
      </c>
      <c r="I447" s="300"/>
      <c r="J447" s="297"/>
      <c r="K447" s="301"/>
      <c r="L447" s="302"/>
    </row>
    <row r="448" spans="1:12">
      <c r="A448" s="281"/>
      <c r="B448" s="327" t="s">
        <v>16</v>
      </c>
      <c r="C448" s="328" t="str">
        <f t="shared" ref="C448:D452" si="132">C441</f>
        <v xml:space="preserve">5 MCG/HR  </v>
      </c>
      <c r="D448" s="328" t="str">
        <f t="shared" si="132"/>
        <v>PATCH TDWK</v>
      </c>
      <c r="E448" s="329">
        <f>(E427*(F427/F448))+(E434*(F434/F448))+(E441*(F441/F448))</f>
        <v>1</v>
      </c>
      <c r="F448" s="330">
        <f t="shared" ref="F448:G452" si="133">F427+F434+F441</f>
        <v>27751</v>
      </c>
      <c r="G448" s="330">
        <f t="shared" si="133"/>
        <v>194293.26692804051</v>
      </c>
      <c r="H448" s="331">
        <f>G448/G453</f>
        <v>0.20278061059503663</v>
      </c>
      <c r="I448" s="332">
        <f>F448/G448</f>
        <v>0.1428304770348939</v>
      </c>
      <c r="J448" s="329">
        <f>E448*I448</f>
        <v>0.1428304770348939</v>
      </c>
      <c r="K448" s="333">
        <f>G448*J448</f>
        <v>27751</v>
      </c>
      <c r="L448" s="334">
        <f>K453/G453</f>
        <v>0.14290214181002051</v>
      </c>
    </row>
    <row r="449" spans="1:12">
      <c r="A449" s="281"/>
      <c r="B449" s="327"/>
      <c r="C449" s="328" t="str">
        <f t="shared" si="132"/>
        <v>7.5 MCG/HR</v>
      </c>
      <c r="D449" s="328" t="str">
        <f t="shared" si="132"/>
        <v>PATCH TDWK</v>
      </c>
      <c r="E449" s="329">
        <f>(E428*(F428/F449))+(E435*(F435/F449))+(E442*(F442/F449))</f>
        <v>1</v>
      </c>
      <c r="F449" s="330">
        <f t="shared" si="133"/>
        <v>1072</v>
      </c>
      <c r="G449" s="330">
        <f t="shared" si="133"/>
        <v>7515.5607843137259</v>
      </c>
      <c r="H449" s="331">
        <f>G449/G453</f>
        <v>7.8438642208414257E-3</v>
      </c>
      <c r="I449" s="332">
        <f>F449/G449</f>
        <v>0.14263739337155643</v>
      </c>
      <c r="J449" s="329">
        <f>E449*I449</f>
        <v>0.14263739337155643</v>
      </c>
      <c r="K449" s="333">
        <f>G449*J449</f>
        <v>1072</v>
      </c>
      <c r="L449" s="334"/>
    </row>
    <row r="450" spans="1:12">
      <c r="A450" s="281"/>
      <c r="B450" s="327"/>
      <c r="C450" s="328" t="str">
        <f t="shared" si="132"/>
        <v xml:space="preserve">10 MCG/HR </v>
      </c>
      <c r="D450" s="328" t="str">
        <f t="shared" si="132"/>
        <v>PATCH TDWK</v>
      </c>
      <c r="E450" s="329">
        <f>(E429*(F429/F450))+(E436*(F436/F450))+(E443*(F443/F450))</f>
        <v>1</v>
      </c>
      <c r="F450" s="330">
        <f t="shared" si="133"/>
        <v>49975</v>
      </c>
      <c r="G450" s="330">
        <f t="shared" si="133"/>
        <v>349804.26529676374</v>
      </c>
      <c r="H450" s="331">
        <f>G450/G453</f>
        <v>0.3650848206278669</v>
      </c>
      <c r="I450" s="332">
        <f>F450/G450</f>
        <v>0.14286561073691503</v>
      </c>
      <c r="J450" s="329">
        <f>E450*I450</f>
        <v>0.14286561073691503</v>
      </c>
      <c r="K450" s="333">
        <f>G450*J450</f>
        <v>49975.000000000007</v>
      </c>
      <c r="L450" s="334"/>
    </row>
    <row r="451" spans="1:12">
      <c r="A451" s="281"/>
      <c r="B451" s="327"/>
      <c r="C451" s="328" t="str">
        <f t="shared" si="132"/>
        <v xml:space="preserve">15 MCG/HR </v>
      </c>
      <c r="D451" s="328" t="str">
        <f t="shared" si="132"/>
        <v>PATCH TDWK</v>
      </c>
      <c r="E451" s="329">
        <f>(E430*(F430/F451))+(E437*(F437/F451))+(E444*(F444/F451))</f>
        <v>1</v>
      </c>
      <c r="F451" s="330">
        <f t="shared" si="133"/>
        <v>17235</v>
      </c>
      <c r="G451" s="330">
        <f t="shared" si="133"/>
        <v>120517.91570330563</v>
      </c>
      <c r="H451" s="331">
        <f>G451/G453</f>
        <v>0.12578251897431275</v>
      </c>
      <c r="I451" s="332">
        <f>F451/G451</f>
        <v>0.14300778352680446</v>
      </c>
      <c r="J451" s="329">
        <f>E451*I451</f>
        <v>0.14300778352680446</v>
      </c>
      <c r="K451" s="333">
        <f>G451*J451</f>
        <v>17235</v>
      </c>
      <c r="L451" s="334"/>
    </row>
    <row r="452" spans="1:12">
      <c r="A452" s="281"/>
      <c r="B452" s="327"/>
      <c r="C452" s="328" t="str">
        <f t="shared" si="132"/>
        <v xml:space="preserve">20 MCG/HR </v>
      </c>
      <c r="D452" s="328" t="str">
        <f t="shared" si="132"/>
        <v>PATCH TDWK</v>
      </c>
      <c r="E452" s="329">
        <f>(E431*(F431/F452))+(E438*(F438/F452))+(E445*(F445/F452))</f>
        <v>1</v>
      </c>
      <c r="F452" s="330">
        <f t="shared" si="133"/>
        <v>40888</v>
      </c>
      <c r="G452" s="330">
        <f t="shared" si="133"/>
        <v>286014.18257538753</v>
      </c>
      <c r="H452" s="331">
        <f>G452/G453</f>
        <v>0.29850818558194231</v>
      </c>
      <c r="I452" s="332">
        <f>F452/G452</f>
        <v>0.14295794576278661</v>
      </c>
      <c r="J452" s="329">
        <f>E452*I452</f>
        <v>0.14295794576278661</v>
      </c>
      <c r="K452" s="333">
        <f>G452*J452</f>
        <v>40888</v>
      </c>
      <c r="L452" s="334"/>
    </row>
    <row r="453" spans="1:12" ht="13.5" thickBot="1">
      <c r="A453" s="303"/>
      <c r="B453" s="341"/>
      <c r="C453" s="342"/>
      <c r="D453" s="342"/>
      <c r="E453" s="343"/>
      <c r="F453" s="344">
        <f>SUM(F448:F452)</f>
        <v>136921</v>
      </c>
      <c r="G453" s="344">
        <f>SUM(G448:G452)</f>
        <v>958145.19128781115</v>
      </c>
      <c r="H453" s="345">
        <f>SUM(H448:H452)</f>
        <v>1</v>
      </c>
      <c r="I453" s="346" t="s">
        <v>103</v>
      </c>
      <c r="J453" s="347"/>
      <c r="K453" s="348">
        <f>SUM(K448:K452)</f>
        <v>136921</v>
      </c>
      <c r="L453" s="349"/>
    </row>
    <row r="454" spans="1:12" ht="14.25" thickTop="1" thickBot="1">
      <c r="A454" s="313"/>
      <c r="B454" s="314"/>
      <c r="C454" s="314"/>
      <c r="D454" s="314"/>
      <c r="E454" s="314"/>
      <c r="F454" s="314"/>
      <c r="G454" s="314"/>
      <c r="H454" s="314"/>
      <c r="I454" s="314"/>
      <c r="J454" s="314"/>
      <c r="K454" s="314"/>
      <c r="L454" s="315"/>
    </row>
    <row r="455" spans="1:12" ht="13.5" thickTop="1">
      <c r="A455" s="271" t="s">
        <v>471</v>
      </c>
      <c r="B455" s="316" t="s">
        <v>10</v>
      </c>
      <c r="C455" s="273" t="s">
        <v>472</v>
      </c>
      <c r="D455" s="273" t="s">
        <v>155</v>
      </c>
      <c r="E455" s="274">
        <v>1</v>
      </c>
      <c r="F455" s="275">
        <v>1E-4</v>
      </c>
      <c r="G455" s="275">
        <v>1E-4</v>
      </c>
      <c r="H455" s="276">
        <f>G455/G456</f>
        <v>1</v>
      </c>
      <c r="I455" s="277">
        <f>F455/G455</f>
        <v>1</v>
      </c>
      <c r="J455" s="274">
        <f>E455*I455</f>
        <v>1</v>
      </c>
      <c r="K455" s="278">
        <f>G455*J455</f>
        <v>1E-4</v>
      </c>
      <c r="L455" s="279">
        <f>K456/G456</f>
        <v>1</v>
      </c>
    </row>
    <row r="456" spans="1:12">
      <c r="A456" s="281"/>
      <c r="B456" s="317"/>
      <c r="C456" s="283"/>
      <c r="D456" s="283"/>
      <c r="E456" s="284"/>
      <c r="F456" s="290">
        <f>SUM(F455)</f>
        <v>1E-4</v>
      </c>
      <c r="G456" s="290">
        <f>SUM(G455:G455)</f>
        <v>1E-4</v>
      </c>
      <c r="H456" s="291">
        <f>SUM(H455:H455)</f>
        <v>1</v>
      </c>
      <c r="I456" s="292"/>
      <c r="J456" s="293"/>
      <c r="K456" s="294">
        <f>SUM(K455:K455)</f>
        <v>1E-4</v>
      </c>
      <c r="L456" s="289"/>
    </row>
    <row r="457" spans="1:12">
      <c r="A457" s="281"/>
      <c r="B457" s="295"/>
      <c r="C457" s="296"/>
      <c r="D457" s="296"/>
      <c r="E457" s="297"/>
      <c r="F457" s="298"/>
      <c r="G457" s="298"/>
      <c r="H457" s="299" t="s">
        <v>103</v>
      </c>
      <c r="I457" s="300"/>
      <c r="J457" s="297"/>
      <c r="K457" s="301"/>
      <c r="L457" s="302"/>
    </row>
    <row r="458" spans="1:12">
      <c r="A458" s="281"/>
      <c r="B458" s="317" t="s">
        <v>14</v>
      </c>
      <c r="C458" s="283" t="s">
        <v>472</v>
      </c>
      <c r="D458" s="283" t="s">
        <v>155</v>
      </c>
      <c r="E458" s="284">
        <v>1</v>
      </c>
      <c r="F458" s="285">
        <v>20290</v>
      </c>
      <c r="G458" s="285">
        <v>1303</v>
      </c>
      <c r="H458" s="286">
        <f>G458/G459</f>
        <v>1</v>
      </c>
      <c r="I458" s="287">
        <f>F458/G458</f>
        <v>15.571757482732156</v>
      </c>
      <c r="J458" s="284">
        <f>E458*I458</f>
        <v>15.571757482732156</v>
      </c>
      <c r="K458" s="288">
        <f>G458*J458</f>
        <v>20290</v>
      </c>
      <c r="L458" s="289">
        <f>K459/G459</f>
        <v>15.571757482732156</v>
      </c>
    </row>
    <row r="459" spans="1:12">
      <c r="A459" s="281"/>
      <c r="B459" s="317"/>
      <c r="C459" s="283"/>
      <c r="D459" s="283"/>
      <c r="E459" s="284"/>
      <c r="F459" s="290">
        <f>SUM(F458)</f>
        <v>20290</v>
      </c>
      <c r="G459" s="290">
        <f>SUM(G458)</f>
        <v>1303</v>
      </c>
      <c r="H459" s="291">
        <f>SUM(H458:H458)</f>
        <v>1</v>
      </c>
      <c r="I459" s="292"/>
      <c r="J459" s="293"/>
      <c r="K459" s="294">
        <f>SUM(K458:K458)</f>
        <v>20290</v>
      </c>
      <c r="L459" s="289"/>
    </row>
    <row r="460" spans="1:12">
      <c r="A460" s="281"/>
      <c r="B460" s="295"/>
      <c r="C460" s="296"/>
      <c r="D460" s="296"/>
      <c r="E460" s="297"/>
      <c r="F460" s="298"/>
      <c r="G460" s="298"/>
      <c r="H460" s="299" t="s">
        <v>103</v>
      </c>
      <c r="I460" s="300"/>
      <c r="J460" s="297"/>
      <c r="K460" s="301"/>
      <c r="L460" s="302"/>
    </row>
    <row r="461" spans="1:12">
      <c r="A461" s="281"/>
      <c r="B461" s="317" t="s">
        <v>15</v>
      </c>
      <c r="C461" s="283" t="s">
        <v>472</v>
      </c>
      <c r="D461" s="283" t="s">
        <v>155</v>
      </c>
      <c r="E461" s="284">
        <v>1</v>
      </c>
      <c r="F461" s="285">
        <v>1E-4</v>
      </c>
      <c r="G461" s="285">
        <v>1E-4</v>
      </c>
      <c r="H461" s="286">
        <f>G461/G462</f>
        <v>1</v>
      </c>
      <c r="I461" s="287">
        <f>F461/G461</f>
        <v>1</v>
      </c>
      <c r="J461" s="284">
        <f>E461*I461</f>
        <v>1</v>
      </c>
      <c r="K461" s="288">
        <f>G461*J461</f>
        <v>1E-4</v>
      </c>
      <c r="L461" s="289">
        <f>K462/G462</f>
        <v>1</v>
      </c>
    </row>
    <row r="462" spans="1:12">
      <c r="A462" s="281"/>
      <c r="B462" s="317"/>
      <c r="C462" s="283"/>
      <c r="D462" s="283"/>
      <c r="E462" s="284"/>
      <c r="F462" s="290">
        <f>SUM(F461)</f>
        <v>1E-4</v>
      </c>
      <c r="G462" s="290">
        <f>SUM(G461)</f>
        <v>1E-4</v>
      </c>
      <c r="H462" s="291">
        <f>SUM(H461:H461)</f>
        <v>1</v>
      </c>
      <c r="I462" s="292"/>
      <c r="J462" s="293"/>
      <c r="K462" s="294">
        <f>SUM(K461:K461)</f>
        <v>1E-4</v>
      </c>
      <c r="L462" s="289"/>
    </row>
    <row r="463" spans="1:12">
      <c r="A463" s="281"/>
      <c r="B463" s="295"/>
      <c r="C463" s="296"/>
      <c r="D463" s="296"/>
      <c r="E463" s="297"/>
      <c r="F463" s="298"/>
      <c r="G463" s="298"/>
      <c r="H463" s="299" t="s">
        <v>103</v>
      </c>
      <c r="I463" s="300"/>
      <c r="J463" s="297"/>
      <c r="K463" s="301"/>
      <c r="L463" s="302"/>
    </row>
    <row r="464" spans="1:12">
      <c r="A464" s="281"/>
      <c r="B464" s="317" t="s">
        <v>16</v>
      </c>
      <c r="C464" s="283" t="str">
        <f>C461</f>
        <v xml:space="preserve">5MG-4MG/5 </v>
      </c>
      <c r="D464" s="283" t="str">
        <f>D461</f>
        <v xml:space="preserve">SOLUTION  </v>
      </c>
      <c r="E464" s="284">
        <f>(E455*(F455/F464))+(E458*(F458/F464))+(E461*(F461/F464))</f>
        <v>0.99999999999999978</v>
      </c>
      <c r="F464" s="285">
        <f>F455+F458+F461</f>
        <v>20290.000200000002</v>
      </c>
      <c r="G464" s="285">
        <f>G455+G458+G461</f>
        <v>1303.0001999999999</v>
      </c>
      <c r="H464" s="286">
        <f>G464/G465</f>
        <v>1</v>
      </c>
      <c r="I464" s="287">
        <f>F464/G464</f>
        <v>15.571755246085152</v>
      </c>
      <c r="J464" s="284">
        <f>E464*I464</f>
        <v>15.571755246085148</v>
      </c>
      <c r="K464" s="288">
        <f>G464*J464</f>
        <v>20290.000199999995</v>
      </c>
      <c r="L464" s="289">
        <f>K465/G465</f>
        <v>15.571755246085146</v>
      </c>
    </row>
    <row r="465" spans="1:12" ht="13.5" thickBot="1">
      <c r="A465" s="303"/>
      <c r="B465" s="318"/>
      <c r="C465" s="305"/>
      <c r="D465" s="305"/>
      <c r="E465" s="306"/>
      <c r="F465" s="307">
        <f>SUM(F464:F464)</f>
        <v>20290.000200000002</v>
      </c>
      <c r="G465" s="307">
        <f>SUM(G464:G464)</f>
        <v>1303.0001999999999</v>
      </c>
      <c r="H465" s="308">
        <f>SUM(H464:H464)</f>
        <v>1</v>
      </c>
      <c r="I465" s="309" t="s">
        <v>103</v>
      </c>
      <c r="J465" s="310"/>
      <c r="K465" s="311">
        <f>SUM(K464:K464)</f>
        <v>20290.000199999995</v>
      </c>
      <c r="L465" s="312"/>
    </row>
    <row r="466" spans="1:12" ht="13.5" thickTop="1"/>
  </sheetData>
  <mergeCells count="154">
    <mergeCell ref="A455:A465"/>
    <mergeCell ref="B455:B456"/>
    <mergeCell ref="L455:L456"/>
    <mergeCell ref="B458:B459"/>
    <mergeCell ref="L458:L459"/>
    <mergeCell ref="B461:B462"/>
    <mergeCell ref="L461:L462"/>
    <mergeCell ref="B464:B465"/>
    <mergeCell ref="L464:L465"/>
    <mergeCell ref="A427:A453"/>
    <mergeCell ref="B427:B432"/>
    <mergeCell ref="L427:L432"/>
    <mergeCell ref="B434:B439"/>
    <mergeCell ref="L434:L439"/>
    <mergeCell ref="B441:B446"/>
    <mergeCell ref="L441:L446"/>
    <mergeCell ref="B448:B453"/>
    <mergeCell ref="L448:L453"/>
    <mergeCell ref="A407:A425"/>
    <mergeCell ref="B407:B410"/>
    <mergeCell ref="L407:L410"/>
    <mergeCell ref="B412:B415"/>
    <mergeCell ref="L412:L415"/>
    <mergeCell ref="B417:B420"/>
    <mergeCell ref="L417:L420"/>
    <mergeCell ref="B422:B425"/>
    <mergeCell ref="L422:L425"/>
    <mergeCell ref="A371:A405"/>
    <mergeCell ref="B371:B378"/>
    <mergeCell ref="L371:L378"/>
    <mergeCell ref="B380:B387"/>
    <mergeCell ref="L380:L387"/>
    <mergeCell ref="B389:B396"/>
    <mergeCell ref="L389:L396"/>
    <mergeCell ref="B398:B405"/>
    <mergeCell ref="L398:L405"/>
    <mergeCell ref="A343:A369"/>
    <mergeCell ref="B343:B348"/>
    <mergeCell ref="L343:L348"/>
    <mergeCell ref="B350:B355"/>
    <mergeCell ref="L350:L355"/>
    <mergeCell ref="B357:B362"/>
    <mergeCell ref="L357:L362"/>
    <mergeCell ref="B364:B369"/>
    <mergeCell ref="L364:L369"/>
    <mergeCell ref="A307:A341"/>
    <mergeCell ref="B307:B314"/>
    <mergeCell ref="L307:L314"/>
    <mergeCell ref="B316:B323"/>
    <mergeCell ref="L316:L323"/>
    <mergeCell ref="B325:B332"/>
    <mergeCell ref="L325:L332"/>
    <mergeCell ref="B334:B341"/>
    <mergeCell ref="L334:L341"/>
    <mergeCell ref="A275:A305"/>
    <mergeCell ref="B275:B281"/>
    <mergeCell ref="L275:L281"/>
    <mergeCell ref="B283:B289"/>
    <mergeCell ref="L283:L289"/>
    <mergeCell ref="B291:B297"/>
    <mergeCell ref="L291:L297"/>
    <mergeCell ref="B299:B305"/>
    <mergeCell ref="L299:L305"/>
    <mergeCell ref="A251:A273"/>
    <mergeCell ref="B251:B255"/>
    <mergeCell ref="L251:L255"/>
    <mergeCell ref="B257:B261"/>
    <mergeCell ref="L257:L261"/>
    <mergeCell ref="B263:B267"/>
    <mergeCell ref="L263:L267"/>
    <mergeCell ref="B269:B273"/>
    <mergeCell ref="L269:L273"/>
    <mergeCell ref="A219:A249"/>
    <mergeCell ref="B219:B225"/>
    <mergeCell ref="L219:L225"/>
    <mergeCell ref="B227:B233"/>
    <mergeCell ref="L227:L233"/>
    <mergeCell ref="B235:B241"/>
    <mergeCell ref="L235:L241"/>
    <mergeCell ref="B243:B249"/>
    <mergeCell ref="L243:L249"/>
    <mergeCell ref="A207:A217"/>
    <mergeCell ref="B207:B208"/>
    <mergeCell ref="L207:L208"/>
    <mergeCell ref="B210:B211"/>
    <mergeCell ref="L210:L211"/>
    <mergeCell ref="B213:B214"/>
    <mergeCell ref="L213:L214"/>
    <mergeCell ref="B216:B217"/>
    <mergeCell ref="L216:L217"/>
    <mergeCell ref="A183:A205"/>
    <mergeCell ref="B183:B187"/>
    <mergeCell ref="L183:L187"/>
    <mergeCell ref="B189:B193"/>
    <mergeCell ref="L189:L193"/>
    <mergeCell ref="B195:B199"/>
    <mergeCell ref="L195:L199"/>
    <mergeCell ref="B201:B205"/>
    <mergeCell ref="L201:L205"/>
    <mergeCell ref="A151:A181"/>
    <mergeCell ref="B151:B157"/>
    <mergeCell ref="L151:L157"/>
    <mergeCell ref="B159:B165"/>
    <mergeCell ref="L159:L165"/>
    <mergeCell ref="B167:B173"/>
    <mergeCell ref="L167:L173"/>
    <mergeCell ref="B175:B181"/>
    <mergeCell ref="L175:L181"/>
    <mergeCell ref="A123:A149"/>
    <mergeCell ref="B123:B128"/>
    <mergeCell ref="L123:L128"/>
    <mergeCell ref="B130:B135"/>
    <mergeCell ref="L130:L135"/>
    <mergeCell ref="B137:B142"/>
    <mergeCell ref="L137:L142"/>
    <mergeCell ref="B144:B149"/>
    <mergeCell ref="L144:L149"/>
    <mergeCell ref="A71:A121"/>
    <mergeCell ref="B71:B82"/>
    <mergeCell ref="L71:L82"/>
    <mergeCell ref="B84:B95"/>
    <mergeCell ref="L84:L95"/>
    <mergeCell ref="B97:B108"/>
    <mergeCell ref="L97:L108"/>
    <mergeCell ref="B110:B121"/>
    <mergeCell ref="L110:L121"/>
    <mergeCell ref="A35:A69"/>
    <mergeCell ref="B35:B42"/>
    <mergeCell ref="L35:L42"/>
    <mergeCell ref="B44:B51"/>
    <mergeCell ref="L44:L51"/>
    <mergeCell ref="B53:B60"/>
    <mergeCell ref="L53:L60"/>
    <mergeCell ref="B62:B69"/>
    <mergeCell ref="L62:L69"/>
    <mergeCell ref="A23:A33"/>
    <mergeCell ref="B23:B24"/>
    <mergeCell ref="L23:L24"/>
    <mergeCell ref="B26:B27"/>
    <mergeCell ref="L26:L27"/>
    <mergeCell ref="B29:B30"/>
    <mergeCell ref="L29:L30"/>
    <mergeCell ref="B32:B33"/>
    <mergeCell ref="L32:L33"/>
    <mergeCell ref="A4:L5"/>
    <mergeCell ref="A7:A21"/>
    <mergeCell ref="B7:B9"/>
    <mergeCell ref="L7:L9"/>
    <mergeCell ref="B11:B13"/>
    <mergeCell ref="L11:L13"/>
    <mergeCell ref="B15:B17"/>
    <mergeCell ref="L15:L17"/>
    <mergeCell ref="B19:B21"/>
    <mergeCell ref="L19:L21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546"/>
  <sheetViews>
    <sheetView showGridLines="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2.75"/>
  <cols>
    <col min="1" max="1" width="40" style="175" customWidth="1"/>
    <col min="2" max="2" width="8" style="175" customWidth="1"/>
    <col min="3" max="3" width="11.140625" style="175" customWidth="1"/>
    <col min="4" max="4" width="12" style="175" bestFit="1" customWidth="1"/>
    <col min="5" max="5" width="13.28515625" style="175" bestFit="1" customWidth="1"/>
    <col min="6" max="17" width="14.28515625" style="175" customWidth="1"/>
    <col min="18" max="18" width="13.85546875" style="175" bestFit="1" customWidth="1"/>
    <col min="19" max="256" width="9.140625" style="175"/>
    <col min="257" max="257" width="40" style="175" customWidth="1"/>
    <col min="258" max="258" width="8" style="175" customWidth="1"/>
    <col min="259" max="259" width="11.140625" style="175" customWidth="1"/>
    <col min="260" max="260" width="12" style="175" bestFit="1" customWidth="1"/>
    <col min="261" max="261" width="13.28515625" style="175" bestFit="1" customWidth="1"/>
    <col min="262" max="273" width="14.28515625" style="175" customWidth="1"/>
    <col min="274" max="274" width="13.85546875" style="175" bestFit="1" customWidth="1"/>
    <col min="275" max="512" width="9.140625" style="175"/>
    <col min="513" max="513" width="40" style="175" customWidth="1"/>
    <col min="514" max="514" width="8" style="175" customWidth="1"/>
    <col min="515" max="515" width="11.140625" style="175" customWidth="1"/>
    <col min="516" max="516" width="12" style="175" bestFit="1" customWidth="1"/>
    <col min="517" max="517" width="13.28515625" style="175" bestFit="1" customWidth="1"/>
    <col min="518" max="529" width="14.28515625" style="175" customWidth="1"/>
    <col min="530" max="530" width="13.85546875" style="175" bestFit="1" customWidth="1"/>
    <col min="531" max="768" width="9.140625" style="175"/>
    <col min="769" max="769" width="40" style="175" customWidth="1"/>
    <col min="770" max="770" width="8" style="175" customWidth="1"/>
    <col min="771" max="771" width="11.140625" style="175" customWidth="1"/>
    <col min="772" max="772" width="12" style="175" bestFit="1" customWidth="1"/>
    <col min="773" max="773" width="13.28515625" style="175" bestFit="1" customWidth="1"/>
    <col min="774" max="785" width="14.28515625" style="175" customWidth="1"/>
    <col min="786" max="786" width="13.85546875" style="175" bestFit="1" customWidth="1"/>
    <col min="787" max="1024" width="9.140625" style="175"/>
    <col min="1025" max="1025" width="40" style="175" customWidth="1"/>
    <col min="1026" max="1026" width="8" style="175" customWidth="1"/>
    <col min="1027" max="1027" width="11.140625" style="175" customWidth="1"/>
    <col min="1028" max="1028" width="12" style="175" bestFit="1" customWidth="1"/>
    <col min="1029" max="1029" width="13.28515625" style="175" bestFit="1" customWidth="1"/>
    <col min="1030" max="1041" width="14.28515625" style="175" customWidth="1"/>
    <col min="1042" max="1042" width="13.85546875" style="175" bestFit="1" customWidth="1"/>
    <col min="1043" max="1280" width="9.140625" style="175"/>
    <col min="1281" max="1281" width="40" style="175" customWidth="1"/>
    <col min="1282" max="1282" width="8" style="175" customWidth="1"/>
    <col min="1283" max="1283" width="11.140625" style="175" customWidth="1"/>
    <col min="1284" max="1284" width="12" style="175" bestFit="1" customWidth="1"/>
    <col min="1285" max="1285" width="13.28515625" style="175" bestFit="1" customWidth="1"/>
    <col min="1286" max="1297" width="14.28515625" style="175" customWidth="1"/>
    <col min="1298" max="1298" width="13.85546875" style="175" bestFit="1" customWidth="1"/>
    <col min="1299" max="1536" width="9.140625" style="175"/>
    <col min="1537" max="1537" width="40" style="175" customWidth="1"/>
    <col min="1538" max="1538" width="8" style="175" customWidth="1"/>
    <col min="1539" max="1539" width="11.140625" style="175" customWidth="1"/>
    <col min="1540" max="1540" width="12" style="175" bestFit="1" customWidth="1"/>
    <col min="1541" max="1541" width="13.28515625" style="175" bestFit="1" customWidth="1"/>
    <col min="1542" max="1553" width="14.28515625" style="175" customWidth="1"/>
    <col min="1554" max="1554" width="13.85546875" style="175" bestFit="1" customWidth="1"/>
    <col min="1555" max="1792" width="9.140625" style="175"/>
    <col min="1793" max="1793" width="40" style="175" customWidth="1"/>
    <col min="1794" max="1794" width="8" style="175" customWidth="1"/>
    <col min="1795" max="1795" width="11.140625" style="175" customWidth="1"/>
    <col min="1796" max="1796" width="12" style="175" bestFit="1" customWidth="1"/>
    <col min="1797" max="1797" width="13.28515625" style="175" bestFit="1" customWidth="1"/>
    <col min="1798" max="1809" width="14.28515625" style="175" customWidth="1"/>
    <col min="1810" max="1810" width="13.85546875" style="175" bestFit="1" customWidth="1"/>
    <col min="1811" max="2048" width="9.140625" style="175"/>
    <col min="2049" max="2049" width="40" style="175" customWidth="1"/>
    <col min="2050" max="2050" width="8" style="175" customWidth="1"/>
    <col min="2051" max="2051" width="11.140625" style="175" customWidth="1"/>
    <col min="2052" max="2052" width="12" style="175" bestFit="1" customWidth="1"/>
    <col min="2053" max="2053" width="13.28515625" style="175" bestFit="1" customWidth="1"/>
    <col min="2054" max="2065" width="14.28515625" style="175" customWidth="1"/>
    <col min="2066" max="2066" width="13.85546875" style="175" bestFit="1" customWidth="1"/>
    <col min="2067" max="2304" width="9.140625" style="175"/>
    <col min="2305" max="2305" width="40" style="175" customWidth="1"/>
    <col min="2306" max="2306" width="8" style="175" customWidth="1"/>
    <col min="2307" max="2307" width="11.140625" style="175" customWidth="1"/>
    <col min="2308" max="2308" width="12" style="175" bestFit="1" customWidth="1"/>
    <col min="2309" max="2309" width="13.28515625" style="175" bestFit="1" customWidth="1"/>
    <col min="2310" max="2321" width="14.28515625" style="175" customWidth="1"/>
    <col min="2322" max="2322" width="13.85546875" style="175" bestFit="1" customWidth="1"/>
    <col min="2323" max="2560" width="9.140625" style="175"/>
    <col min="2561" max="2561" width="40" style="175" customWidth="1"/>
    <col min="2562" max="2562" width="8" style="175" customWidth="1"/>
    <col min="2563" max="2563" width="11.140625" style="175" customWidth="1"/>
    <col min="2564" max="2564" width="12" style="175" bestFit="1" customWidth="1"/>
    <col min="2565" max="2565" width="13.28515625" style="175" bestFit="1" customWidth="1"/>
    <col min="2566" max="2577" width="14.28515625" style="175" customWidth="1"/>
    <col min="2578" max="2578" width="13.85546875" style="175" bestFit="1" customWidth="1"/>
    <col min="2579" max="2816" width="9.140625" style="175"/>
    <col min="2817" max="2817" width="40" style="175" customWidth="1"/>
    <col min="2818" max="2818" width="8" style="175" customWidth="1"/>
    <col min="2819" max="2819" width="11.140625" style="175" customWidth="1"/>
    <col min="2820" max="2820" width="12" style="175" bestFit="1" customWidth="1"/>
    <col min="2821" max="2821" width="13.28515625" style="175" bestFit="1" customWidth="1"/>
    <col min="2822" max="2833" width="14.28515625" style="175" customWidth="1"/>
    <col min="2834" max="2834" width="13.85546875" style="175" bestFit="1" customWidth="1"/>
    <col min="2835" max="3072" width="9.140625" style="175"/>
    <col min="3073" max="3073" width="40" style="175" customWidth="1"/>
    <col min="3074" max="3074" width="8" style="175" customWidth="1"/>
    <col min="3075" max="3075" width="11.140625" style="175" customWidth="1"/>
    <col min="3076" max="3076" width="12" style="175" bestFit="1" customWidth="1"/>
    <col min="3077" max="3077" width="13.28515625" style="175" bestFit="1" customWidth="1"/>
    <col min="3078" max="3089" width="14.28515625" style="175" customWidth="1"/>
    <col min="3090" max="3090" width="13.85546875" style="175" bestFit="1" customWidth="1"/>
    <col min="3091" max="3328" width="9.140625" style="175"/>
    <col min="3329" max="3329" width="40" style="175" customWidth="1"/>
    <col min="3330" max="3330" width="8" style="175" customWidth="1"/>
    <col min="3331" max="3331" width="11.140625" style="175" customWidth="1"/>
    <col min="3332" max="3332" width="12" style="175" bestFit="1" customWidth="1"/>
    <col min="3333" max="3333" width="13.28515625" style="175" bestFit="1" customWidth="1"/>
    <col min="3334" max="3345" width="14.28515625" style="175" customWidth="1"/>
    <col min="3346" max="3346" width="13.85546875" style="175" bestFit="1" customWidth="1"/>
    <col min="3347" max="3584" width="9.140625" style="175"/>
    <col min="3585" max="3585" width="40" style="175" customWidth="1"/>
    <col min="3586" max="3586" width="8" style="175" customWidth="1"/>
    <col min="3587" max="3587" width="11.140625" style="175" customWidth="1"/>
    <col min="3588" max="3588" width="12" style="175" bestFit="1" customWidth="1"/>
    <col min="3589" max="3589" width="13.28515625" style="175" bestFit="1" customWidth="1"/>
    <col min="3590" max="3601" width="14.28515625" style="175" customWidth="1"/>
    <col min="3602" max="3602" width="13.85546875" style="175" bestFit="1" customWidth="1"/>
    <col min="3603" max="3840" width="9.140625" style="175"/>
    <col min="3841" max="3841" width="40" style="175" customWidth="1"/>
    <col min="3842" max="3842" width="8" style="175" customWidth="1"/>
    <col min="3843" max="3843" width="11.140625" style="175" customWidth="1"/>
    <col min="3844" max="3844" width="12" style="175" bestFit="1" customWidth="1"/>
    <col min="3845" max="3845" width="13.28515625" style="175" bestFit="1" customWidth="1"/>
    <col min="3846" max="3857" width="14.28515625" style="175" customWidth="1"/>
    <col min="3858" max="3858" width="13.85546875" style="175" bestFit="1" customWidth="1"/>
    <col min="3859" max="4096" width="9.140625" style="175"/>
    <col min="4097" max="4097" width="40" style="175" customWidth="1"/>
    <col min="4098" max="4098" width="8" style="175" customWidth="1"/>
    <col min="4099" max="4099" width="11.140625" style="175" customWidth="1"/>
    <col min="4100" max="4100" width="12" style="175" bestFit="1" customWidth="1"/>
    <col min="4101" max="4101" width="13.28515625" style="175" bestFit="1" customWidth="1"/>
    <col min="4102" max="4113" width="14.28515625" style="175" customWidth="1"/>
    <col min="4114" max="4114" width="13.85546875" style="175" bestFit="1" customWidth="1"/>
    <col min="4115" max="4352" width="9.140625" style="175"/>
    <col min="4353" max="4353" width="40" style="175" customWidth="1"/>
    <col min="4354" max="4354" width="8" style="175" customWidth="1"/>
    <col min="4355" max="4355" width="11.140625" style="175" customWidth="1"/>
    <col min="4356" max="4356" width="12" style="175" bestFit="1" customWidth="1"/>
    <col min="4357" max="4357" width="13.28515625" style="175" bestFit="1" customWidth="1"/>
    <col min="4358" max="4369" width="14.28515625" style="175" customWidth="1"/>
    <col min="4370" max="4370" width="13.85546875" style="175" bestFit="1" customWidth="1"/>
    <col min="4371" max="4608" width="9.140625" style="175"/>
    <col min="4609" max="4609" width="40" style="175" customWidth="1"/>
    <col min="4610" max="4610" width="8" style="175" customWidth="1"/>
    <col min="4611" max="4611" width="11.140625" style="175" customWidth="1"/>
    <col min="4612" max="4612" width="12" style="175" bestFit="1" customWidth="1"/>
    <col min="4613" max="4613" width="13.28515625" style="175" bestFit="1" customWidth="1"/>
    <col min="4614" max="4625" width="14.28515625" style="175" customWidth="1"/>
    <col min="4626" max="4626" width="13.85546875" style="175" bestFit="1" customWidth="1"/>
    <col min="4627" max="4864" width="9.140625" style="175"/>
    <col min="4865" max="4865" width="40" style="175" customWidth="1"/>
    <col min="4866" max="4866" width="8" style="175" customWidth="1"/>
    <col min="4867" max="4867" width="11.140625" style="175" customWidth="1"/>
    <col min="4868" max="4868" width="12" style="175" bestFit="1" customWidth="1"/>
    <col min="4869" max="4869" width="13.28515625" style="175" bestFit="1" customWidth="1"/>
    <col min="4870" max="4881" width="14.28515625" style="175" customWidth="1"/>
    <col min="4882" max="4882" width="13.85546875" style="175" bestFit="1" customWidth="1"/>
    <col min="4883" max="5120" width="9.140625" style="175"/>
    <col min="5121" max="5121" width="40" style="175" customWidth="1"/>
    <col min="5122" max="5122" width="8" style="175" customWidth="1"/>
    <col min="5123" max="5123" width="11.140625" style="175" customWidth="1"/>
    <col min="5124" max="5124" width="12" style="175" bestFit="1" customWidth="1"/>
    <col min="5125" max="5125" width="13.28515625" style="175" bestFit="1" customWidth="1"/>
    <col min="5126" max="5137" width="14.28515625" style="175" customWidth="1"/>
    <col min="5138" max="5138" width="13.85546875" style="175" bestFit="1" customWidth="1"/>
    <col min="5139" max="5376" width="9.140625" style="175"/>
    <col min="5377" max="5377" width="40" style="175" customWidth="1"/>
    <col min="5378" max="5378" width="8" style="175" customWidth="1"/>
    <col min="5379" max="5379" width="11.140625" style="175" customWidth="1"/>
    <col min="5380" max="5380" width="12" style="175" bestFit="1" customWidth="1"/>
    <col min="5381" max="5381" width="13.28515625" style="175" bestFit="1" customWidth="1"/>
    <col min="5382" max="5393" width="14.28515625" style="175" customWidth="1"/>
    <col min="5394" max="5394" width="13.85546875" style="175" bestFit="1" customWidth="1"/>
    <col min="5395" max="5632" width="9.140625" style="175"/>
    <col min="5633" max="5633" width="40" style="175" customWidth="1"/>
    <col min="5634" max="5634" width="8" style="175" customWidth="1"/>
    <col min="5635" max="5635" width="11.140625" style="175" customWidth="1"/>
    <col min="5636" max="5636" width="12" style="175" bestFit="1" customWidth="1"/>
    <col min="5637" max="5637" width="13.28515625" style="175" bestFit="1" customWidth="1"/>
    <col min="5638" max="5649" width="14.28515625" style="175" customWidth="1"/>
    <col min="5650" max="5650" width="13.85546875" style="175" bestFit="1" customWidth="1"/>
    <col min="5651" max="5888" width="9.140625" style="175"/>
    <col min="5889" max="5889" width="40" style="175" customWidth="1"/>
    <col min="5890" max="5890" width="8" style="175" customWidth="1"/>
    <col min="5891" max="5891" width="11.140625" style="175" customWidth="1"/>
    <col min="5892" max="5892" width="12" style="175" bestFit="1" customWidth="1"/>
    <col min="5893" max="5893" width="13.28515625" style="175" bestFit="1" customWidth="1"/>
    <col min="5894" max="5905" width="14.28515625" style="175" customWidth="1"/>
    <col min="5906" max="5906" width="13.85546875" style="175" bestFit="1" customWidth="1"/>
    <col min="5907" max="6144" width="9.140625" style="175"/>
    <col min="6145" max="6145" width="40" style="175" customWidth="1"/>
    <col min="6146" max="6146" width="8" style="175" customWidth="1"/>
    <col min="6147" max="6147" width="11.140625" style="175" customWidth="1"/>
    <col min="6148" max="6148" width="12" style="175" bestFit="1" customWidth="1"/>
    <col min="6149" max="6149" width="13.28515625" style="175" bestFit="1" customWidth="1"/>
    <col min="6150" max="6161" width="14.28515625" style="175" customWidth="1"/>
    <col min="6162" max="6162" width="13.85546875" style="175" bestFit="1" customWidth="1"/>
    <col min="6163" max="6400" width="9.140625" style="175"/>
    <col min="6401" max="6401" width="40" style="175" customWidth="1"/>
    <col min="6402" max="6402" width="8" style="175" customWidth="1"/>
    <col min="6403" max="6403" width="11.140625" style="175" customWidth="1"/>
    <col min="6404" max="6404" width="12" style="175" bestFit="1" customWidth="1"/>
    <col min="6405" max="6405" width="13.28515625" style="175" bestFit="1" customWidth="1"/>
    <col min="6406" max="6417" width="14.28515625" style="175" customWidth="1"/>
    <col min="6418" max="6418" width="13.85546875" style="175" bestFit="1" customWidth="1"/>
    <col min="6419" max="6656" width="9.140625" style="175"/>
    <col min="6657" max="6657" width="40" style="175" customWidth="1"/>
    <col min="6658" max="6658" width="8" style="175" customWidth="1"/>
    <col min="6659" max="6659" width="11.140625" style="175" customWidth="1"/>
    <col min="6660" max="6660" width="12" style="175" bestFit="1" customWidth="1"/>
    <col min="6661" max="6661" width="13.28515625" style="175" bestFit="1" customWidth="1"/>
    <col min="6662" max="6673" width="14.28515625" style="175" customWidth="1"/>
    <col min="6674" max="6674" width="13.85546875" style="175" bestFit="1" customWidth="1"/>
    <col min="6675" max="6912" width="9.140625" style="175"/>
    <col min="6913" max="6913" width="40" style="175" customWidth="1"/>
    <col min="6914" max="6914" width="8" style="175" customWidth="1"/>
    <col min="6915" max="6915" width="11.140625" style="175" customWidth="1"/>
    <col min="6916" max="6916" width="12" style="175" bestFit="1" customWidth="1"/>
    <col min="6917" max="6917" width="13.28515625" style="175" bestFit="1" customWidth="1"/>
    <col min="6918" max="6929" width="14.28515625" style="175" customWidth="1"/>
    <col min="6930" max="6930" width="13.85546875" style="175" bestFit="1" customWidth="1"/>
    <col min="6931" max="7168" width="9.140625" style="175"/>
    <col min="7169" max="7169" width="40" style="175" customWidth="1"/>
    <col min="7170" max="7170" width="8" style="175" customWidth="1"/>
    <col min="7171" max="7171" width="11.140625" style="175" customWidth="1"/>
    <col min="7172" max="7172" width="12" style="175" bestFit="1" customWidth="1"/>
    <col min="7173" max="7173" width="13.28515625" style="175" bestFit="1" customWidth="1"/>
    <col min="7174" max="7185" width="14.28515625" style="175" customWidth="1"/>
    <col min="7186" max="7186" width="13.85546875" style="175" bestFit="1" customWidth="1"/>
    <col min="7187" max="7424" width="9.140625" style="175"/>
    <col min="7425" max="7425" width="40" style="175" customWidth="1"/>
    <col min="7426" max="7426" width="8" style="175" customWidth="1"/>
    <col min="7427" max="7427" width="11.140625" style="175" customWidth="1"/>
    <col min="7428" max="7428" width="12" style="175" bestFit="1" customWidth="1"/>
    <col min="7429" max="7429" width="13.28515625" style="175" bestFit="1" customWidth="1"/>
    <col min="7430" max="7441" width="14.28515625" style="175" customWidth="1"/>
    <col min="7442" max="7442" width="13.85546875" style="175" bestFit="1" customWidth="1"/>
    <col min="7443" max="7680" width="9.140625" style="175"/>
    <col min="7681" max="7681" width="40" style="175" customWidth="1"/>
    <col min="7682" max="7682" width="8" style="175" customWidth="1"/>
    <col min="7683" max="7683" width="11.140625" style="175" customWidth="1"/>
    <col min="7684" max="7684" width="12" style="175" bestFit="1" customWidth="1"/>
    <col min="7685" max="7685" width="13.28515625" style="175" bestFit="1" customWidth="1"/>
    <col min="7686" max="7697" width="14.28515625" style="175" customWidth="1"/>
    <col min="7698" max="7698" width="13.85546875" style="175" bestFit="1" customWidth="1"/>
    <col min="7699" max="7936" width="9.140625" style="175"/>
    <col min="7937" max="7937" width="40" style="175" customWidth="1"/>
    <col min="7938" max="7938" width="8" style="175" customWidth="1"/>
    <col min="7939" max="7939" width="11.140625" style="175" customWidth="1"/>
    <col min="7940" max="7940" width="12" style="175" bestFit="1" customWidth="1"/>
    <col min="7941" max="7941" width="13.28515625" style="175" bestFit="1" customWidth="1"/>
    <col min="7942" max="7953" width="14.28515625" style="175" customWidth="1"/>
    <col min="7954" max="7954" width="13.85546875" style="175" bestFit="1" customWidth="1"/>
    <col min="7955" max="8192" width="9.140625" style="175"/>
    <col min="8193" max="8193" width="40" style="175" customWidth="1"/>
    <col min="8194" max="8194" width="8" style="175" customWidth="1"/>
    <col min="8195" max="8195" width="11.140625" style="175" customWidth="1"/>
    <col min="8196" max="8196" width="12" style="175" bestFit="1" customWidth="1"/>
    <col min="8197" max="8197" width="13.28515625" style="175" bestFit="1" customWidth="1"/>
    <col min="8198" max="8209" width="14.28515625" style="175" customWidth="1"/>
    <col min="8210" max="8210" width="13.85546875" style="175" bestFit="1" customWidth="1"/>
    <col min="8211" max="8448" width="9.140625" style="175"/>
    <col min="8449" max="8449" width="40" style="175" customWidth="1"/>
    <col min="8450" max="8450" width="8" style="175" customWidth="1"/>
    <col min="8451" max="8451" width="11.140625" style="175" customWidth="1"/>
    <col min="8452" max="8452" width="12" style="175" bestFit="1" customWidth="1"/>
    <col min="8453" max="8453" width="13.28515625" style="175" bestFit="1" customWidth="1"/>
    <col min="8454" max="8465" width="14.28515625" style="175" customWidth="1"/>
    <col min="8466" max="8466" width="13.85546875" style="175" bestFit="1" customWidth="1"/>
    <col min="8467" max="8704" width="9.140625" style="175"/>
    <col min="8705" max="8705" width="40" style="175" customWidth="1"/>
    <col min="8706" max="8706" width="8" style="175" customWidth="1"/>
    <col min="8707" max="8707" width="11.140625" style="175" customWidth="1"/>
    <col min="8708" max="8708" width="12" style="175" bestFit="1" customWidth="1"/>
    <col min="8709" max="8709" width="13.28515625" style="175" bestFit="1" customWidth="1"/>
    <col min="8710" max="8721" width="14.28515625" style="175" customWidth="1"/>
    <col min="8722" max="8722" width="13.85546875" style="175" bestFit="1" customWidth="1"/>
    <col min="8723" max="8960" width="9.140625" style="175"/>
    <col min="8961" max="8961" width="40" style="175" customWidth="1"/>
    <col min="8962" max="8962" width="8" style="175" customWidth="1"/>
    <col min="8963" max="8963" width="11.140625" style="175" customWidth="1"/>
    <col min="8964" max="8964" width="12" style="175" bestFit="1" customWidth="1"/>
    <col min="8965" max="8965" width="13.28515625" style="175" bestFit="1" customWidth="1"/>
    <col min="8966" max="8977" width="14.28515625" style="175" customWidth="1"/>
    <col min="8978" max="8978" width="13.85546875" style="175" bestFit="1" customWidth="1"/>
    <col min="8979" max="9216" width="9.140625" style="175"/>
    <col min="9217" max="9217" width="40" style="175" customWidth="1"/>
    <col min="9218" max="9218" width="8" style="175" customWidth="1"/>
    <col min="9219" max="9219" width="11.140625" style="175" customWidth="1"/>
    <col min="9220" max="9220" width="12" style="175" bestFit="1" customWidth="1"/>
    <col min="9221" max="9221" width="13.28515625" style="175" bestFit="1" customWidth="1"/>
    <col min="9222" max="9233" width="14.28515625" style="175" customWidth="1"/>
    <col min="9234" max="9234" width="13.85546875" style="175" bestFit="1" customWidth="1"/>
    <col min="9235" max="9472" width="9.140625" style="175"/>
    <col min="9473" max="9473" width="40" style="175" customWidth="1"/>
    <col min="9474" max="9474" width="8" style="175" customWidth="1"/>
    <col min="9475" max="9475" width="11.140625" style="175" customWidth="1"/>
    <col min="9476" max="9476" width="12" style="175" bestFit="1" customWidth="1"/>
    <col min="9477" max="9477" width="13.28515625" style="175" bestFit="1" customWidth="1"/>
    <col min="9478" max="9489" width="14.28515625" style="175" customWidth="1"/>
    <col min="9490" max="9490" width="13.85546875" style="175" bestFit="1" customWidth="1"/>
    <col min="9491" max="9728" width="9.140625" style="175"/>
    <col min="9729" max="9729" width="40" style="175" customWidth="1"/>
    <col min="9730" max="9730" width="8" style="175" customWidth="1"/>
    <col min="9731" max="9731" width="11.140625" style="175" customWidth="1"/>
    <col min="9732" max="9732" width="12" style="175" bestFit="1" customWidth="1"/>
    <col min="9733" max="9733" width="13.28515625" style="175" bestFit="1" customWidth="1"/>
    <col min="9734" max="9745" width="14.28515625" style="175" customWidth="1"/>
    <col min="9746" max="9746" width="13.85546875" style="175" bestFit="1" customWidth="1"/>
    <col min="9747" max="9984" width="9.140625" style="175"/>
    <col min="9985" max="9985" width="40" style="175" customWidth="1"/>
    <col min="9986" max="9986" width="8" style="175" customWidth="1"/>
    <col min="9987" max="9987" width="11.140625" style="175" customWidth="1"/>
    <col min="9988" max="9988" width="12" style="175" bestFit="1" customWidth="1"/>
    <col min="9989" max="9989" width="13.28515625" style="175" bestFit="1" customWidth="1"/>
    <col min="9990" max="10001" width="14.28515625" style="175" customWidth="1"/>
    <col min="10002" max="10002" width="13.85546875" style="175" bestFit="1" customWidth="1"/>
    <col min="10003" max="10240" width="9.140625" style="175"/>
    <col min="10241" max="10241" width="40" style="175" customWidth="1"/>
    <col min="10242" max="10242" width="8" style="175" customWidth="1"/>
    <col min="10243" max="10243" width="11.140625" style="175" customWidth="1"/>
    <col min="10244" max="10244" width="12" style="175" bestFit="1" customWidth="1"/>
    <col min="10245" max="10245" width="13.28515625" style="175" bestFit="1" customWidth="1"/>
    <col min="10246" max="10257" width="14.28515625" style="175" customWidth="1"/>
    <col min="10258" max="10258" width="13.85546875" style="175" bestFit="1" customWidth="1"/>
    <col min="10259" max="10496" width="9.140625" style="175"/>
    <col min="10497" max="10497" width="40" style="175" customWidth="1"/>
    <col min="10498" max="10498" width="8" style="175" customWidth="1"/>
    <col min="10499" max="10499" width="11.140625" style="175" customWidth="1"/>
    <col min="10500" max="10500" width="12" style="175" bestFit="1" customWidth="1"/>
    <col min="10501" max="10501" width="13.28515625" style="175" bestFit="1" customWidth="1"/>
    <col min="10502" max="10513" width="14.28515625" style="175" customWidth="1"/>
    <col min="10514" max="10514" width="13.85546875" style="175" bestFit="1" customWidth="1"/>
    <col min="10515" max="10752" width="9.140625" style="175"/>
    <col min="10753" max="10753" width="40" style="175" customWidth="1"/>
    <col min="10754" max="10754" width="8" style="175" customWidth="1"/>
    <col min="10755" max="10755" width="11.140625" style="175" customWidth="1"/>
    <col min="10756" max="10756" width="12" style="175" bestFit="1" customWidth="1"/>
    <col min="10757" max="10757" width="13.28515625" style="175" bestFit="1" customWidth="1"/>
    <col min="10758" max="10769" width="14.28515625" style="175" customWidth="1"/>
    <col min="10770" max="10770" width="13.85546875" style="175" bestFit="1" customWidth="1"/>
    <col min="10771" max="11008" width="9.140625" style="175"/>
    <col min="11009" max="11009" width="40" style="175" customWidth="1"/>
    <col min="11010" max="11010" width="8" style="175" customWidth="1"/>
    <col min="11011" max="11011" width="11.140625" style="175" customWidth="1"/>
    <col min="11012" max="11012" width="12" style="175" bestFit="1" customWidth="1"/>
    <col min="11013" max="11013" width="13.28515625" style="175" bestFit="1" customWidth="1"/>
    <col min="11014" max="11025" width="14.28515625" style="175" customWidth="1"/>
    <col min="11026" max="11026" width="13.85546875" style="175" bestFit="1" customWidth="1"/>
    <col min="11027" max="11264" width="9.140625" style="175"/>
    <col min="11265" max="11265" width="40" style="175" customWidth="1"/>
    <col min="11266" max="11266" width="8" style="175" customWidth="1"/>
    <col min="11267" max="11267" width="11.140625" style="175" customWidth="1"/>
    <col min="11268" max="11268" width="12" style="175" bestFit="1" customWidth="1"/>
    <col min="11269" max="11269" width="13.28515625" style="175" bestFit="1" customWidth="1"/>
    <col min="11270" max="11281" width="14.28515625" style="175" customWidth="1"/>
    <col min="11282" max="11282" width="13.85546875" style="175" bestFit="1" customWidth="1"/>
    <col min="11283" max="11520" width="9.140625" style="175"/>
    <col min="11521" max="11521" width="40" style="175" customWidth="1"/>
    <col min="11522" max="11522" width="8" style="175" customWidth="1"/>
    <col min="11523" max="11523" width="11.140625" style="175" customWidth="1"/>
    <col min="11524" max="11524" width="12" style="175" bestFit="1" customWidth="1"/>
    <col min="11525" max="11525" width="13.28515625" style="175" bestFit="1" customWidth="1"/>
    <col min="11526" max="11537" width="14.28515625" style="175" customWidth="1"/>
    <col min="11538" max="11538" width="13.85546875" style="175" bestFit="1" customWidth="1"/>
    <col min="11539" max="11776" width="9.140625" style="175"/>
    <col min="11777" max="11777" width="40" style="175" customWidth="1"/>
    <col min="11778" max="11778" width="8" style="175" customWidth="1"/>
    <col min="11779" max="11779" width="11.140625" style="175" customWidth="1"/>
    <col min="11780" max="11780" width="12" style="175" bestFit="1" customWidth="1"/>
    <col min="11781" max="11781" width="13.28515625" style="175" bestFit="1" customWidth="1"/>
    <col min="11782" max="11793" width="14.28515625" style="175" customWidth="1"/>
    <col min="11794" max="11794" width="13.85546875" style="175" bestFit="1" customWidth="1"/>
    <col min="11795" max="12032" width="9.140625" style="175"/>
    <col min="12033" max="12033" width="40" style="175" customWidth="1"/>
    <col min="12034" max="12034" width="8" style="175" customWidth="1"/>
    <col min="12035" max="12035" width="11.140625" style="175" customWidth="1"/>
    <col min="12036" max="12036" width="12" style="175" bestFit="1" customWidth="1"/>
    <col min="12037" max="12037" width="13.28515625" style="175" bestFit="1" customWidth="1"/>
    <col min="12038" max="12049" width="14.28515625" style="175" customWidth="1"/>
    <col min="12050" max="12050" width="13.85546875" style="175" bestFit="1" customWidth="1"/>
    <col min="12051" max="12288" width="9.140625" style="175"/>
    <col min="12289" max="12289" width="40" style="175" customWidth="1"/>
    <col min="12290" max="12290" width="8" style="175" customWidth="1"/>
    <col min="12291" max="12291" width="11.140625" style="175" customWidth="1"/>
    <col min="12292" max="12292" width="12" style="175" bestFit="1" customWidth="1"/>
    <col min="12293" max="12293" width="13.28515625" style="175" bestFit="1" customWidth="1"/>
    <col min="12294" max="12305" width="14.28515625" style="175" customWidth="1"/>
    <col min="12306" max="12306" width="13.85546875" style="175" bestFit="1" customWidth="1"/>
    <col min="12307" max="12544" width="9.140625" style="175"/>
    <col min="12545" max="12545" width="40" style="175" customWidth="1"/>
    <col min="12546" max="12546" width="8" style="175" customWidth="1"/>
    <col min="12547" max="12547" width="11.140625" style="175" customWidth="1"/>
    <col min="12548" max="12548" width="12" style="175" bestFit="1" customWidth="1"/>
    <col min="12549" max="12549" width="13.28515625" style="175" bestFit="1" customWidth="1"/>
    <col min="12550" max="12561" width="14.28515625" style="175" customWidth="1"/>
    <col min="12562" max="12562" width="13.85546875" style="175" bestFit="1" customWidth="1"/>
    <col min="12563" max="12800" width="9.140625" style="175"/>
    <col min="12801" max="12801" width="40" style="175" customWidth="1"/>
    <col min="12802" max="12802" width="8" style="175" customWidth="1"/>
    <col min="12803" max="12803" width="11.140625" style="175" customWidth="1"/>
    <col min="12804" max="12804" width="12" style="175" bestFit="1" customWidth="1"/>
    <col min="12805" max="12805" width="13.28515625" style="175" bestFit="1" customWidth="1"/>
    <col min="12806" max="12817" width="14.28515625" style="175" customWidth="1"/>
    <col min="12818" max="12818" width="13.85546875" style="175" bestFit="1" customWidth="1"/>
    <col min="12819" max="13056" width="9.140625" style="175"/>
    <col min="13057" max="13057" width="40" style="175" customWidth="1"/>
    <col min="13058" max="13058" width="8" style="175" customWidth="1"/>
    <col min="13059" max="13059" width="11.140625" style="175" customWidth="1"/>
    <col min="13060" max="13060" width="12" style="175" bestFit="1" customWidth="1"/>
    <col min="13061" max="13061" width="13.28515625" style="175" bestFit="1" customWidth="1"/>
    <col min="13062" max="13073" width="14.28515625" style="175" customWidth="1"/>
    <col min="13074" max="13074" width="13.85546875" style="175" bestFit="1" customWidth="1"/>
    <col min="13075" max="13312" width="9.140625" style="175"/>
    <col min="13313" max="13313" width="40" style="175" customWidth="1"/>
    <col min="13314" max="13314" width="8" style="175" customWidth="1"/>
    <col min="13315" max="13315" width="11.140625" style="175" customWidth="1"/>
    <col min="13316" max="13316" width="12" style="175" bestFit="1" customWidth="1"/>
    <col min="13317" max="13317" width="13.28515625" style="175" bestFit="1" customWidth="1"/>
    <col min="13318" max="13329" width="14.28515625" style="175" customWidth="1"/>
    <col min="13330" max="13330" width="13.85546875" style="175" bestFit="1" customWidth="1"/>
    <col min="13331" max="13568" width="9.140625" style="175"/>
    <col min="13569" max="13569" width="40" style="175" customWidth="1"/>
    <col min="13570" max="13570" width="8" style="175" customWidth="1"/>
    <col min="13571" max="13571" width="11.140625" style="175" customWidth="1"/>
    <col min="13572" max="13572" width="12" style="175" bestFit="1" customWidth="1"/>
    <col min="13573" max="13573" width="13.28515625" style="175" bestFit="1" customWidth="1"/>
    <col min="13574" max="13585" width="14.28515625" style="175" customWidth="1"/>
    <col min="13586" max="13586" width="13.85546875" style="175" bestFit="1" customWidth="1"/>
    <col min="13587" max="13824" width="9.140625" style="175"/>
    <col min="13825" max="13825" width="40" style="175" customWidth="1"/>
    <col min="13826" max="13826" width="8" style="175" customWidth="1"/>
    <col min="13827" max="13827" width="11.140625" style="175" customWidth="1"/>
    <col min="13828" max="13828" width="12" style="175" bestFit="1" customWidth="1"/>
    <col min="13829" max="13829" width="13.28515625" style="175" bestFit="1" customWidth="1"/>
    <col min="13830" max="13841" width="14.28515625" style="175" customWidth="1"/>
    <col min="13842" max="13842" width="13.85546875" style="175" bestFit="1" customWidth="1"/>
    <col min="13843" max="14080" width="9.140625" style="175"/>
    <col min="14081" max="14081" width="40" style="175" customWidth="1"/>
    <col min="14082" max="14082" width="8" style="175" customWidth="1"/>
    <col min="14083" max="14083" width="11.140625" style="175" customWidth="1"/>
    <col min="14084" max="14084" width="12" style="175" bestFit="1" customWidth="1"/>
    <col min="14085" max="14085" width="13.28515625" style="175" bestFit="1" customWidth="1"/>
    <col min="14086" max="14097" width="14.28515625" style="175" customWidth="1"/>
    <col min="14098" max="14098" width="13.85546875" style="175" bestFit="1" customWidth="1"/>
    <col min="14099" max="14336" width="9.140625" style="175"/>
    <col min="14337" max="14337" width="40" style="175" customWidth="1"/>
    <col min="14338" max="14338" width="8" style="175" customWidth="1"/>
    <col min="14339" max="14339" width="11.140625" style="175" customWidth="1"/>
    <col min="14340" max="14340" width="12" style="175" bestFit="1" customWidth="1"/>
    <col min="14341" max="14341" width="13.28515625" style="175" bestFit="1" customWidth="1"/>
    <col min="14342" max="14353" width="14.28515625" style="175" customWidth="1"/>
    <col min="14354" max="14354" width="13.85546875" style="175" bestFit="1" customWidth="1"/>
    <col min="14355" max="14592" width="9.140625" style="175"/>
    <col min="14593" max="14593" width="40" style="175" customWidth="1"/>
    <col min="14594" max="14594" width="8" style="175" customWidth="1"/>
    <col min="14595" max="14595" width="11.140625" style="175" customWidth="1"/>
    <col min="14596" max="14596" width="12" style="175" bestFit="1" customWidth="1"/>
    <col min="14597" max="14597" width="13.28515625" style="175" bestFit="1" customWidth="1"/>
    <col min="14598" max="14609" width="14.28515625" style="175" customWidth="1"/>
    <col min="14610" max="14610" width="13.85546875" style="175" bestFit="1" customWidth="1"/>
    <col min="14611" max="14848" width="9.140625" style="175"/>
    <col min="14849" max="14849" width="40" style="175" customWidth="1"/>
    <col min="14850" max="14850" width="8" style="175" customWidth="1"/>
    <col min="14851" max="14851" width="11.140625" style="175" customWidth="1"/>
    <col min="14852" max="14852" width="12" style="175" bestFit="1" customWidth="1"/>
    <col min="14853" max="14853" width="13.28515625" style="175" bestFit="1" customWidth="1"/>
    <col min="14854" max="14865" width="14.28515625" style="175" customWidth="1"/>
    <col min="14866" max="14866" width="13.85546875" style="175" bestFit="1" customWidth="1"/>
    <col min="14867" max="15104" width="9.140625" style="175"/>
    <col min="15105" max="15105" width="40" style="175" customWidth="1"/>
    <col min="15106" max="15106" width="8" style="175" customWidth="1"/>
    <col min="15107" max="15107" width="11.140625" style="175" customWidth="1"/>
    <col min="15108" max="15108" width="12" style="175" bestFit="1" customWidth="1"/>
    <col min="15109" max="15109" width="13.28515625" style="175" bestFit="1" customWidth="1"/>
    <col min="15110" max="15121" width="14.28515625" style="175" customWidth="1"/>
    <col min="15122" max="15122" width="13.85546875" style="175" bestFit="1" customWidth="1"/>
    <col min="15123" max="15360" width="9.140625" style="175"/>
    <col min="15361" max="15361" width="40" style="175" customWidth="1"/>
    <col min="15362" max="15362" width="8" style="175" customWidth="1"/>
    <col min="15363" max="15363" width="11.140625" style="175" customWidth="1"/>
    <col min="15364" max="15364" width="12" style="175" bestFit="1" customWidth="1"/>
    <col min="15365" max="15365" width="13.28515625" style="175" bestFit="1" customWidth="1"/>
    <col min="15366" max="15377" width="14.28515625" style="175" customWidth="1"/>
    <col min="15378" max="15378" width="13.85546875" style="175" bestFit="1" customWidth="1"/>
    <col min="15379" max="15616" width="9.140625" style="175"/>
    <col min="15617" max="15617" width="40" style="175" customWidth="1"/>
    <col min="15618" max="15618" width="8" style="175" customWidth="1"/>
    <col min="15619" max="15619" width="11.140625" style="175" customWidth="1"/>
    <col min="15620" max="15620" width="12" style="175" bestFit="1" customWidth="1"/>
    <col min="15621" max="15621" width="13.28515625" style="175" bestFit="1" customWidth="1"/>
    <col min="15622" max="15633" width="14.28515625" style="175" customWidth="1"/>
    <col min="15634" max="15634" width="13.85546875" style="175" bestFit="1" customWidth="1"/>
    <col min="15635" max="15872" width="9.140625" style="175"/>
    <col min="15873" max="15873" width="40" style="175" customWidth="1"/>
    <col min="15874" max="15874" width="8" style="175" customWidth="1"/>
    <col min="15875" max="15875" width="11.140625" style="175" customWidth="1"/>
    <col min="15876" max="15876" width="12" style="175" bestFit="1" customWidth="1"/>
    <col min="15877" max="15877" width="13.28515625" style="175" bestFit="1" customWidth="1"/>
    <col min="15878" max="15889" width="14.28515625" style="175" customWidth="1"/>
    <col min="15890" max="15890" width="13.85546875" style="175" bestFit="1" customWidth="1"/>
    <col min="15891" max="16128" width="9.140625" style="175"/>
    <col min="16129" max="16129" width="40" style="175" customWidth="1"/>
    <col min="16130" max="16130" width="8" style="175" customWidth="1"/>
    <col min="16131" max="16131" width="11.140625" style="175" customWidth="1"/>
    <col min="16132" max="16132" width="12" style="175" bestFit="1" customWidth="1"/>
    <col min="16133" max="16133" width="13.28515625" style="175" bestFit="1" customWidth="1"/>
    <col min="16134" max="16145" width="14.28515625" style="175" customWidth="1"/>
    <col min="16146" max="16146" width="13.85546875" style="175" bestFit="1" customWidth="1"/>
    <col min="16147" max="16384" width="9.140625" style="175"/>
  </cols>
  <sheetData>
    <row r="1" spans="1:19" ht="15.75">
      <c r="A1" s="174" t="s">
        <v>473</v>
      </c>
    </row>
    <row r="2" spans="1:19">
      <c r="A2" s="176" t="s">
        <v>464</v>
      </c>
    </row>
    <row r="3" spans="1:19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>
      <c r="A4" s="178"/>
      <c r="B4" s="178"/>
      <c r="C4" s="178"/>
      <c r="D4" s="178"/>
      <c r="E4" s="178"/>
      <c r="F4" s="264" t="s">
        <v>10</v>
      </c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177"/>
    </row>
    <row r="5" spans="1:19" ht="30" customHeight="1">
      <c r="A5" s="179" t="s">
        <v>2</v>
      </c>
      <c r="B5" s="179" t="s">
        <v>31</v>
      </c>
      <c r="C5" s="179" t="s">
        <v>32</v>
      </c>
      <c r="D5" s="179" t="s">
        <v>4</v>
      </c>
      <c r="E5" s="179" t="s">
        <v>5</v>
      </c>
      <c r="F5" s="358" t="s">
        <v>34</v>
      </c>
      <c r="G5" s="358" t="s">
        <v>35</v>
      </c>
      <c r="H5" s="358" t="s">
        <v>36</v>
      </c>
      <c r="I5" s="358" t="s">
        <v>37</v>
      </c>
      <c r="J5" s="358" t="s">
        <v>38</v>
      </c>
      <c r="K5" s="358" t="s">
        <v>39</v>
      </c>
      <c r="L5" s="358" t="s">
        <v>40</v>
      </c>
      <c r="M5" s="358" t="s">
        <v>41</v>
      </c>
      <c r="N5" s="358" t="s">
        <v>42</v>
      </c>
      <c r="O5" s="358" t="s">
        <v>43</v>
      </c>
      <c r="P5" s="358" t="s">
        <v>44</v>
      </c>
      <c r="Q5" s="358" t="s">
        <v>474</v>
      </c>
      <c r="R5" s="358" t="s">
        <v>8</v>
      </c>
      <c r="S5" s="177"/>
    </row>
    <row r="6" spans="1:19">
      <c r="A6" s="182" t="s">
        <v>465</v>
      </c>
      <c r="B6" s="183">
        <v>1</v>
      </c>
      <c r="C6" s="184">
        <v>20</v>
      </c>
      <c r="D6" s="182" t="s">
        <v>466</v>
      </c>
      <c r="E6" s="182" t="s">
        <v>198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6">
        <f>SUM(F6:Q6)</f>
        <v>0</v>
      </c>
      <c r="S6" s="177"/>
    </row>
    <row r="7" spans="1:19">
      <c r="A7" s="182" t="s">
        <v>465</v>
      </c>
      <c r="B7" s="183">
        <v>1</v>
      </c>
      <c r="C7" s="184">
        <v>100</v>
      </c>
      <c r="D7" s="182" t="s">
        <v>466</v>
      </c>
      <c r="E7" s="182" t="s">
        <v>198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6">
        <f t="shared" ref="R7:R70" si="0">SUM(F7:Q7)</f>
        <v>0</v>
      </c>
      <c r="S7" s="177"/>
    </row>
    <row r="8" spans="1:19">
      <c r="A8" s="182" t="s">
        <v>465</v>
      </c>
      <c r="B8" s="183">
        <v>1</v>
      </c>
      <c r="C8" s="184">
        <v>20</v>
      </c>
      <c r="D8" s="182" t="s">
        <v>467</v>
      </c>
      <c r="E8" s="182" t="s">
        <v>198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6">
        <f t="shared" si="0"/>
        <v>0</v>
      </c>
      <c r="S8" s="177"/>
    </row>
    <row r="9" spans="1:19">
      <c r="A9" s="182" t="s">
        <v>465</v>
      </c>
      <c r="B9" s="183">
        <v>1</v>
      </c>
      <c r="C9" s="184">
        <v>100</v>
      </c>
      <c r="D9" s="182" t="s">
        <v>467</v>
      </c>
      <c r="E9" s="182" t="s">
        <v>198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6">
        <f t="shared" si="0"/>
        <v>0</v>
      </c>
      <c r="S9" s="177"/>
    </row>
    <row r="10" spans="1:19">
      <c r="A10" s="182" t="s">
        <v>197</v>
      </c>
      <c r="B10" s="183">
        <v>1</v>
      </c>
      <c r="C10" s="184">
        <v>100</v>
      </c>
      <c r="D10" s="182" t="s">
        <v>102</v>
      </c>
      <c r="E10" s="182" t="s">
        <v>198</v>
      </c>
      <c r="F10" s="185">
        <v>0</v>
      </c>
      <c r="G10" s="185">
        <v>0</v>
      </c>
      <c r="H10" s="185">
        <v>180</v>
      </c>
      <c r="I10" s="185">
        <v>60</v>
      </c>
      <c r="J10" s="185">
        <v>60</v>
      </c>
      <c r="K10" s="185">
        <v>88</v>
      </c>
      <c r="L10" s="185">
        <v>120</v>
      </c>
      <c r="M10" s="185">
        <v>60</v>
      </c>
      <c r="N10" s="185">
        <v>240</v>
      </c>
      <c r="O10" s="185">
        <v>60</v>
      </c>
      <c r="P10" s="185">
        <v>60</v>
      </c>
      <c r="Q10" s="185">
        <v>140</v>
      </c>
      <c r="R10" s="186">
        <f t="shared" si="0"/>
        <v>1068</v>
      </c>
      <c r="S10" s="177"/>
    </row>
    <row r="11" spans="1:19">
      <c r="A11" s="182" t="s">
        <v>197</v>
      </c>
      <c r="B11" s="183">
        <v>1</v>
      </c>
      <c r="C11" s="184">
        <v>100</v>
      </c>
      <c r="D11" s="182" t="s">
        <v>152</v>
      </c>
      <c r="E11" s="182" t="s">
        <v>198</v>
      </c>
      <c r="F11" s="185">
        <v>0</v>
      </c>
      <c r="G11" s="185">
        <v>60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103</v>
      </c>
      <c r="N11" s="185">
        <v>102</v>
      </c>
      <c r="O11" s="185">
        <v>60</v>
      </c>
      <c r="P11" s="185">
        <v>14</v>
      </c>
      <c r="Q11" s="185">
        <v>60</v>
      </c>
      <c r="R11" s="186">
        <f t="shared" si="0"/>
        <v>399</v>
      </c>
      <c r="S11" s="177"/>
    </row>
    <row r="12" spans="1:19">
      <c r="A12" s="182" t="s">
        <v>197</v>
      </c>
      <c r="B12" s="183">
        <v>1</v>
      </c>
      <c r="C12" s="184">
        <v>60</v>
      </c>
      <c r="D12" s="182" t="s">
        <v>154</v>
      </c>
      <c r="E12" s="182" t="s">
        <v>198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6">
        <f t="shared" si="0"/>
        <v>0</v>
      </c>
      <c r="S12" s="177"/>
    </row>
    <row r="13" spans="1:19">
      <c r="A13" s="182" t="s">
        <v>197</v>
      </c>
      <c r="B13" s="183">
        <v>1</v>
      </c>
      <c r="C13" s="184">
        <v>100</v>
      </c>
      <c r="D13" s="182" t="s">
        <v>154</v>
      </c>
      <c r="E13" s="182" t="s">
        <v>198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180</v>
      </c>
      <c r="N13" s="185">
        <v>0</v>
      </c>
      <c r="O13" s="185">
        <v>120</v>
      </c>
      <c r="P13" s="185">
        <v>120</v>
      </c>
      <c r="Q13" s="185">
        <v>0</v>
      </c>
      <c r="R13" s="186">
        <f t="shared" si="0"/>
        <v>420</v>
      </c>
      <c r="S13" s="177"/>
    </row>
    <row r="14" spans="1:19">
      <c r="A14" s="182" t="s">
        <v>197</v>
      </c>
      <c r="B14" s="183">
        <v>1</v>
      </c>
      <c r="C14" s="184">
        <v>100</v>
      </c>
      <c r="D14" s="182" t="s">
        <v>153</v>
      </c>
      <c r="E14" s="182" t="s">
        <v>198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60</v>
      </c>
      <c r="R14" s="186">
        <f t="shared" si="0"/>
        <v>60</v>
      </c>
      <c r="S14" s="177"/>
    </row>
    <row r="15" spans="1:19">
      <c r="A15" s="182" t="s">
        <v>197</v>
      </c>
      <c r="B15" s="183">
        <v>1</v>
      </c>
      <c r="C15" s="184">
        <v>100</v>
      </c>
      <c r="D15" s="182" t="s">
        <v>164</v>
      </c>
      <c r="E15" s="182" t="s">
        <v>198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60</v>
      </c>
      <c r="M15" s="185">
        <v>0</v>
      </c>
      <c r="N15" s="185">
        <v>60</v>
      </c>
      <c r="O15" s="185">
        <v>60</v>
      </c>
      <c r="P15" s="185">
        <v>0</v>
      </c>
      <c r="Q15" s="185">
        <v>0</v>
      </c>
      <c r="R15" s="186">
        <f t="shared" si="0"/>
        <v>180</v>
      </c>
      <c r="S15" s="177"/>
    </row>
    <row r="16" spans="1:19">
      <c r="A16" s="182" t="s">
        <v>197</v>
      </c>
      <c r="B16" s="183">
        <v>1</v>
      </c>
      <c r="C16" s="184">
        <v>100</v>
      </c>
      <c r="D16" s="182" t="s">
        <v>165</v>
      </c>
      <c r="E16" s="182" t="s">
        <v>198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6">
        <f t="shared" si="0"/>
        <v>0</v>
      </c>
      <c r="S16" s="177"/>
    </row>
    <row r="17" spans="1:19">
      <c r="A17" s="182" t="s">
        <v>184</v>
      </c>
      <c r="B17" s="183">
        <v>1</v>
      </c>
      <c r="C17" s="184">
        <v>20</v>
      </c>
      <c r="D17" s="182" t="s">
        <v>100</v>
      </c>
      <c r="E17" s="182" t="s">
        <v>185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6">
        <f t="shared" si="0"/>
        <v>0</v>
      </c>
      <c r="S17" s="177"/>
    </row>
    <row r="18" spans="1:19">
      <c r="A18" s="182" t="s">
        <v>184</v>
      </c>
      <c r="B18" s="183">
        <v>1</v>
      </c>
      <c r="C18" s="184">
        <v>60</v>
      </c>
      <c r="D18" s="182" t="s">
        <v>100</v>
      </c>
      <c r="E18" s="182" t="s">
        <v>185</v>
      </c>
      <c r="F18" s="185">
        <v>601</v>
      </c>
      <c r="G18" s="185">
        <v>631</v>
      </c>
      <c r="H18" s="185">
        <v>574</v>
      </c>
      <c r="I18" s="185">
        <v>685</v>
      </c>
      <c r="J18" s="185">
        <v>748</v>
      </c>
      <c r="K18" s="185">
        <v>506</v>
      </c>
      <c r="L18" s="185">
        <v>378</v>
      </c>
      <c r="M18" s="185">
        <v>276</v>
      </c>
      <c r="N18" s="185">
        <v>496</v>
      </c>
      <c r="O18" s="185">
        <v>560</v>
      </c>
      <c r="P18" s="185">
        <v>754</v>
      </c>
      <c r="Q18" s="185">
        <v>764</v>
      </c>
      <c r="R18" s="186">
        <f t="shared" si="0"/>
        <v>6973</v>
      </c>
      <c r="S18" s="177"/>
    </row>
    <row r="19" spans="1:19">
      <c r="A19" s="182" t="s">
        <v>184</v>
      </c>
      <c r="B19" s="183">
        <v>1</v>
      </c>
      <c r="C19" s="184">
        <v>100</v>
      </c>
      <c r="D19" s="182" t="s">
        <v>100</v>
      </c>
      <c r="E19" s="182" t="s">
        <v>185</v>
      </c>
      <c r="F19" s="185">
        <v>0</v>
      </c>
      <c r="G19" s="185">
        <v>24</v>
      </c>
      <c r="H19" s="185">
        <v>40</v>
      </c>
      <c r="I19" s="185">
        <v>0</v>
      </c>
      <c r="J19" s="185">
        <v>90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6">
        <f t="shared" si="0"/>
        <v>154</v>
      </c>
      <c r="S19" s="177"/>
    </row>
    <row r="20" spans="1:19">
      <c r="A20" s="182" t="s">
        <v>184</v>
      </c>
      <c r="B20" s="183">
        <v>1</v>
      </c>
      <c r="C20" s="184">
        <v>1</v>
      </c>
      <c r="D20" s="182" t="s">
        <v>186</v>
      </c>
      <c r="E20" s="182" t="s">
        <v>185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6">
        <f t="shared" si="0"/>
        <v>0</v>
      </c>
      <c r="S20" s="177"/>
    </row>
    <row r="21" spans="1:19">
      <c r="A21" s="182" t="s">
        <v>184</v>
      </c>
      <c r="B21" s="183">
        <v>1</v>
      </c>
      <c r="C21" s="184">
        <v>60</v>
      </c>
      <c r="D21" s="182" t="s">
        <v>186</v>
      </c>
      <c r="E21" s="182" t="s">
        <v>185</v>
      </c>
      <c r="F21" s="185">
        <v>5</v>
      </c>
      <c r="G21" s="185">
        <v>10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6">
        <f t="shared" si="0"/>
        <v>15</v>
      </c>
      <c r="S21" s="177"/>
    </row>
    <row r="22" spans="1:19">
      <c r="A22" s="182" t="s">
        <v>184</v>
      </c>
      <c r="B22" s="183">
        <v>1</v>
      </c>
      <c r="C22" s="184">
        <v>100</v>
      </c>
      <c r="D22" s="182" t="s">
        <v>186</v>
      </c>
      <c r="E22" s="182" t="s">
        <v>185</v>
      </c>
      <c r="F22" s="185">
        <v>11</v>
      </c>
      <c r="G22" s="185">
        <v>8</v>
      </c>
      <c r="H22" s="185">
        <v>6</v>
      </c>
      <c r="I22" s="185">
        <v>6</v>
      </c>
      <c r="J22" s="185">
        <v>1</v>
      </c>
      <c r="K22" s="185">
        <v>64</v>
      </c>
      <c r="L22" s="185">
        <v>64</v>
      </c>
      <c r="M22" s="185">
        <v>64</v>
      </c>
      <c r="N22" s="185">
        <v>193</v>
      </c>
      <c r="O22" s="185">
        <v>66</v>
      </c>
      <c r="P22" s="185">
        <v>214</v>
      </c>
      <c r="Q22" s="185">
        <v>189</v>
      </c>
      <c r="R22" s="186">
        <f t="shared" si="0"/>
        <v>886</v>
      </c>
      <c r="S22" s="177"/>
    </row>
    <row r="23" spans="1:19">
      <c r="A23" s="182" t="s">
        <v>184</v>
      </c>
      <c r="B23" s="183">
        <v>1</v>
      </c>
      <c r="C23" s="184">
        <v>20</v>
      </c>
      <c r="D23" s="182" t="s">
        <v>102</v>
      </c>
      <c r="E23" s="182" t="s">
        <v>185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6">
        <f t="shared" si="0"/>
        <v>0</v>
      </c>
      <c r="S23" s="177"/>
    </row>
    <row r="24" spans="1:19">
      <c r="A24" s="182" t="s">
        <v>184</v>
      </c>
      <c r="B24" s="183">
        <v>1</v>
      </c>
      <c r="C24" s="184">
        <v>60</v>
      </c>
      <c r="D24" s="182" t="s">
        <v>102</v>
      </c>
      <c r="E24" s="182" t="s">
        <v>185</v>
      </c>
      <c r="F24" s="185">
        <v>899</v>
      </c>
      <c r="G24" s="185">
        <v>903</v>
      </c>
      <c r="H24" s="185">
        <v>890</v>
      </c>
      <c r="I24" s="185">
        <v>955</v>
      </c>
      <c r="J24" s="185">
        <v>1035</v>
      </c>
      <c r="K24" s="185">
        <v>905</v>
      </c>
      <c r="L24" s="185">
        <v>1299</v>
      </c>
      <c r="M24" s="185">
        <v>1050</v>
      </c>
      <c r="N24" s="185">
        <v>902</v>
      </c>
      <c r="O24" s="185">
        <v>1100</v>
      </c>
      <c r="P24" s="185">
        <v>1604</v>
      </c>
      <c r="Q24" s="185">
        <v>999</v>
      </c>
      <c r="R24" s="186">
        <f t="shared" si="0"/>
        <v>12541</v>
      </c>
      <c r="S24" s="177"/>
    </row>
    <row r="25" spans="1:19">
      <c r="A25" s="182" t="s">
        <v>184</v>
      </c>
      <c r="B25" s="183">
        <v>1</v>
      </c>
      <c r="C25" s="184">
        <v>100</v>
      </c>
      <c r="D25" s="182" t="s">
        <v>102</v>
      </c>
      <c r="E25" s="182" t="s">
        <v>185</v>
      </c>
      <c r="F25" s="185">
        <v>90</v>
      </c>
      <c r="G25" s="185">
        <v>120</v>
      </c>
      <c r="H25" s="185">
        <v>90</v>
      </c>
      <c r="I25" s="185">
        <v>120</v>
      </c>
      <c r="J25" s="185">
        <v>150</v>
      </c>
      <c r="K25" s="185">
        <v>90</v>
      </c>
      <c r="L25" s="185">
        <v>210</v>
      </c>
      <c r="M25" s="185">
        <v>210</v>
      </c>
      <c r="N25" s="185">
        <v>150</v>
      </c>
      <c r="O25" s="185">
        <v>150</v>
      </c>
      <c r="P25" s="185">
        <v>210</v>
      </c>
      <c r="Q25" s="185">
        <v>150</v>
      </c>
      <c r="R25" s="186">
        <f t="shared" si="0"/>
        <v>1740</v>
      </c>
      <c r="S25" s="177"/>
    </row>
    <row r="26" spans="1:19">
      <c r="A26" s="182" t="s">
        <v>184</v>
      </c>
      <c r="B26" s="183">
        <v>1</v>
      </c>
      <c r="C26" s="184">
        <v>20</v>
      </c>
      <c r="D26" s="182" t="s">
        <v>152</v>
      </c>
      <c r="E26" s="182" t="s">
        <v>185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6">
        <f t="shared" si="0"/>
        <v>0</v>
      </c>
      <c r="S26" s="177"/>
    </row>
    <row r="27" spans="1:19">
      <c r="A27" s="182" t="s">
        <v>184</v>
      </c>
      <c r="B27" s="183">
        <v>1</v>
      </c>
      <c r="C27" s="184">
        <v>60</v>
      </c>
      <c r="D27" s="182" t="s">
        <v>152</v>
      </c>
      <c r="E27" s="182" t="s">
        <v>185</v>
      </c>
      <c r="F27" s="185">
        <v>80</v>
      </c>
      <c r="G27" s="185">
        <v>50</v>
      </c>
      <c r="H27" s="185">
        <v>0</v>
      </c>
      <c r="I27" s="185">
        <v>120</v>
      </c>
      <c r="J27" s="185">
        <v>120</v>
      </c>
      <c r="K27" s="185">
        <v>260</v>
      </c>
      <c r="L27" s="185">
        <v>300</v>
      </c>
      <c r="M27" s="185">
        <v>150</v>
      </c>
      <c r="N27" s="185">
        <v>120</v>
      </c>
      <c r="O27" s="185">
        <v>120</v>
      </c>
      <c r="P27" s="185">
        <v>120</v>
      </c>
      <c r="Q27" s="185">
        <v>120</v>
      </c>
      <c r="R27" s="186">
        <f t="shared" si="0"/>
        <v>1560</v>
      </c>
      <c r="S27" s="177"/>
    </row>
    <row r="28" spans="1:19">
      <c r="A28" s="182" t="s">
        <v>184</v>
      </c>
      <c r="B28" s="183">
        <v>1</v>
      </c>
      <c r="C28" s="184">
        <v>100</v>
      </c>
      <c r="D28" s="182" t="s">
        <v>152</v>
      </c>
      <c r="E28" s="182" t="s">
        <v>185</v>
      </c>
      <c r="F28" s="185">
        <v>240</v>
      </c>
      <c r="G28" s="185">
        <v>180</v>
      </c>
      <c r="H28" s="185">
        <v>60</v>
      </c>
      <c r="I28" s="185">
        <v>300</v>
      </c>
      <c r="J28" s="185">
        <v>120</v>
      </c>
      <c r="K28" s="185">
        <v>260</v>
      </c>
      <c r="L28" s="185">
        <v>390</v>
      </c>
      <c r="M28" s="185">
        <v>120</v>
      </c>
      <c r="N28" s="185">
        <v>244</v>
      </c>
      <c r="O28" s="185">
        <v>260</v>
      </c>
      <c r="P28" s="185">
        <v>313</v>
      </c>
      <c r="Q28" s="185">
        <v>270</v>
      </c>
      <c r="R28" s="186">
        <f t="shared" si="0"/>
        <v>2757</v>
      </c>
      <c r="S28" s="177"/>
    </row>
    <row r="29" spans="1:19">
      <c r="A29" s="182" t="s">
        <v>184</v>
      </c>
      <c r="B29" s="183">
        <v>1</v>
      </c>
      <c r="C29" s="184">
        <v>1</v>
      </c>
      <c r="D29" s="182" t="s">
        <v>154</v>
      </c>
      <c r="E29" s="182" t="s">
        <v>185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6">
        <f t="shared" si="0"/>
        <v>0</v>
      </c>
      <c r="S29" s="177"/>
    </row>
    <row r="30" spans="1:19">
      <c r="A30" s="182" t="s">
        <v>184</v>
      </c>
      <c r="B30" s="183">
        <v>1</v>
      </c>
      <c r="C30" s="184">
        <v>20</v>
      </c>
      <c r="D30" s="182" t="s">
        <v>154</v>
      </c>
      <c r="E30" s="182" t="s">
        <v>185</v>
      </c>
      <c r="F30" s="185">
        <v>300</v>
      </c>
      <c r="G30" s="185">
        <v>330</v>
      </c>
      <c r="H30" s="185">
        <v>200</v>
      </c>
      <c r="I30" s="185">
        <v>240</v>
      </c>
      <c r="J30" s="185">
        <v>300</v>
      </c>
      <c r="K30" s="185">
        <v>210</v>
      </c>
      <c r="L30" s="185">
        <v>120</v>
      </c>
      <c r="M30" s="185">
        <v>150</v>
      </c>
      <c r="N30" s="185">
        <v>302</v>
      </c>
      <c r="O30" s="185">
        <v>210</v>
      </c>
      <c r="P30" s="185">
        <v>330</v>
      </c>
      <c r="Q30" s="185">
        <v>270</v>
      </c>
      <c r="R30" s="186">
        <f t="shared" si="0"/>
        <v>2962</v>
      </c>
      <c r="S30" s="177"/>
    </row>
    <row r="31" spans="1:19">
      <c r="A31" s="182" t="s">
        <v>184</v>
      </c>
      <c r="B31" s="183">
        <v>1</v>
      </c>
      <c r="C31" s="184">
        <v>60</v>
      </c>
      <c r="D31" s="182" t="s">
        <v>154</v>
      </c>
      <c r="E31" s="182" t="s">
        <v>185</v>
      </c>
      <c r="F31" s="185">
        <v>680</v>
      </c>
      <c r="G31" s="185">
        <v>856</v>
      </c>
      <c r="H31" s="185">
        <v>960</v>
      </c>
      <c r="I31" s="185">
        <v>762</v>
      </c>
      <c r="J31" s="185">
        <v>1114</v>
      </c>
      <c r="K31" s="185">
        <v>862</v>
      </c>
      <c r="L31" s="185">
        <v>720</v>
      </c>
      <c r="M31" s="185">
        <v>630</v>
      </c>
      <c r="N31" s="185">
        <v>1192</v>
      </c>
      <c r="O31" s="185">
        <v>744</v>
      </c>
      <c r="P31" s="185">
        <v>1170</v>
      </c>
      <c r="Q31" s="185">
        <v>862</v>
      </c>
      <c r="R31" s="186">
        <f t="shared" si="0"/>
        <v>10552</v>
      </c>
      <c r="S31" s="177"/>
    </row>
    <row r="32" spans="1:19">
      <c r="A32" s="182" t="s">
        <v>184</v>
      </c>
      <c r="B32" s="183">
        <v>1</v>
      </c>
      <c r="C32" s="184">
        <v>100</v>
      </c>
      <c r="D32" s="182" t="s">
        <v>154</v>
      </c>
      <c r="E32" s="182" t="s">
        <v>185</v>
      </c>
      <c r="F32" s="185">
        <v>180</v>
      </c>
      <c r="G32" s="185">
        <v>120</v>
      </c>
      <c r="H32" s="185">
        <v>180</v>
      </c>
      <c r="I32" s="185">
        <v>120</v>
      </c>
      <c r="J32" s="185">
        <v>120</v>
      </c>
      <c r="K32" s="185">
        <v>240</v>
      </c>
      <c r="L32" s="185">
        <v>390</v>
      </c>
      <c r="M32" s="185">
        <v>180</v>
      </c>
      <c r="N32" s="185">
        <v>540</v>
      </c>
      <c r="O32" s="185">
        <v>690</v>
      </c>
      <c r="P32" s="185">
        <v>540</v>
      </c>
      <c r="Q32" s="185">
        <v>120</v>
      </c>
      <c r="R32" s="186">
        <f t="shared" si="0"/>
        <v>3420</v>
      </c>
      <c r="S32" s="177"/>
    </row>
    <row r="33" spans="1:19">
      <c r="A33" s="182" t="s">
        <v>184</v>
      </c>
      <c r="B33" s="183">
        <v>1</v>
      </c>
      <c r="C33" s="184">
        <v>20</v>
      </c>
      <c r="D33" s="182" t="s">
        <v>153</v>
      </c>
      <c r="E33" s="182" t="s">
        <v>185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6">
        <f t="shared" si="0"/>
        <v>0</v>
      </c>
      <c r="S33" s="177"/>
    </row>
    <row r="34" spans="1:19">
      <c r="A34" s="182" t="s">
        <v>184</v>
      </c>
      <c r="B34" s="183">
        <v>1</v>
      </c>
      <c r="C34" s="184">
        <v>60</v>
      </c>
      <c r="D34" s="182" t="s">
        <v>153</v>
      </c>
      <c r="E34" s="182" t="s">
        <v>185</v>
      </c>
      <c r="F34" s="185">
        <v>240</v>
      </c>
      <c r="G34" s="185">
        <v>60</v>
      </c>
      <c r="H34" s="185">
        <v>500</v>
      </c>
      <c r="I34" s="185">
        <v>400</v>
      </c>
      <c r="J34" s="185">
        <v>240</v>
      </c>
      <c r="K34" s="185">
        <v>180</v>
      </c>
      <c r="L34" s="185">
        <v>360</v>
      </c>
      <c r="M34" s="185">
        <v>180</v>
      </c>
      <c r="N34" s="185">
        <v>360</v>
      </c>
      <c r="O34" s="185">
        <v>300</v>
      </c>
      <c r="P34" s="185">
        <v>300</v>
      </c>
      <c r="Q34" s="185">
        <v>180</v>
      </c>
      <c r="R34" s="186">
        <f t="shared" si="0"/>
        <v>3300</v>
      </c>
      <c r="S34" s="177"/>
    </row>
    <row r="35" spans="1:19">
      <c r="A35" s="182" t="s">
        <v>184</v>
      </c>
      <c r="B35" s="183">
        <v>1</v>
      </c>
      <c r="C35" s="184">
        <v>100</v>
      </c>
      <c r="D35" s="182" t="s">
        <v>153</v>
      </c>
      <c r="E35" s="182" t="s">
        <v>185</v>
      </c>
      <c r="F35" s="185">
        <v>300</v>
      </c>
      <c r="G35" s="185">
        <v>210</v>
      </c>
      <c r="H35" s="185">
        <v>385</v>
      </c>
      <c r="I35" s="185">
        <v>416</v>
      </c>
      <c r="J35" s="185">
        <v>586</v>
      </c>
      <c r="K35" s="185">
        <v>450</v>
      </c>
      <c r="L35" s="185">
        <v>330</v>
      </c>
      <c r="M35" s="185">
        <v>346</v>
      </c>
      <c r="N35" s="185">
        <v>270</v>
      </c>
      <c r="O35" s="185">
        <v>180</v>
      </c>
      <c r="P35" s="185">
        <v>390</v>
      </c>
      <c r="Q35" s="185">
        <v>320</v>
      </c>
      <c r="R35" s="186">
        <f t="shared" si="0"/>
        <v>4183</v>
      </c>
      <c r="S35" s="177"/>
    </row>
    <row r="36" spans="1:19">
      <c r="A36" s="182" t="s">
        <v>184</v>
      </c>
      <c r="B36" s="183">
        <v>1</v>
      </c>
      <c r="C36" s="184">
        <v>20</v>
      </c>
      <c r="D36" s="182" t="s">
        <v>164</v>
      </c>
      <c r="E36" s="182" t="s">
        <v>185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6">
        <f t="shared" si="0"/>
        <v>0</v>
      </c>
      <c r="S36" s="177"/>
    </row>
    <row r="37" spans="1:19">
      <c r="A37" s="182" t="s">
        <v>184</v>
      </c>
      <c r="B37" s="183">
        <v>1</v>
      </c>
      <c r="C37" s="184">
        <v>60</v>
      </c>
      <c r="D37" s="182" t="s">
        <v>164</v>
      </c>
      <c r="E37" s="182" t="s">
        <v>185</v>
      </c>
      <c r="F37" s="185">
        <v>690</v>
      </c>
      <c r="G37" s="185">
        <v>630</v>
      </c>
      <c r="H37" s="185">
        <v>450</v>
      </c>
      <c r="I37" s="185">
        <v>540</v>
      </c>
      <c r="J37" s="185">
        <v>570</v>
      </c>
      <c r="K37" s="185">
        <v>450</v>
      </c>
      <c r="L37" s="185">
        <v>750</v>
      </c>
      <c r="M37" s="185">
        <v>510</v>
      </c>
      <c r="N37" s="185">
        <v>690</v>
      </c>
      <c r="O37" s="185">
        <v>540</v>
      </c>
      <c r="P37" s="185">
        <v>570</v>
      </c>
      <c r="Q37" s="185">
        <v>570</v>
      </c>
      <c r="R37" s="186">
        <f t="shared" si="0"/>
        <v>6960</v>
      </c>
      <c r="S37" s="177"/>
    </row>
    <row r="38" spans="1:19">
      <c r="A38" s="182" t="s">
        <v>184</v>
      </c>
      <c r="B38" s="183">
        <v>1</v>
      </c>
      <c r="C38" s="184">
        <v>100</v>
      </c>
      <c r="D38" s="182" t="s">
        <v>164</v>
      </c>
      <c r="E38" s="182" t="s">
        <v>185</v>
      </c>
      <c r="F38" s="185">
        <v>181</v>
      </c>
      <c r="G38" s="185">
        <v>172</v>
      </c>
      <c r="H38" s="185">
        <v>232</v>
      </c>
      <c r="I38" s="185">
        <v>292</v>
      </c>
      <c r="J38" s="185">
        <v>172</v>
      </c>
      <c r="K38" s="185">
        <v>292</v>
      </c>
      <c r="L38" s="185">
        <v>232</v>
      </c>
      <c r="M38" s="185">
        <v>352</v>
      </c>
      <c r="N38" s="185">
        <v>231</v>
      </c>
      <c r="O38" s="185">
        <v>408</v>
      </c>
      <c r="P38" s="185">
        <v>232</v>
      </c>
      <c r="Q38" s="185">
        <v>232</v>
      </c>
      <c r="R38" s="186">
        <f t="shared" si="0"/>
        <v>3028</v>
      </c>
      <c r="S38" s="177"/>
    </row>
    <row r="39" spans="1:19">
      <c r="A39" s="182" t="s">
        <v>199</v>
      </c>
      <c r="B39" s="183">
        <v>1</v>
      </c>
      <c r="C39" s="184">
        <v>60</v>
      </c>
      <c r="D39" s="182" t="s">
        <v>165</v>
      </c>
      <c r="E39" s="182" t="s">
        <v>185</v>
      </c>
      <c r="F39" s="185">
        <v>1420</v>
      </c>
      <c r="G39" s="185">
        <v>1618</v>
      </c>
      <c r="H39" s="185">
        <v>1392</v>
      </c>
      <c r="I39" s="185">
        <v>1746</v>
      </c>
      <c r="J39" s="185">
        <v>1584</v>
      </c>
      <c r="K39" s="185">
        <v>1965</v>
      </c>
      <c r="L39" s="185">
        <v>3266</v>
      </c>
      <c r="M39" s="185">
        <v>1417</v>
      </c>
      <c r="N39" s="185">
        <v>2000</v>
      </c>
      <c r="O39" s="185">
        <v>1458</v>
      </c>
      <c r="P39" s="185">
        <v>1502</v>
      </c>
      <c r="Q39" s="185">
        <v>1444</v>
      </c>
      <c r="R39" s="186">
        <f t="shared" si="0"/>
        <v>20812</v>
      </c>
      <c r="S39" s="177"/>
    </row>
    <row r="40" spans="1:19">
      <c r="A40" s="182" t="s">
        <v>199</v>
      </c>
      <c r="B40" s="183">
        <v>1</v>
      </c>
      <c r="C40" s="184">
        <v>60</v>
      </c>
      <c r="D40" s="182" t="s">
        <v>105</v>
      </c>
      <c r="E40" s="182" t="s">
        <v>185</v>
      </c>
      <c r="F40" s="185">
        <v>1835</v>
      </c>
      <c r="G40" s="185">
        <v>1983</v>
      </c>
      <c r="H40" s="185">
        <v>1777</v>
      </c>
      <c r="I40" s="185">
        <v>1245</v>
      </c>
      <c r="J40" s="185">
        <v>1426</v>
      </c>
      <c r="K40" s="185">
        <v>1654</v>
      </c>
      <c r="L40" s="185">
        <v>2064</v>
      </c>
      <c r="M40" s="185">
        <v>1260</v>
      </c>
      <c r="N40" s="185">
        <v>1787</v>
      </c>
      <c r="O40" s="185">
        <v>1404</v>
      </c>
      <c r="P40" s="185">
        <v>1686</v>
      </c>
      <c r="Q40" s="185">
        <v>2436</v>
      </c>
      <c r="R40" s="186">
        <f t="shared" si="0"/>
        <v>20557</v>
      </c>
      <c r="S40" s="177"/>
    </row>
    <row r="41" spans="1:19">
      <c r="A41" s="182" t="s">
        <v>199</v>
      </c>
      <c r="B41" s="183">
        <v>1</v>
      </c>
      <c r="C41" s="184">
        <v>60</v>
      </c>
      <c r="D41" s="182" t="s">
        <v>169</v>
      </c>
      <c r="E41" s="182" t="s">
        <v>185</v>
      </c>
      <c r="F41" s="185">
        <v>420</v>
      </c>
      <c r="G41" s="185">
        <v>562</v>
      </c>
      <c r="H41" s="185">
        <v>480</v>
      </c>
      <c r="I41" s="185">
        <v>780</v>
      </c>
      <c r="J41" s="185">
        <v>600</v>
      </c>
      <c r="K41" s="185">
        <v>750</v>
      </c>
      <c r="L41" s="185">
        <v>780</v>
      </c>
      <c r="M41" s="185">
        <v>420</v>
      </c>
      <c r="N41" s="185">
        <v>540</v>
      </c>
      <c r="O41" s="185">
        <v>720</v>
      </c>
      <c r="P41" s="185">
        <v>540</v>
      </c>
      <c r="Q41" s="185">
        <v>690</v>
      </c>
      <c r="R41" s="186">
        <f t="shared" si="0"/>
        <v>7282</v>
      </c>
      <c r="S41" s="177"/>
    </row>
    <row r="42" spans="1:19">
      <c r="A42" s="182" t="s">
        <v>199</v>
      </c>
      <c r="B42" s="183">
        <v>1</v>
      </c>
      <c r="C42" s="184">
        <v>60</v>
      </c>
      <c r="D42" s="182" t="s">
        <v>170</v>
      </c>
      <c r="E42" s="182" t="s">
        <v>185</v>
      </c>
      <c r="F42" s="185">
        <v>440</v>
      </c>
      <c r="G42" s="185">
        <v>420</v>
      </c>
      <c r="H42" s="185">
        <v>742</v>
      </c>
      <c r="I42" s="185">
        <v>656</v>
      </c>
      <c r="J42" s="185">
        <v>540</v>
      </c>
      <c r="K42" s="185">
        <v>840</v>
      </c>
      <c r="L42" s="185">
        <v>430</v>
      </c>
      <c r="M42" s="185">
        <v>490</v>
      </c>
      <c r="N42" s="185">
        <v>790</v>
      </c>
      <c r="O42" s="185">
        <v>635</v>
      </c>
      <c r="P42" s="185">
        <v>478</v>
      </c>
      <c r="Q42" s="185">
        <v>494</v>
      </c>
      <c r="R42" s="186">
        <f t="shared" si="0"/>
        <v>6955</v>
      </c>
      <c r="S42" s="177"/>
    </row>
    <row r="43" spans="1:19">
      <c r="A43" s="182" t="s">
        <v>199</v>
      </c>
      <c r="B43" s="183">
        <v>1</v>
      </c>
      <c r="C43" s="184">
        <v>60</v>
      </c>
      <c r="D43" s="182" t="s">
        <v>200</v>
      </c>
      <c r="E43" s="182" t="s">
        <v>185</v>
      </c>
      <c r="F43" s="185">
        <v>250</v>
      </c>
      <c r="G43" s="185">
        <v>150</v>
      </c>
      <c r="H43" s="185">
        <v>60</v>
      </c>
      <c r="I43" s="185">
        <v>60</v>
      </c>
      <c r="J43" s="185">
        <v>60</v>
      </c>
      <c r="K43" s="185">
        <v>60</v>
      </c>
      <c r="L43" s="185">
        <v>148</v>
      </c>
      <c r="M43" s="185">
        <v>120</v>
      </c>
      <c r="N43" s="185">
        <v>240</v>
      </c>
      <c r="O43" s="185">
        <v>220</v>
      </c>
      <c r="P43" s="185">
        <v>158</v>
      </c>
      <c r="Q43" s="185">
        <v>210</v>
      </c>
      <c r="R43" s="186">
        <f t="shared" si="0"/>
        <v>1736</v>
      </c>
      <c r="S43" s="177"/>
    </row>
    <row r="44" spans="1:19">
      <c r="A44" s="182" t="s">
        <v>187</v>
      </c>
      <c r="B44" s="183">
        <v>1</v>
      </c>
      <c r="C44" s="184">
        <v>20</v>
      </c>
      <c r="D44" s="182" t="s">
        <v>102</v>
      </c>
      <c r="E44" s="182" t="s">
        <v>185</v>
      </c>
      <c r="F44" s="185">
        <v>90</v>
      </c>
      <c r="G44" s="185">
        <v>0</v>
      </c>
      <c r="H44" s="185">
        <v>90</v>
      </c>
      <c r="I44" s="185">
        <v>6361</v>
      </c>
      <c r="J44" s="185">
        <v>18364</v>
      </c>
      <c r="K44" s="185">
        <v>20578</v>
      </c>
      <c r="L44" s="185">
        <v>24839</v>
      </c>
      <c r="M44" s="185">
        <v>21598</v>
      </c>
      <c r="N44" s="185">
        <v>21588</v>
      </c>
      <c r="O44" s="185">
        <v>18594</v>
      </c>
      <c r="P44" s="185">
        <v>21144</v>
      </c>
      <c r="Q44" s="185">
        <v>22330</v>
      </c>
      <c r="R44" s="186">
        <f t="shared" si="0"/>
        <v>175576</v>
      </c>
      <c r="S44" s="177"/>
    </row>
    <row r="45" spans="1:19">
      <c r="A45" s="182" t="s">
        <v>187</v>
      </c>
      <c r="B45" s="183">
        <v>1</v>
      </c>
      <c r="C45" s="184">
        <v>30</v>
      </c>
      <c r="D45" s="182" t="s">
        <v>102</v>
      </c>
      <c r="E45" s="182" t="s">
        <v>185</v>
      </c>
      <c r="F45" s="185">
        <v>18531</v>
      </c>
      <c r="G45" s="185">
        <v>21855</v>
      </c>
      <c r="H45" s="185">
        <v>19136</v>
      </c>
      <c r="I45" s="185">
        <v>14527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6">
        <f t="shared" si="0"/>
        <v>74049</v>
      </c>
      <c r="S45" s="177"/>
    </row>
    <row r="46" spans="1:19">
      <c r="A46" s="182" t="s">
        <v>187</v>
      </c>
      <c r="B46" s="183">
        <v>1</v>
      </c>
      <c r="C46" s="184">
        <v>60</v>
      </c>
      <c r="D46" s="182" t="s">
        <v>102</v>
      </c>
      <c r="E46" s="182" t="s">
        <v>185</v>
      </c>
      <c r="F46" s="185">
        <v>4283</v>
      </c>
      <c r="G46" s="185">
        <v>4214</v>
      </c>
      <c r="H46" s="185">
        <v>4066</v>
      </c>
      <c r="I46" s="185">
        <v>4181</v>
      </c>
      <c r="J46" s="185">
        <v>5360</v>
      </c>
      <c r="K46" s="185">
        <v>5634</v>
      </c>
      <c r="L46" s="185">
        <v>4946</v>
      </c>
      <c r="M46" s="185">
        <v>5174</v>
      </c>
      <c r="N46" s="185">
        <v>4057</v>
      </c>
      <c r="O46" s="185">
        <v>3931</v>
      </c>
      <c r="P46" s="185">
        <v>5100</v>
      </c>
      <c r="Q46" s="185">
        <v>5184</v>
      </c>
      <c r="R46" s="186">
        <f t="shared" si="0"/>
        <v>56130</v>
      </c>
      <c r="S46" s="177"/>
    </row>
    <row r="47" spans="1:19">
      <c r="A47" s="182" t="s">
        <v>187</v>
      </c>
      <c r="B47" s="183">
        <v>1</v>
      </c>
      <c r="C47" s="184">
        <v>90</v>
      </c>
      <c r="D47" s="182" t="s">
        <v>102</v>
      </c>
      <c r="E47" s="182" t="s">
        <v>185</v>
      </c>
      <c r="F47" s="185">
        <v>120</v>
      </c>
      <c r="G47" s="185">
        <v>150</v>
      </c>
      <c r="H47" s="185">
        <v>0</v>
      </c>
      <c r="I47" s="185">
        <v>180</v>
      </c>
      <c r="J47" s="185">
        <v>90</v>
      </c>
      <c r="K47" s="185">
        <v>360</v>
      </c>
      <c r="L47" s="185">
        <v>360</v>
      </c>
      <c r="M47" s="185">
        <v>90</v>
      </c>
      <c r="N47" s="185">
        <v>90</v>
      </c>
      <c r="O47" s="185">
        <v>180</v>
      </c>
      <c r="P47" s="185">
        <v>180</v>
      </c>
      <c r="Q47" s="185">
        <v>360</v>
      </c>
      <c r="R47" s="186">
        <f t="shared" si="0"/>
        <v>2160</v>
      </c>
      <c r="S47" s="177"/>
    </row>
    <row r="48" spans="1:19">
      <c r="A48" s="182" t="s">
        <v>187</v>
      </c>
      <c r="B48" s="183">
        <v>1</v>
      </c>
      <c r="C48" s="184">
        <v>100</v>
      </c>
      <c r="D48" s="182" t="s">
        <v>102</v>
      </c>
      <c r="E48" s="182" t="s">
        <v>185</v>
      </c>
      <c r="F48" s="185">
        <v>105354</v>
      </c>
      <c r="G48" s="185">
        <v>100767</v>
      </c>
      <c r="H48" s="185">
        <v>99103</v>
      </c>
      <c r="I48" s="185">
        <v>101978</v>
      </c>
      <c r="J48" s="185">
        <v>95137</v>
      </c>
      <c r="K48" s="185">
        <v>97037</v>
      </c>
      <c r="L48" s="185">
        <v>107114</v>
      </c>
      <c r="M48" s="185">
        <v>84902</v>
      </c>
      <c r="N48" s="185">
        <v>108603</v>
      </c>
      <c r="O48" s="185">
        <v>98466</v>
      </c>
      <c r="P48" s="185">
        <v>94747</v>
      </c>
      <c r="Q48" s="185">
        <v>102826</v>
      </c>
      <c r="R48" s="186">
        <f t="shared" si="0"/>
        <v>1196034</v>
      </c>
      <c r="S48" s="177"/>
    </row>
    <row r="49" spans="1:19">
      <c r="A49" s="182" t="s">
        <v>187</v>
      </c>
      <c r="B49" s="183">
        <v>1</v>
      </c>
      <c r="C49" s="184">
        <v>20</v>
      </c>
      <c r="D49" s="182" t="s">
        <v>152</v>
      </c>
      <c r="E49" s="182" t="s">
        <v>185</v>
      </c>
      <c r="F49" s="185">
        <v>270</v>
      </c>
      <c r="G49" s="185">
        <v>90</v>
      </c>
      <c r="H49" s="185">
        <v>0</v>
      </c>
      <c r="I49" s="185">
        <v>0</v>
      </c>
      <c r="J49" s="185">
        <v>120</v>
      </c>
      <c r="K49" s="185">
        <v>120</v>
      </c>
      <c r="L49" s="185">
        <v>0</v>
      </c>
      <c r="M49" s="185">
        <v>100</v>
      </c>
      <c r="N49" s="185">
        <v>0</v>
      </c>
      <c r="O49" s="185">
        <v>0</v>
      </c>
      <c r="P49" s="185">
        <v>60</v>
      </c>
      <c r="Q49" s="185">
        <v>180</v>
      </c>
      <c r="R49" s="186">
        <f t="shared" si="0"/>
        <v>940</v>
      </c>
      <c r="S49" s="177"/>
    </row>
    <row r="50" spans="1:19">
      <c r="A50" s="182" t="s">
        <v>187</v>
      </c>
      <c r="B50" s="183">
        <v>1</v>
      </c>
      <c r="C50" s="184">
        <v>100</v>
      </c>
      <c r="D50" s="182" t="s">
        <v>152</v>
      </c>
      <c r="E50" s="182" t="s">
        <v>185</v>
      </c>
      <c r="F50" s="185">
        <v>4930</v>
      </c>
      <c r="G50" s="185">
        <v>5298</v>
      </c>
      <c r="H50" s="185">
        <v>5271</v>
      </c>
      <c r="I50" s="185">
        <v>5848</v>
      </c>
      <c r="J50" s="185">
        <v>5515</v>
      </c>
      <c r="K50" s="185">
        <v>5954</v>
      </c>
      <c r="L50" s="185">
        <v>5957</v>
      </c>
      <c r="M50" s="185">
        <v>5751</v>
      </c>
      <c r="N50" s="185">
        <v>7487</v>
      </c>
      <c r="O50" s="185">
        <v>5847</v>
      </c>
      <c r="P50" s="185">
        <v>5661</v>
      </c>
      <c r="Q50" s="185">
        <v>7568</v>
      </c>
      <c r="R50" s="186">
        <f t="shared" si="0"/>
        <v>71087</v>
      </c>
      <c r="S50" s="177"/>
    </row>
    <row r="51" spans="1:19">
      <c r="A51" s="182" t="s">
        <v>187</v>
      </c>
      <c r="B51" s="183">
        <v>1</v>
      </c>
      <c r="C51" s="184">
        <v>20</v>
      </c>
      <c r="D51" s="182" t="s">
        <v>154</v>
      </c>
      <c r="E51" s="182" t="s">
        <v>185</v>
      </c>
      <c r="F51" s="185">
        <v>0</v>
      </c>
      <c r="G51" s="185">
        <v>60</v>
      </c>
      <c r="H51" s="185">
        <v>0</v>
      </c>
      <c r="I51" s="185">
        <v>5423</v>
      </c>
      <c r="J51" s="185">
        <v>11692</v>
      </c>
      <c r="K51" s="185">
        <v>11021</v>
      </c>
      <c r="L51" s="185">
        <v>11707</v>
      </c>
      <c r="M51" s="185">
        <v>10580</v>
      </c>
      <c r="N51" s="185">
        <v>11041</v>
      </c>
      <c r="O51" s="185">
        <v>12092</v>
      </c>
      <c r="P51" s="185">
        <v>10910</v>
      </c>
      <c r="Q51" s="185">
        <v>12150</v>
      </c>
      <c r="R51" s="186">
        <f t="shared" si="0"/>
        <v>96676</v>
      </c>
      <c r="S51" s="177"/>
    </row>
    <row r="52" spans="1:19">
      <c r="A52" s="182" t="s">
        <v>187</v>
      </c>
      <c r="B52" s="183">
        <v>1</v>
      </c>
      <c r="C52" s="184">
        <v>30</v>
      </c>
      <c r="D52" s="182" t="s">
        <v>154</v>
      </c>
      <c r="E52" s="182" t="s">
        <v>185</v>
      </c>
      <c r="F52" s="185">
        <v>14136</v>
      </c>
      <c r="G52" s="185">
        <v>14133</v>
      </c>
      <c r="H52" s="185">
        <v>14775</v>
      </c>
      <c r="I52" s="185">
        <v>9851</v>
      </c>
      <c r="J52" s="185">
        <v>2987</v>
      </c>
      <c r="K52" s="185">
        <v>2131</v>
      </c>
      <c r="L52" s="185">
        <v>3097</v>
      </c>
      <c r="M52" s="185">
        <v>2435</v>
      </c>
      <c r="N52" s="185">
        <v>3443</v>
      </c>
      <c r="O52" s="185">
        <v>2916</v>
      </c>
      <c r="P52" s="185">
        <v>3004</v>
      </c>
      <c r="Q52" s="185">
        <v>3109</v>
      </c>
      <c r="R52" s="186">
        <f t="shared" si="0"/>
        <v>76017</v>
      </c>
      <c r="S52" s="177"/>
    </row>
    <row r="53" spans="1:19">
      <c r="A53" s="182" t="s">
        <v>187</v>
      </c>
      <c r="B53" s="183">
        <v>1</v>
      </c>
      <c r="C53" s="184">
        <v>60</v>
      </c>
      <c r="D53" s="182" t="s">
        <v>154</v>
      </c>
      <c r="E53" s="182" t="s">
        <v>185</v>
      </c>
      <c r="F53" s="185">
        <v>764</v>
      </c>
      <c r="G53" s="185">
        <v>644</v>
      </c>
      <c r="H53" s="185">
        <v>624</v>
      </c>
      <c r="I53" s="185">
        <v>780</v>
      </c>
      <c r="J53" s="185">
        <v>748</v>
      </c>
      <c r="K53" s="185">
        <v>692</v>
      </c>
      <c r="L53" s="185">
        <v>1014</v>
      </c>
      <c r="M53" s="185">
        <v>942</v>
      </c>
      <c r="N53" s="185">
        <v>984</v>
      </c>
      <c r="O53" s="185">
        <v>1060</v>
      </c>
      <c r="P53" s="185">
        <v>958</v>
      </c>
      <c r="Q53" s="185">
        <v>1228</v>
      </c>
      <c r="R53" s="186">
        <f t="shared" si="0"/>
        <v>10438</v>
      </c>
      <c r="S53" s="177"/>
    </row>
    <row r="54" spans="1:19">
      <c r="A54" s="182" t="s">
        <v>187</v>
      </c>
      <c r="B54" s="183">
        <v>1</v>
      </c>
      <c r="C54" s="184">
        <v>90</v>
      </c>
      <c r="D54" s="182" t="s">
        <v>154</v>
      </c>
      <c r="E54" s="182" t="s">
        <v>185</v>
      </c>
      <c r="F54" s="185">
        <v>20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6">
        <f t="shared" si="0"/>
        <v>20</v>
      </c>
      <c r="S54" s="177"/>
    </row>
    <row r="55" spans="1:19">
      <c r="A55" s="182" t="s">
        <v>187</v>
      </c>
      <c r="B55" s="183">
        <v>1</v>
      </c>
      <c r="C55" s="184">
        <v>100</v>
      </c>
      <c r="D55" s="182" t="s">
        <v>154</v>
      </c>
      <c r="E55" s="182" t="s">
        <v>185</v>
      </c>
      <c r="F55" s="185">
        <v>58097</v>
      </c>
      <c r="G55" s="185">
        <v>60155</v>
      </c>
      <c r="H55" s="185">
        <v>59899</v>
      </c>
      <c r="I55" s="185">
        <v>58992</v>
      </c>
      <c r="J55" s="185">
        <v>58418</v>
      </c>
      <c r="K55" s="185">
        <v>59131</v>
      </c>
      <c r="L55" s="185">
        <v>65479</v>
      </c>
      <c r="M55" s="185">
        <v>51813</v>
      </c>
      <c r="N55" s="185">
        <v>62271</v>
      </c>
      <c r="O55" s="185">
        <v>54627</v>
      </c>
      <c r="P55" s="185">
        <v>53495</v>
      </c>
      <c r="Q55" s="185">
        <v>58919</v>
      </c>
      <c r="R55" s="186">
        <f t="shared" si="0"/>
        <v>701296</v>
      </c>
      <c r="S55" s="177"/>
    </row>
    <row r="56" spans="1:19">
      <c r="A56" s="182" t="s">
        <v>187</v>
      </c>
      <c r="B56" s="183">
        <v>1</v>
      </c>
      <c r="C56" s="184">
        <v>20</v>
      </c>
      <c r="D56" s="182" t="s">
        <v>153</v>
      </c>
      <c r="E56" s="182" t="s">
        <v>185</v>
      </c>
      <c r="F56" s="185">
        <v>60</v>
      </c>
      <c r="G56" s="185">
        <v>60</v>
      </c>
      <c r="H56" s="185">
        <v>60</v>
      </c>
      <c r="I56" s="185">
        <v>90</v>
      </c>
      <c r="J56" s="185">
        <v>90</v>
      </c>
      <c r="K56" s="185">
        <v>90</v>
      </c>
      <c r="L56" s="185">
        <v>90</v>
      </c>
      <c r="M56" s="185">
        <v>120</v>
      </c>
      <c r="N56" s="185">
        <v>240</v>
      </c>
      <c r="O56" s="185">
        <v>0</v>
      </c>
      <c r="P56" s="185">
        <v>0</v>
      </c>
      <c r="Q56" s="185">
        <v>0</v>
      </c>
      <c r="R56" s="186">
        <f t="shared" si="0"/>
        <v>900</v>
      </c>
      <c r="S56" s="177"/>
    </row>
    <row r="57" spans="1:19">
      <c r="A57" s="182" t="s">
        <v>187</v>
      </c>
      <c r="B57" s="183">
        <v>1</v>
      </c>
      <c r="C57" s="184">
        <v>100</v>
      </c>
      <c r="D57" s="182" t="s">
        <v>153</v>
      </c>
      <c r="E57" s="182" t="s">
        <v>185</v>
      </c>
      <c r="F57" s="185">
        <v>7444</v>
      </c>
      <c r="G57" s="185">
        <v>7237</v>
      </c>
      <c r="H57" s="185">
        <v>7687</v>
      </c>
      <c r="I57" s="185">
        <v>7994</v>
      </c>
      <c r="J57" s="185">
        <v>8112</v>
      </c>
      <c r="K57" s="185">
        <v>8870</v>
      </c>
      <c r="L57" s="185">
        <v>9534</v>
      </c>
      <c r="M57" s="185">
        <v>8151</v>
      </c>
      <c r="N57" s="185">
        <v>11301</v>
      </c>
      <c r="O57" s="185">
        <v>9720</v>
      </c>
      <c r="P57" s="185">
        <v>8825</v>
      </c>
      <c r="Q57" s="185">
        <v>11268</v>
      </c>
      <c r="R57" s="186">
        <f t="shared" si="0"/>
        <v>106143</v>
      </c>
      <c r="S57" s="177"/>
    </row>
    <row r="58" spans="1:19">
      <c r="A58" s="182" t="s">
        <v>187</v>
      </c>
      <c r="B58" s="183">
        <v>1</v>
      </c>
      <c r="C58" s="184">
        <v>20</v>
      </c>
      <c r="D58" s="182" t="s">
        <v>164</v>
      </c>
      <c r="E58" s="182" t="s">
        <v>185</v>
      </c>
      <c r="F58" s="185">
        <v>0</v>
      </c>
      <c r="G58" s="185">
        <v>0</v>
      </c>
      <c r="H58" s="185">
        <v>0</v>
      </c>
      <c r="I58" s="185">
        <v>0</v>
      </c>
      <c r="J58" s="185">
        <v>120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6">
        <f t="shared" si="0"/>
        <v>120</v>
      </c>
      <c r="S58" s="177"/>
    </row>
    <row r="59" spans="1:19">
      <c r="A59" s="182" t="s">
        <v>187</v>
      </c>
      <c r="B59" s="183">
        <v>1</v>
      </c>
      <c r="C59" s="184">
        <v>100</v>
      </c>
      <c r="D59" s="182" t="s">
        <v>164</v>
      </c>
      <c r="E59" s="182" t="s">
        <v>185</v>
      </c>
      <c r="F59" s="185">
        <v>41772</v>
      </c>
      <c r="G59" s="185">
        <v>39765</v>
      </c>
      <c r="H59" s="185">
        <v>39569</v>
      </c>
      <c r="I59" s="185">
        <v>40544</v>
      </c>
      <c r="J59" s="185">
        <v>38039</v>
      </c>
      <c r="K59" s="185">
        <v>38031</v>
      </c>
      <c r="L59" s="185">
        <v>37910</v>
      </c>
      <c r="M59" s="185">
        <v>33356</v>
      </c>
      <c r="N59" s="185">
        <v>38400</v>
      </c>
      <c r="O59" s="185">
        <v>35658</v>
      </c>
      <c r="P59" s="185">
        <v>32170</v>
      </c>
      <c r="Q59" s="185">
        <v>37308</v>
      </c>
      <c r="R59" s="186">
        <f t="shared" si="0"/>
        <v>452522</v>
      </c>
      <c r="S59" s="177"/>
    </row>
    <row r="60" spans="1:19">
      <c r="A60" s="182" t="s">
        <v>187</v>
      </c>
      <c r="B60" s="183">
        <v>1</v>
      </c>
      <c r="C60" s="184">
        <v>120</v>
      </c>
      <c r="D60" s="182" t="s">
        <v>164</v>
      </c>
      <c r="E60" s="182" t="s">
        <v>185</v>
      </c>
      <c r="F60" s="185">
        <v>1488</v>
      </c>
      <c r="G60" s="185">
        <v>1209</v>
      </c>
      <c r="H60" s="185">
        <v>1025</v>
      </c>
      <c r="I60" s="185">
        <v>1853</v>
      </c>
      <c r="J60" s="185">
        <v>1348</v>
      </c>
      <c r="K60" s="185">
        <v>1403</v>
      </c>
      <c r="L60" s="185">
        <v>1280</v>
      </c>
      <c r="M60" s="185">
        <v>1657</v>
      </c>
      <c r="N60" s="185">
        <v>1781</v>
      </c>
      <c r="O60" s="185">
        <v>1597</v>
      </c>
      <c r="P60" s="185">
        <v>1244</v>
      </c>
      <c r="Q60" s="185">
        <v>1125</v>
      </c>
      <c r="R60" s="186">
        <f t="shared" si="0"/>
        <v>17010</v>
      </c>
      <c r="S60" s="177"/>
    </row>
    <row r="61" spans="1:19">
      <c r="A61" s="182" t="s">
        <v>187</v>
      </c>
      <c r="B61" s="183">
        <v>1</v>
      </c>
      <c r="C61" s="184">
        <v>20</v>
      </c>
      <c r="D61" s="182" t="s">
        <v>158</v>
      </c>
      <c r="E61" s="182" t="s">
        <v>185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6">
        <f t="shared" si="0"/>
        <v>0</v>
      </c>
      <c r="S61" s="177"/>
    </row>
    <row r="62" spans="1:19">
      <c r="A62" s="182" t="s">
        <v>187</v>
      </c>
      <c r="B62" s="183">
        <v>1</v>
      </c>
      <c r="C62" s="184">
        <v>100</v>
      </c>
      <c r="D62" s="182" t="s">
        <v>158</v>
      </c>
      <c r="E62" s="182" t="s">
        <v>185</v>
      </c>
      <c r="F62" s="185">
        <v>3152</v>
      </c>
      <c r="G62" s="185">
        <v>3374</v>
      </c>
      <c r="H62" s="185">
        <v>3214</v>
      </c>
      <c r="I62" s="185">
        <v>4008</v>
      </c>
      <c r="J62" s="185">
        <v>3182</v>
      </c>
      <c r="K62" s="185">
        <v>3198</v>
      </c>
      <c r="L62" s="185">
        <v>11404</v>
      </c>
      <c r="M62" s="185">
        <v>2698</v>
      </c>
      <c r="N62" s="185">
        <v>3594</v>
      </c>
      <c r="O62" s="185">
        <v>2765</v>
      </c>
      <c r="P62" s="185">
        <v>3104</v>
      </c>
      <c r="Q62" s="185">
        <v>3418</v>
      </c>
      <c r="R62" s="186">
        <f t="shared" si="0"/>
        <v>47111</v>
      </c>
      <c r="S62" s="177"/>
    </row>
    <row r="63" spans="1:19">
      <c r="A63" s="182" t="s">
        <v>187</v>
      </c>
      <c r="B63" s="183">
        <v>1</v>
      </c>
      <c r="C63" s="184">
        <v>20</v>
      </c>
      <c r="D63" s="182" t="s">
        <v>167</v>
      </c>
      <c r="E63" s="182" t="s">
        <v>185</v>
      </c>
      <c r="F63" s="185">
        <v>0</v>
      </c>
      <c r="G63" s="185">
        <v>0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6">
        <f t="shared" si="0"/>
        <v>0</v>
      </c>
      <c r="S63" s="177"/>
    </row>
    <row r="64" spans="1:19">
      <c r="A64" s="182" t="s">
        <v>187</v>
      </c>
      <c r="B64" s="183">
        <v>1</v>
      </c>
      <c r="C64" s="184">
        <v>60</v>
      </c>
      <c r="D64" s="182" t="s">
        <v>167</v>
      </c>
      <c r="E64" s="182" t="s">
        <v>185</v>
      </c>
      <c r="F64" s="185">
        <v>1540</v>
      </c>
      <c r="G64" s="185">
        <v>945</v>
      </c>
      <c r="H64" s="185">
        <v>930</v>
      </c>
      <c r="I64" s="185">
        <v>780</v>
      </c>
      <c r="J64" s="185">
        <v>1020</v>
      </c>
      <c r="K64" s="185">
        <v>975</v>
      </c>
      <c r="L64" s="185">
        <v>995</v>
      </c>
      <c r="M64" s="185">
        <v>790</v>
      </c>
      <c r="N64" s="185">
        <v>824</v>
      </c>
      <c r="O64" s="185">
        <v>818</v>
      </c>
      <c r="P64" s="185">
        <v>812</v>
      </c>
      <c r="Q64" s="185">
        <v>908</v>
      </c>
      <c r="R64" s="186">
        <f t="shared" si="0"/>
        <v>11337</v>
      </c>
      <c r="S64" s="177"/>
    </row>
    <row r="65" spans="1:19">
      <c r="A65" s="182" t="s">
        <v>187</v>
      </c>
      <c r="B65" s="183">
        <v>1</v>
      </c>
      <c r="C65" s="184">
        <v>100</v>
      </c>
      <c r="D65" s="182" t="s">
        <v>167</v>
      </c>
      <c r="E65" s="182" t="s">
        <v>185</v>
      </c>
      <c r="F65" s="185">
        <v>10257</v>
      </c>
      <c r="G65" s="185">
        <v>9304</v>
      </c>
      <c r="H65" s="185">
        <v>8914</v>
      </c>
      <c r="I65" s="185">
        <v>10930</v>
      </c>
      <c r="J65" s="185">
        <v>9475</v>
      </c>
      <c r="K65" s="185">
        <v>9530</v>
      </c>
      <c r="L65" s="185">
        <v>10339</v>
      </c>
      <c r="M65" s="185">
        <v>7207</v>
      </c>
      <c r="N65" s="185">
        <v>9343</v>
      </c>
      <c r="O65" s="185">
        <v>8112</v>
      </c>
      <c r="P65" s="185">
        <v>7764</v>
      </c>
      <c r="Q65" s="185">
        <v>8267</v>
      </c>
      <c r="R65" s="186">
        <f t="shared" si="0"/>
        <v>109442</v>
      </c>
      <c r="S65" s="177"/>
    </row>
    <row r="66" spans="1:19">
      <c r="A66" s="182" t="s">
        <v>151</v>
      </c>
      <c r="B66" s="183">
        <v>1</v>
      </c>
      <c r="C66" s="184">
        <v>60</v>
      </c>
      <c r="D66" s="182" t="s">
        <v>102</v>
      </c>
      <c r="E66" s="182" t="s">
        <v>163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120</v>
      </c>
      <c r="O66" s="185">
        <v>120</v>
      </c>
      <c r="P66" s="185">
        <v>120</v>
      </c>
      <c r="Q66" s="185">
        <v>150</v>
      </c>
      <c r="R66" s="186">
        <f t="shared" si="0"/>
        <v>510</v>
      </c>
      <c r="S66" s="177"/>
    </row>
    <row r="67" spans="1:19">
      <c r="A67" s="182" t="s">
        <v>151</v>
      </c>
      <c r="B67" s="183">
        <v>1</v>
      </c>
      <c r="C67" s="184">
        <v>100</v>
      </c>
      <c r="D67" s="182" t="s">
        <v>102</v>
      </c>
      <c r="E67" s="182" t="s">
        <v>163</v>
      </c>
      <c r="F67" s="185">
        <v>174</v>
      </c>
      <c r="G67" s="185">
        <v>229</v>
      </c>
      <c r="H67" s="185">
        <v>200</v>
      </c>
      <c r="I67" s="185">
        <v>180</v>
      </c>
      <c r="J67" s="185">
        <v>310</v>
      </c>
      <c r="K67" s="185">
        <v>234</v>
      </c>
      <c r="L67" s="185">
        <v>135</v>
      </c>
      <c r="M67" s="185">
        <v>120</v>
      </c>
      <c r="N67" s="185">
        <v>0</v>
      </c>
      <c r="O67" s="185">
        <v>0</v>
      </c>
      <c r="P67" s="185">
        <v>14</v>
      </c>
      <c r="Q67" s="185">
        <v>30</v>
      </c>
      <c r="R67" s="186">
        <f t="shared" si="0"/>
        <v>1626</v>
      </c>
      <c r="S67" s="177"/>
    </row>
    <row r="68" spans="1:19">
      <c r="A68" s="182" t="s">
        <v>151</v>
      </c>
      <c r="B68" s="183">
        <v>1</v>
      </c>
      <c r="C68" s="184">
        <v>60</v>
      </c>
      <c r="D68" s="182" t="s">
        <v>154</v>
      </c>
      <c r="E68" s="182" t="s">
        <v>163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60</v>
      </c>
      <c r="Q68" s="185">
        <v>28</v>
      </c>
      <c r="R68" s="186">
        <f t="shared" si="0"/>
        <v>88</v>
      </c>
      <c r="S68" s="177"/>
    </row>
    <row r="69" spans="1:19">
      <c r="A69" s="182" t="s">
        <v>151</v>
      </c>
      <c r="B69" s="183">
        <v>1</v>
      </c>
      <c r="C69" s="184">
        <v>100</v>
      </c>
      <c r="D69" s="182" t="s">
        <v>154</v>
      </c>
      <c r="E69" s="182" t="s">
        <v>163</v>
      </c>
      <c r="F69" s="185">
        <v>1042</v>
      </c>
      <c r="G69" s="185">
        <v>819</v>
      </c>
      <c r="H69" s="185">
        <v>644</v>
      </c>
      <c r="I69" s="185">
        <v>956</v>
      </c>
      <c r="J69" s="185">
        <v>769</v>
      </c>
      <c r="K69" s="185">
        <v>568</v>
      </c>
      <c r="L69" s="185">
        <v>688</v>
      </c>
      <c r="M69" s="185">
        <v>538</v>
      </c>
      <c r="N69" s="185">
        <v>568</v>
      </c>
      <c r="O69" s="185">
        <v>358</v>
      </c>
      <c r="P69" s="185">
        <v>725</v>
      </c>
      <c r="Q69" s="185">
        <v>718</v>
      </c>
      <c r="R69" s="186">
        <f t="shared" si="0"/>
        <v>8393</v>
      </c>
      <c r="S69" s="177"/>
    </row>
    <row r="70" spans="1:19">
      <c r="A70" s="182" t="s">
        <v>151</v>
      </c>
      <c r="B70" s="183">
        <v>1</v>
      </c>
      <c r="C70" s="184">
        <v>60</v>
      </c>
      <c r="D70" s="182" t="s">
        <v>153</v>
      </c>
      <c r="E70" s="182" t="s">
        <v>163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6">
        <f t="shared" si="0"/>
        <v>0</v>
      </c>
      <c r="S70" s="177"/>
    </row>
    <row r="71" spans="1:19">
      <c r="A71" s="182" t="s">
        <v>151</v>
      </c>
      <c r="B71" s="183">
        <v>1</v>
      </c>
      <c r="C71" s="184">
        <v>100</v>
      </c>
      <c r="D71" s="182" t="s">
        <v>153</v>
      </c>
      <c r="E71" s="182" t="s">
        <v>163</v>
      </c>
      <c r="F71" s="185">
        <v>280</v>
      </c>
      <c r="G71" s="185">
        <v>210</v>
      </c>
      <c r="H71" s="185">
        <v>360</v>
      </c>
      <c r="I71" s="185">
        <v>330</v>
      </c>
      <c r="J71" s="185">
        <v>444</v>
      </c>
      <c r="K71" s="185">
        <v>450</v>
      </c>
      <c r="L71" s="185">
        <v>390</v>
      </c>
      <c r="M71" s="185">
        <v>540</v>
      </c>
      <c r="N71" s="185">
        <v>690</v>
      </c>
      <c r="O71" s="185">
        <v>450</v>
      </c>
      <c r="P71" s="185">
        <v>720</v>
      </c>
      <c r="Q71" s="185">
        <v>690</v>
      </c>
      <c r="R71" s="186">
        <f t="shared" ref="R71:R134" si="1">SUM(F71:Q71)</f>
        <v>5554</v>
      </c>
      <c r="S71" s="177"/>
    </row>
    <row r="72" spans="1:19">
      <c r="A72" s="182" t="s">
        <v>151</v>
      </c>
      <c r="B72" s="183">
        <v>1</v>
      </c>
      <c r="C72" s="184">
        <v>60</v>
      </c>
      <c r="D72" s="182" t="s">
        <v>164</v>
      </c>
      <c r="E72" s="182" t="s">
        <v>163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6">
        <f t="shared" si="1"/>
        <v>0</v>
      </c>
      <c r="S72" s="177"/>
    </row>
    <row r="73" spans="1:19">
      <c r="A73" s="182" t="s">
        <v>151</v>
      </c>
      <c r="B73" s="183">
        <v>1</v>
      </c>
      <c r="C73" s="184">
        <v>100</v>
      </c>
      <c r="D73" s="182" t="s">
        <v>164</v>
      </c>
      <c r="E73" s="182" t="s">
        <v>163</v>
      </c>
      <c r="F73" s="185"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6">
        <f t="shared" si="1"/>
        <v>0</v>
      </c>
      <c r="S73" s="177"/>
    </row>
    <row r="74" spans="1:19">
      <c r="A74" s="182" t="s">
        <v>151</v>
      </c>
      <c r="B74" s="183">
        <v>1</v>
      </c>
      <c r="C74" s="184">
        <v>60</v>
      </c>
      <c r="D74" s="182" t="s">
        <v>165</v>
      </c>
      <c r="E74" s="182" t="s">
        <v>163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6">
        <f t="shared" si="1"/>
        <v>0</v>
      </c>
      <c r="S74" s="177"/>
    </row>
    <row r="75" spans="1:19">
      <c r="A75" s="182" t="s">
        <v>151</v>
      </c>
      <c r="B75" s="183">
        <v>1</v>
      </c>
      <c r="C75" s="184">
        <v>100</v>
      </c>
      <c r="D75" s="182" t="s">
        <v>165</v>
      </c>
      <c r="E75" s="182" t="s">
        <v>163</v>
      </c>
      <c r="F75" s="185">
        <v>42</v>
      </c>
      <c r="G75" s="185">
        <v>60</v>
      </c>
      <c r="H75" s="185">
        <v>60</v>
      </c>
      <c r="I75" s="185">
        <v>60</v>
      </c>
      <c r="J75" s="185">
        <v>60</v>
      </c>
      <c r="K75" s="185">
        <v>60</v>
      </c>
      <c r="L75" s="185">
        <v>40</v>
      </c>
      <c r="M75" s="185">
        <v>110</v>
      </c>
      <c r="N75" s="185">
        <v>120</v>
      </c>
      <c r="O75" s="185">
        <v>120</v>
      </c>
      <c r="P75" s="185">
        <v>60</v>
      </c>
      <c r="Q75" s="185">
        <v>60</v>
      </c>
      <c r="R75" s="186">
        <f t="shared" si="1"/>
        <v>852</v>
      </c>
      <c r="S75" s="177"/>
    </row>
    <row r="76" spans="1:19">
      <c r="A76" s="182" t="s">
        <v>151</v>
      </c>
      <c r="B76" s="183">
        <v>1</v>
      </c>
      <c r="C76" s="184">
        <v>60</v>
      </c>
      <c r="D76" s="182" t="s">
        <v>158</v>
      </c>
      <c r="E76" s="182" t="s">
        <v>163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0</v>
      </c>
      <c r="Q76" s="185">
        <v>0</v>
      </c>
      <c r="R76" s="186">
        <f t="shared" si="1"/>
        <v>0</v>
      </c>
      <c r="S76" s="177"/>
    </row>
    <row r="77" spans="1:19">
      <c r="A77" s="182" t="s">
        <v>151</v>
      </c>
      <c r="B77" s="183">
        <v>1</v>
      </c>
      <c r="C77" s="184">
        <v>100</v>
      </c>
      <c r="D77" s="182" t="s">
        <v>158</v>
      </c>
      <c r="E77" s="182" t="s">
        <v>163</v>
      </c>
      <c r="F77" s="185">
        <v>90</v>
      </c>
      <c r="G77" s="185">
        <v>106</v>
      </c>
      <c r="H77" s="185">
        <v>90</v>
      </c>
      <c r="I77" s="185">
        <v>190</v>
      </c>
      <c r="J77" s="185">
        <v>60</v>
      </c>
      <c r="K77" s="185">
        <v>90</v>
      </c>
      <c r="L77" s="185">
        <v>90</v>
      </c>
      <c r="M77" s="185">
        <v>90</v>
      </c>
      <c r="N77" s="185">
        <v>180</v>
      </c>
      <c r="O77" s="185">
        <v>120</v>
      </c>
      <c r="P77" s="185">
        <v>170</v>
      </c>
      <c r="Q77" s="185">
        <v>150</v>
      </c>
      <c r="R77" s="186">
        <f t="shared" si="1"/>
        <v>1426</v>
      </c>
      <c r="S77" s="177"/>
    </row>
    <row r="78" spans="1:19">
      <c r="A78" s="182" t="s">
        <v>151</v>
      </c>
      <c r="B78" s="183">
        <v>1</v>
      </c>
      <c r="C78" s="184">
        <v>100</v>
      </c>
      <c r="D78" s="182" t="s">
        <v>166</v>
      </c>
      <c r="E78" s="182" t="s">
        <v>163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6">
        <f t="shared" si="1"/>
        <v>0</v>
      </c>
      <c r="S78" s="177"/>
    </row>
    <row r="79" spans="1:19">
      <c r="A79" s="182" t="s">
        <v>151</v>
      </c>
      <c r="B79" s="183">
        <v>1</v>
      </c>
      <c r="C79" s="184">
        <v>60</v>
      </c>
      <c r="D79" s="182" t="s">
        <v>167</v>
      </c>
      <c r="E79" s="182" t="s">
        <v>163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5">
        <v>0</v>
      </c>
      <c r="Q79" s="185">
        <v>0</v>
      </c>
      <c r="R79" s="186">
        <f t="shared" si="1"/>
        <v>0</v>
      </c>
      <c r="S79" s="177"/>
    </row>
    <row r="80" spans="1:19">
      <c r="A80" s="182" t="s">
        <v>151</v>
      </c>
      <c r="B80" s="183">
        <v>1</v>
      </c>
      <c r="C80" s="184">
        <v>100</v>
      </c>
      <c r="D80" s="182" t="s">
        <v>167</v>
      </c>
      <c r="E80" s="182" t="s">
        <v>163</v>
      </c>
      <c r="F80" s="185">
        <v>150</v>
      </c>
      <c r="G80" s="185">
        <v>106</v>
      </c>
      <c r="H80" s="185">
        <v>90</v>
      </c>
      <c r="I80" s="185">
        <v>90</v>
      </c>
      <c r="J80" s="185">
        <v>90</v>
      </c>
      <c r="K80" s="185">
        <v>90</v>
      </c>
      <c r="L80" s="185">
        <v>60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6">
        <f t="shared" si="1"/>
        <v>676</v>
      </c>
      <c r="S80" s="177"/>
    </row>
    <row r="81" spans="1:19">
      <c r="A81" s="182" t="s">
        <v>151</v>
      </c>
      <c r="B81" s="183">
        <v>1</v>
      </c>
      <c r="C81" s="184">
        <v>60</v>
      </c>
      <c r="D81" s="182" t="s">
        <v>105</v>
      </c>
      <c r="E81" s="182" t="s">
        <v>163</v>
      </c>
      <c r="F81" s="185">
        <v>0</v>
      </c>
      <c r="G81" s="185">
        <v>0</v>
      </c>
      <c r="H81" s="185">
        <v>0</v>
      </c>
      <c r="I81" s="185">
        <v>0</v>
      </c>
      <c r="J81" s="185">
        <v>0</v>
      </c>
      <c r="K81" s="185">
        <v>0</v>
      </c>
      <c r="L81" s="185">
        <v>0</v>
      </c>
      <c r="M81" s="185">
        <v>0</v>
      </c>
      <c r="N81" s="185">
        <v>0</v>
      </c>
      <c r="O81" s="185">
        <v>0</v>
      </c>
      <c r="P81" s="185">
        <v>0</v>
      </c>
      <c r="Q81" s="185">
        <v>0</v>
      </c>
      <c r="R81" s="186">
        <f t="shared" si="1"/>
        <v>0</v>
      </c>
      <c r="S81" s="177"/>
    </row>
    <row r="82" spans="1:19">
      <c r="A82" s="182" t="s">
        <v>151</v>
      </c>
      <c r="B82" s="183">
        <v>1</v>
      </c>
      <c r="C82" s="184">
        <v>100</v>
      </c>
      <c r="D82" s="182" t="s">
        <v>105</v>
      </c>
      <c r="E82" s="182" t="s">
        <v>163</v>
      </c>
      <c r="F82" s="185">
        <v>0</v>
      </c>
      <c r="G82" s="185">
        <v>0</v>
      </c>
      <c r="H82" s="185">
        <v>0</v>
      </c>
      <c r="I82" s="185">
        <v>0</v>
      </c>
      <c r="J82" s="185">
        <v>30</v>
      </c>
      <c r="K82" s="185">
        <v>30</v>
      </c>
      <c r="L82" s="185">
        <v>30</v>
      </c>
      <c r="M82" s="185">
        <v>30</v>
      </c>
      <c r="N82" s="185">
        <v>60</v>
      </c>
      <c r="O82" s="185">
        <v>0</v>
      </c>
      <c r="P82" s="185">
        <v>50</v>
      </c>
      <c r="Q82" s="185">
        <v>30</v>
      </c>
      <c r="R82" s="186">
        <f t="shared" si="1"/>
        <v>260</v>
      </c>
      <c r="S82" s="177"/>
    </row>
    <row r="83" spans="1:19">
      <c r="A83" s="182" t="s">
        <v>151</v>
      </c>
      <c r="B83" s="183">
        <v>1</v>
      </c>
      <c r="C83" s="184">
        <v>100</v>
      </c>
      <c r="D83" s="182" t="s">
        <v>168</v>
      </c>
      <c r="E83" s="182" t="s">
        <v>163</v>
      </c>
      <c r="F83" s="185">
        <v>0</v>
      </c>
      <c r="G83" s="185">
        <v>0</v>
      </c>
      <c r="H83" s="185">
        <v>0</v>
      </c>
      <c r="I83" s="185">
        <v>0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6">
        <f t="shared" si="1"/>
        <v>0</v>
      </c>
      <c r="S83" s="177"/>
    </row>
    <row r="84" spans="1:19">
      <c r="A84" s="182" t="s">
        <v>151</v>
      </c>
      <c r="B84" s="183">
        <v>1</v>
      </c>
      <c r="C84" s="184">
        <v>60</v>
      </c>
      <c r="D84" s="182" t="s">
        <v>170</v>
      </c>
      <c r="E84" s="182" t="s">
        <v>163</v>
      </c>
      <c r="F84" s="185">
        <v>0</v>
      </c>
      <c r="G84" s="185">
        <v>0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6">
        <f t="shared" si="1"/>
        <v>0</v>
      </c>
      <c r="S84" s="177"/>
    </row>
    <row r="85" spans="1:19">
      <c r="A85" s="182" t="s">
        <v>151</v>
      </c>
      <c r="B85" s="183">
        <v>1</v>
      </c>
      <c r="C85" s="184">
        <v>100</v>
      </c>
      <c r="D85" s="182" t="s">
        <v>170</v>
      </c>
      <c r="E85" s="182" t="s">
        <v>163</v>
      </c>
      <c r="F85" s="185">
        <v>0</v>
      </c>
      <c r="G85" s="185">
        <v>0</v>
      </c>
      <c r="H85" s="185">
        <v>0</v>
      </c>
      <c r="I85" s="185">
        <v>0</v>
      </c>
      <c r="J85" s="185">
        <v>0</v>
      </c>
      <c r="K85" s="185">
        <v>0</v>
      </c>
      <c r="L85" s="185">
        <v>0</v>
      </c>
      <c r="M85" s="185">
        <v>0</v>
      </c>
      <c r="N85" s="185">
        <v>0</v>
      </c>
      <c r="O85" s="185">
        <v>0</v>
      </c>
      <c r="P85" s="185">
        <v>0</v>
      </c>
      <c r="Q85" s="185">
        <v>0</v>
      </c>
      <c r="R85" s="186">
        <f t="shared" si="1"/>
        <v>0</v>
      </c>
      <c r="S85" s="177"/>
    </row>
    <row r="86" spans="1:19">
      <c r="A86" s="182" t="s">
        <v>190</v>
      </c>
      <c r="B86" s="183">
        <v>1</v>
      </c>
      <c r="C86" s="184">
        <v>5</v>
      </c>
      <c r="D86" s="182" t="s">
        <v>191</v>
      </c>
      <c r="E86" s="182" t="s">
        <v>192</v>
      </c>
      <c r="F86" s="185">
        <v>1060</v>
      </c>
      <c r="G86" s="185">
        <v>1167</v>
      </c>
      <c r="H86" s="185">
        <v>1050</v>
      </c>
      <c r="I86" s="185">
        <v>1081</v>
      </c>
      <c r="J86" s="185">
        <v>1034</v>
      </c>
      <c r="K86" s="185">
        <v>995</v>
      </c>
      <c r="L86" s="185">
        <v>1064</v>
      </c>
      <c r="M86" s="185">
        <v>894</v>
      </c>
      <c r="N86" s="185">
        <v>1047</v>
      </c>
      <c r="O86" s="185">
        <v>922</v>
      </c>
      <c r="P86" s="185">
        <v>1101</v>
      </c>
      <c r="Q86" s="185">
        <v>1107</v>
      </c>
      <c r="R86" s="186">
        <f t="shared" si="1"/>
        <v>12522</v>
      </c>
      <c r="S86" s="177"/>
    </row>
    <row r="87" spans="1:19">
      <c r="A87" s="182" t="s">
        <v>190</v>
      </c>
      <c r="B87" s="183">
        <v>1</v>
      </c>
      <c r="C87" s="184">
        <v>1</v>
      </c>
      <c r="D87" s="182" t="s">
        <v>193</v>
      </c>
      <c r="E87" s="182" t="s">
        <v>192</v>
      </c>
      <c r="F87" s="185">
        <v>0</v>
      </c>
      <c r="G87" s="185">
        <v>0</v>
      </c>
      <c r="H87" s="185">
        <v>0</v>
      </c>
      <c r="I87" s="185">
        <v>0</v>
      </c>
      <c r="J87" s="185">
        <v>0</v>
      </c>
      <c r="K87" s="185">
        <v>0</v>
      </c>
      <c r="L87" s="185">
        <v>0</v>
      </c>
      <c r="M87" s="185">
        <v>0</v>
      </c>
      <c r="N87" s="185">
        <v>0</v>
      </c>
      <c r="O87" s="185">
        <v>0</v>
      </c>
      <c r="P87" s="185">
        <v>0</v>
      </c>
      <c r="Q87" s="185">
        <v>0</v>
      </c>
      <c r="R87" s="186">
        <f t="shared" si="1"/>
        <v>0</v>
      </c>
      <c r="S87" s="177"/>
    </row>
    <row r="88" spans="1:19">
      <c r="A88" s="182" t="s">
        <v>190</v>
      </c>
      <c r="B88" s="183">
        <v>1</v>
      </c>
      <c r="C88" s="184">
        <v>5</v>
      </c>
      <c r="D88" s="182" t="s">
        <v>193</v>
      </c>
      <c r="E88" s="182" t="s">
        <v>192</v>
      </c>
      <c r="F88" s="185">
        <v>4792</v>
      </c>
      <c r="G88" s="185">
        <v>4903</v>
      </c>
      <c r="H88" s="185">
        <v>4592</v>
      </c>
      <c r="I88" s="185">
        <v>5488</v>
      </c>
      <c r="J88" s="185">
        <v>4944</v>
      </c>
      <c r="K88" s="185">
        <v>4515</v>
      </c>
      <c r="L88" s="185">
        <v>5244</v>
      </c>
      <c r="M88" s="185">
        <v>4195</v>
      </c>
      <c r="N88" s="185">
        <v>5353</v>
      </c>
      <c r="O88" s="185">
        <v>4737</v>
      </c>
      <c r="P88" s="185">
        <v>4346</v>
      </c>
      <c r="Q88" s="185">
        <v>5188</v>
      </c>
      <c r="R88" s="186">
        <f t="shared" si="1"/>
        <v>58297</v>
      </c>
      <c r="S88" s="177"/>
    </row>
    <row r="89" spans="1:19">
      <c r="A89" s="182" t="s">
        <v>190</v>
      </c>
      <c r="B89" s="183">
        <v>1</v>
      </c>
      <c r="C89" s="184">
        <v>5</v>
      </c>
      <c r="D89" s="182" t="s">
        <v>470</v>
      </c>
      <c r="E89" s="182" t="s">
        <v>192</v>
      </c>
      <c r="F89" s="185">
        <v>0</v>
      </c>
      <c r="G89" s="185">
        <v>0</v>
      </c>
      <c r="H89" s="185">
        <v>0</v>
      </c>
      <c r="I89" s="185">
        <v>0</v>
      </c>
      <c r="J89" s="185">
        <v>0</v>
      </c>
      <c r="K89" s="185">
        <v>0</v>
      </c>
      <c r="L89" s="185">
        <v>0</v>
      </c>
      <c r="M89" s="185">
        <v>0</v>
      </c>
      <c r="N89" s="185">
        <v>0</v>
      </c>
      <c r="O89" s="185">
        <v>0</v>
      </c>
      <c r="P89" s="185">
        <v>0</v>
      </c>
      <c r="Q89" s="185">
        <v>0</v>
      </c>
      <c r="R89" s="186">
        <f t="shared" si="1"/>
        <v>0</v>
      </c>
      <c r="S89" s="177"/>
    </row>
    <row r="90" spans="1:19">
      <c r="A90" s="182" t="s">
        <v>190</v>
      </c>
      <c r="B90" s="183">
        <v>1</v>
      </c>
      <c r="C90" s="184">
        <v>1</v>
      </c>
      <c r="D90" s="182" t="s">
        <v>194</v>
      </c>
      <c r="E90" s="182" t="s">
        <v>192</v>
      </c>
      <c r="F90" s="185">
        <v>0</v>
      </c>
      <c r="G90" s="185">
        <v>0</v>
      </c>
      <c r="H90" s="185">
        <v>0</v>
      </c>
      <c r="I90" s="185">
        <v>0</v>
      </c>
      <c r="J90" s="185">
        <v>0</v>
      </c>
      <c r="K90" s="185">
        <v>0</v>
      </c>
      <c r="L90" s="185">
        <v>0</v>
      </c>
      <c r="M90" s="185">
        <v>0</v>
      </c>
      <c r="N90" s="185">
        <v>0</v>
      </c>
      <c r="O90" s="185">
        <v>0</v>
      </c>
      <c r="P90" s="185">
        <v>0</v>
      </c>
      <c r="Q90" s="185">
        <v>0</v>
      </c>
      <c r="R90" s="186">
        <f t="shared" si="1"/>
        <v>0</v>
      </c>
      <c r="S90" s="177"/>
    </row>
    <row r="91" spans="1:19">
      <c r="A91" s="182" t="s">
        <v>190</v>
      </c>
      <c r="B91" s="183">
        <v>1</v>
      </c>
      <c r="C91" s="184">
        <v>5</v>
      </c>
      <c r="D91" s="182" t="s">
        <v>194</v>
      </c>
      <c r="E91" s="182" t="s">
        <v>192</v>
      </c>
      <c r="F91" s="185">
        <v>4674</v>
      </c>
      <c r="G91" s="185">
        <v>4697</v>
      </c>
      <c r="H91" s="185">
        <v>4718</v>
      </c>
      <c r="I91" s="185">
        <v>4889</v>
      </c>
      <c r="J91" s="185">
        <v>4398</v>
      </c>
      <c r="K91" s="185">
        <v>4593</v>
      </c>
      <c r="L91" s="185">
        <v>5249</v>
      </c>
      <c r="M91" s="185">
        <v>3957</v>
      </c>
      <c r="N91" s="185">
        <v>5095</v>
      </c>
      <c r="O91" s="185">
        <v>4730</v>
      </c>
      <c r="P91" s="185">
        <v>4340</v>
      </c>
      <c r="Q91" s="185">
        <v>4942</v>
      </c>
      <c r="R91" s="186">
        <f t="shared" si="1"/>
        <v>56282</v>
      </c>
      <c r="S91" s="177"/>
    </row>
    <row r="92" spans="1:19">
      <c r="A92" s="182" t="s">
        <v>190</v>
      </c>
      <c r="B92" s="183">
        <v>1</v>
      </c>
      <c r="C92" s="184">
        <v>5</v>
      </c>
      <c r="D92" s="182" t="s">
        <v>195</v>
      </c>
      <c r="E92" s="182" t="s">
        <v>192</v>
      </c>
      <c r="F92" s="185">
        <v>3526</v>
      </c>
      <c r="G92" s="185">
        <v>3701</v>
      </c>
      <c r="H92" s="185">
        <v>3334</v>
      </c>
      <c r="I92" s="185">
        <v>4064</v>
      </c>
      <c r="J92" s="185">
        <v>3337</v>
      </c>
      <c r="K92" s="185">
        <v>3627</v>
      </c>
      <c r="L92" s="185">
        <v>3637</v>
      </c>
      <c r="M92" s="185">
        <v>3080</v>
      </c>
      <c r="N92" s="185">
        <v>3910</v>
      </c>
      <c r="O92" s="185">
        <v>3277</v>
      </c>
      <c r="P92" s="185">
        <v>3114</v>
      </c>
      <c r="Q92" s="185">
        <v>3659</v>
      </c>
      <c r="R92" s="186">
        <f t="shared" si="1"/>
        <v>42266</v>
      </c>
      <c r="S92" s="177"/>
    </row>
    <row r="93" spans="1:19">
      <c r="A93" s="182" t="s">
        <v>190</v>
      </c>
      <c r="B93" s="183">
        <v>1</v>
      </c>
      <c r="C93" s="184">
        <v>5</v>
      </c>
      <c r="D93" s="182" t="s">
        <v>196</v>
      </c>
      <c r="E93" s="182" t="s">
        <v>192</v>
      </c>
      <c r="F93" s="185">
        <v>3321</v>
      </c>
      <c r="G93" s="185">
        <v>3874</v>
      </c>
      <c r="H93" s="185">
        <v>3363</v>
      </c>
      <c r="I93" s="185">
        <v>3529</v>
      </c>
      <c r="J93" s="185">
        <v>3636</v>
      </c>
      <c r="K93" s="185">
        <v>3715</v>
      </c>
      <c r="L93" s="185">
        <v>4143</v>
      </c>
      <c r="M93" s="185">
        <v>3259</v>
      </c>
      <c r="N93" s="185">
        <v>3808</v>
      </c>
      <c r="O93" s="185">
        <v>3473</v>
      </c>
      <c r="P93" s="185">
        <v>3288</v>
      </c>
      <c r="Q93" s="185">
        <v>3736</v>
      </c>
      <c r="R93" s="186">
        <f t="shared" si="1"/>
        <v>43145</v>
      </c>
      <c r="S93" s="177"/>
    </row>
    <row r="94" spans="1:19">
      <c r="A94" s="182" t="s">
        <v>151</v>
      </c>
      <c r="B94" s="183">
        <v>1</v>
      </c>
      <c r="C94" s="184">
        <v>1</v>
      </c>
      <c r="D94" s="182" t="s">
        <v>152</v>
      </c>
      <c r="E94" s="182" t="s">
        <v>171</v>
      </c>
      <c r="F94" s="185">
        <v>0</v>
      </c>
      <c r="G94" s="185">
        <v>0</v>
      </c>
      <c r="H94" s="185">
        <v>0</v>
      </c>
      <c r="I94" s="185">
        <v>0</v>
      </c>
      <c r="J94" s="185">
        <v>0</v>
      </c>
      <c r="K94" s="185">
        <v>0</v>
      </c>
      <c r="L94" s="185">
        <v>0</v>
      </c>
      <c r="M94" s="185">
        <v>0</v>
      </c>
      <c r="N94" s="185">
        <v>0</v>
      </c>
      <c r="O94" s="185">
        <v>0</v>
      </c>
      <c r="P94" s="185">
        <v>0</v>
      </c>
      <c r="Q94" s="185">
        <v>0</v>
      </c>
      <c r="R94" s="186">
        <f t="shared" si="1"/>
        <v>0</v>
      </c>
      <c r="S94" s="177"/>
    </row>
    <row r="95" spans="1:19">
      <c r="A95" s="182" t="s">
        <v>151</v>
      </c>
      <c r="B95" s="183">
        <v>1</v>
      </c>
      <c r="C95" s="184">
        <v>100</v>
      </c>
      <c r="D95" s="182" t="s">
        <v>152</v>
      </c>
      <c r="E95" s="182" t="s">
        <v>171</v>
      </c>
      <c r="F95" s="185">
        <v>69653</v>
      </c>
      <c r="G95" s="185">
        <v>70769</v>
      </c>
      <c r="H95" s="185">
        <v>72032</v>
      </c>
      <c r="I95" s="185">
        <v>80690</v>
      </c>
      <c r="J95" s="185">
        <v>73670</v>
      </c>
      <c r="K95" s="185">
        <v>75705</v>
      </c>
      <c r="L95" s="185">
        <v>77455</v>
      </c>
      <c r="M95" s="185">
        <v>66456</v>
      </c>
      <c r="N95" s="185">
        <v>79834</v>
      </c>
      <c r="O95" s="185">
        <v>73160</v>
      </c>
      <c r="P95" s="185">
        <v>69715</v>
      </c>
      <c r="Q95" s="185">
        <v>78837</v>
      </c>
      <c r="R95" s="186">
        <f t="shared" si="1"/>
        <v>887976</v>
      </c>
      <c r="S95" s="177"/>
    </row>
    <row r="96" spans="1:19">
      <c r="A96" s="182" t="s">
        <v>151</v>
      </c>
      <c r="B96" s="183">
        <v>1</v>
      </c>
      <c r="C96" s="184">
        <v>1</v>
      </c>
      <c r="D96" s="182" t="s">
        <v>153</v>
      </c>
      <c r="E96" s="182" t="s">
        <v>171</v>
      </c>
      <c r="F96" s="185">
        <v>0</v>
      </c>
      <c r="G96" s="185">
        <v>0</v>
      </c>
      <c r="H96" s="185">
        <v>0</v>
      </c>
      <c r="I96" s="185">
        <v>0</v>
      </c>
      <c r="J96" s="185">
        <v>0</v>
      </c>
      <c r="K96" s="185">
        <v>0</v>
      </c>
      <c r="L96" s="185">
        <v>0</v>
      </c>
      <c r="M96" s="185">
        <v>0</v>
      </c>
      <c r="N96" s="185">
        <v>0</v>
      </c>
      <c r="O96" s="185">
        <v>0</v>
      </c>
      <c r="P96" s="185">
        <v>0</v>
      </c>
      <c r="Q96" s="185">
        <v>0</v>
      </c>
      <c r="R96" s="186">
        <f t="shared" si="1"/>
        <v>0</v>
      </c>
      <c r="S96" s="177"/>
    </row>
    <row r="97" spans="1:19">
      <c r="A97" s="182" t="s">
        <v>151</v>
      </c>
      <c r="B97" s="183">
        <v>1</v>
      </c>
      <c r="C97" s="184">
        <v>100</v>
      </c>
      <c r="D97" s="182" t="s">
        <v>153</v>
      </c>
      <c r="E97" s="182" t="s">
        <v>171</v>
      </c>
      <c r="F97" s="185">
        <v>67006</v>
      </c>
      <c r="G97" s="185">
        <v>67788</v>
      </c>
      <c r="H97" s="185">
        <v>63975</v>
      </c>
      <c r="I97" s="185">
        <v>73093</v>
      </c>
      <c r="J97" s="185">
        <v>66702</v>
      </c>
      <c r="K97" s="185">
        <v>66509</v>
      </c>
      <c r="L97" s="185">
        <v>68509</v>
      </c>
      <c r="M97" s="185">
        <v>59551</v>
      </c>
      <c r="N97" s="185">
        <v>70832</v>
      </c>
      <c r="O97" s="185">
        <v>61713</v>
      </c>
      <c r="P97" s="185">
        <v>61455</v>
      </c>
      <c r="Q97" s="185">
        <v>65901</v>
      </c>
      <c r="R97" s="186">
        <f t="shared" si="1"/>
        <v>793034</v>
      </c>
      <c r="S97" s="177"/>
    </row>
    <row r="98" spans="1:19">
      <c r="A98" s="182" t="s">
        <v>151</v>
      </c>
      <c r="B98" s="183">
        <v>1</v>
      </c>
      <c r="C98" s="184">
        <v>500</v>
      </c>
      <c r="D98" s="182" t="s">
        <v>153</v>
      </c>
      <c r="E98" s="182" t="s">
        <v>171</v>
      </c>
      <c r="F98" s="185">
        <v>1272</v>
      </c>
      <c r="G98" s="185">
        <v>3900</v>
      </c>
      <c r="H98" s="185">
        <v>2203</v>
      </c>
      <c r="I98" s="185">
        <v>1284</v>
      </c>
      <c r="J98" s="185">
        <v>1290</v>
      </c>
      <c r="K98" s="185">
        <v>2340</v>
      </c>
      <c r="L98" s="185">
        <v>1440</v>
      </c>
      <c r="M98" s="185">
        <v>2673</v>
      </c>
      <c r="N98" s="185">
        <v>3070</v>
      </c>
      <c r="O98" s="185">
        <v>2500</v>
      </c>
      <c r="P98" s="185">
        <v>1050</v>
      </c>
      <c r="Q98" s="185">
        <v>3044</v>
      </c>
      <c r="R98" s="186">
        <f t="shared" si="1"/>
        <v>26066</v>
      </c>
      <c r="S98" s="177"/>
    </row>
    <row r="99" spans="1:19">
      <c r="A99" s="182" t="s">
        <v>151</v>
      </c>
      <c r="B99" s="183">
        <v>1</v>
      </c>
      <c r="C99" s="184">
        <v>100</v>
      </c>
      <c r="D99" s="182" t="s">
        <v>158</v>
      </c>
      <c r="E99" s="182" t="s">
        <v>171</v>
      </c>
      <c r="F99" s="185">
        <v>27703</v>
      </c>
      <c r="G99" s="185">
        <v>28924</v>
      </c>
      <c r="H99" s="185">
        <v>26010</v>
      </c>
      <c r="I99" s="185">
        <v>27155</v>
      </c>
      <c r="J99" s="185">
        <v>25141</v>
      </c>
      <c r="K99" s="185">
        <v>25609</v>
      </c>
      <c r="L99" s="185">
        <v>27607</v>
      </c>
      <c r="M99" s="185">
        <v>23594</v>
      </c>
      <c r="N99" s="185">
        <v>27403</v>
      </c>
      <c r="O99" s="185">
        <v>26787</v>
      </c>
      <c r="P99" s="185">
        <v>24348</v>
      </c>
      <c r="Q99" s="185">
        <v>27762</v>
      </c>
      <c r="R99" s="186">
        <f t="shared" si="1"/>
        <v>318043</v>
      </c>
      <c r="S99" s="177"/>
    </row>
    <row r="100" spans="1:19">
      <c r="A100" s="182" t="s">
        <v>151</v>
      </c>
      <c r="B100" s="183">
        <v>1</v>
      </c>
      <c r="C100" s="184">
        <v>500</v>
      </c>
      <c r="D100" s="182" t="s">
        <v>158</v>
      </c>
      <c r="E100" s="182" t="s">
        <v>171</v>
      </c>
      <c r="F100" s="185">
        <v>0</v>
      </c>
      <c r="G100" s="185">
        <v>90</v>
      </c>
      <c r="H100" s="185">
        <v>18</v>
      </c>
      <c r="I100" s="185">
        <v>14</v>
      </c>
      <c r="J100" s="185">
        <v>0</v>
      </c>
      <c r="K100" s="185">
        <v>0</v>
      </c>
      <c r="L100" s="185">
        <v>0</v>
      </c>
      <c r="M100" s="185">
        <v>0</v>
      </c>
      <c r="N100" s="185">
        <v>60</v>
      </c>
      <c r="O100" s="185">
        <v>0</v>
      </c>
      <c r="P100" s="185">
        <v>0</v>
      </c>
      <c r="Q100" s="185">
        <v>0</v>
      </c>
      <c r="R100" s="186">
        <f t="shared" si="1"/>
        <v>182</v>
      </c>
      <c r="S100" s="177"/>
    </row>
    <row r="101" spans="1:19">
      <c r="A101" s="182" t="s">
        <v>151</v>
      </c>
      <c r="B101" s="183">
        <v>1</v>
      </c>
      <c r="C101" s="184">
        <v>100</v>
      </c>
      <c r="D101" s="182" t="s">
        <v>105</v>
      </c>
      <c r="E101" s="182" t="s">
        <v>171</v>
      </c>
      <c r="F101" s="185">
        <v>6657</v>
      </c>
      <c r="G101" s="185">
        <v>5813</v>
      </c>
      <c r="H101" s="185">
        <v>5482</v>
      </c>
      <c r="I101" s="185">
        <v>6372</v>
      </c>
      <c r="J101" s="185">
        <v>4459</v>
      </c>
      <c r="K101" s="185">
        <v>4807</v>
      </c>
      <c r="L101" s="185">
        <v>5860</v>
      </c>
      <c r="M101" s="185">
        <v>5393</v>
      </c>
      <c r="N101" s="185">
        <v>4864</v>
      </c>
      <c r="O101" s="185">
        <v>4778</v>
      </c>
      <c r="P101" s="185">
        <v>5085</v>
      </c>
      <c r="Q101" s="185">
        <v>5312</v>
      </c>
      <c r="R101" s="186">
        <f t="shared" si="1"/>
        <v>64882</v>
      </c>
      <c r="S101" s="177"/>
    </row>
    <row r="102" spans="1:19">
      <c r="A102" s="182" t="s">
        <v>151</v>
      </c>
      <c r="B102" s="183">
        <v>1</v>
      </c>
      <c r="C102" s="184">
        <v>100</v>
      </c>
      <c r="D102" s="182" t="s">
        <v>170</v>
      </c>
      <c r="E102" s="182" t="s">
        <v>171</v>
      </c>
      <c r="F102" s="185">
        <v>150</v>
      </c>
      <c r="G102" s="185">
        <v>60</v>
      </c>
      <c r="H102" s="185">
        <v>150</v>
      </c>
      <c r="I102" s="185">
        <v>150</v>
      </c>
      <c r="J102" s="185">
        <v>60</v>
      </c>
      <c r="K102" s="185">
        <v>60</v>
      </c>
      <c r="L102" s="185">
        <v>60</v>
      </c>
      <c r="M102" s="185">
        <v>60</v>
      </c>
      <c r="N102" s="185">
        <v>60</v>
      </c>
      <c r="O102" s="185">
        <v>0</v>
      </c>
      <c r="P102" s="185">
        <v>0</v>
      </c>
      <c r="Q102" s="185">
        <v>60</v>
      </c>
      <c r="R102" s="186">
        <f t="shared" si="1"/>
        <v>870</v>
      </c>
      <c r="S102" s="177"/>
    </row>
    <row r="103" spans="1:19">
      <c r="A103" s="182" t="s">
        <v>179</v>
      </c>
      <c r="B103" s="183">
        <v>1</v>
      </c>
      <c r="C103" s="184">
        <v>100</v>
      </c>
      <c r="D103" s="182" t="s">
        <v>150</v>
      </c>
      <c r="E103" s="182" t="s">
        <v>180</v>
      </c>
      <c r="F103" s="185">
        <v>283</v>
      </c>
      <c r="G103" s="185">
        <v>468</v>
      </c>
      <c r="H103" s="185">
        <v>150</v>
      </c>
      <c r="I103" s="185">
        <v>90</v>
      </c>
      <c r="J103" s="185">
        <v>150</v>
      </c>
      <c r="K103" s="185">
        <v>120</v>
      </c>
      <c r="L103" s="185">
        <v>300</v>
      </c>
      <c r="M103" s="185">
        <v>90</v>
      </c>
      <c r="N103" s="185">
        <v>120</v>
      </c>
      <c r="O103" s="185">
        <v>112</v>
      </c>
      <c r="P103" s="185">
        <v>90</v>
      </c>
      <c r="Q103" s="185">
        <v>330</v>
      </c>
      <c r="R103" s="186">
        <f t="shared" si="1"/>
        <v>2303</v>
      </c>
      <c r="S103" s="177"/>
    </row>
    <row r="104" spans="1:19">
      <c r="A104" s="182" t="s">
        <v>179</v>
      </c>
      <c r="B104" s="183">
        <v>1</v>
      </c>
      <c r="C104" s="184">
        <v>100</v>
      </c>
      <c r="D104" s="182" t="s">
        <v>181</v>
      </c>
      <c r="E104" s="182" t="s">
        <v>180</v>
      </c>
      <c r="F104" s="185">
        <v>360</v>
      </c>
      <c r="G104" s="185">
        <v>510</v>
      </c>
      <c r="H104" s="185">
        <v>645</v>
      </c>
      <c r="I104" s="185">
        <v>480</v>
      </c>
      <c r="J104" s="185">
        <v>540</v>
      </c>
      <c r="K104" s="185">
        <v>451</v>
      </c>
      <c r="L104" s="185">
        <v>495</v>
      </c>
      <c r="M104" s="185">
        <v>345</v>
      </c>
      <c r="N104" s="185">
        <v>315</v>
      </c>
      <c r="O104" s="185">
        <v>345</v>
      </c>
      <c r="P104" s="185">
        <v>255</v>
      </c>
      <c r="Q104" s="185">
        <v>450</v>
      </c>
      <c r="R104" s="186">
        <f t="shared" si="1"/>
        <v>5191</v>
      </c>
      <c r="S104" s="177"/>
    </row>
    <row r="105" spans="1:19">
      <c r="A105" s="182" t="s">
        <v>179</v>
      </c>
      <c r="B105" s="183">
        <v>1</v>
      </c>
      <c r="C105" s="184">
        <v>100</v>
      </c>
      <c r="D105" s="182" t="s">
        <v>182</v>
      </c>
      <c r="E105" s="182" t="s">
        <v>180</v>
      </c>
      <c r="F105" s="185">
        <v>270</v>
      </c>
      <c r="G105" s="185">
        <v>60</v>
      </c>
      <c r="H105" s="185">
        <v>290</v>
      </c>
      <c r="I105" s="185">
        <v>288</v>
      </c>
      <c r="J105" s="185">
        <v>188</v>
      </c>
      <c r="K105" s="185">
        <v>326</v>
      </c>
      <c r="L105" s="185">
        <v>536</v>
      </c>
      <c r="M105" s="185">
        <v>208</v>
      </c>
      <c r="N105" s="185">
        <v>356</v>
      </c>
      <c r="O105" s="185">
        <v>324</v>
      </c>
      <c r="P105" s="185">
        <v>324</v>
      </c>
      <c r="Q105" s="185">
        <v>390</v>
      </c>
      <c r="R105" s="186">
        <f t="shared" si="1"/>
        <v>3560</v>
      </c>
      <c r="S105" s="177"/>
    </row>
    <row r="106" spans="1:19">
      <c r="A106" s="182" t="s">
        <v>179</v>
      </c>
      <c r="B106" s="183">
        <v>1</v>
      </c>
      <c r="C106" s="184">
        <v>100</v>
      </c>
      <c r="D106" s="182" t="s">
        <v>183</v>
      </c>
      <c r="E106" s="182" t="s">
        <v>180</v>
      </c>
      <c r="F106" s="185">
        <v>0</v>
      </c>
      <c r="G106" s="185">
        <v>60</v>
      </c>
      <c r="H106" s="185">
        <v>0</v>
      </c>
      <c r="I106" s="185">
        <v>90</v>
      </c>
      <c r="J106" s="185">
        <v>120</v>
      </c>
      <c r="K106" s="185">
        <v>0</v>
      </c>
      <c r="L106" s="185">
        <v>120</v>
      </c>
      <c r="M106" s="185">
        <v>0</v>
      </c>
      <c r="N106" s="185">
        <v>40</v>
      </c>
      <c r="O106" s="185">
        <v>42</v>
      </c>
      <c r="P106" s="185">
        <v>60</v>
      </c>
      <c r="Q106" s="185">
        <v>60</v>
      </c>
      <c r="R106" s="186">
        <f t="shared" si="1"/>
        <v>592</v>
      </c>
      <c r="S106" s="177"/>
    </row>
    <row r="107" spans="1:19">
      <c r="A107" s="182" t="s">
        <v>197</v>
      </c>
      <c r="B107" s="183">
        <v>1</v>
      </c>
      <c r="C107" s="184">
        <v>60</v>
      </c>
      <c r="D107" s="182" t="s">
        <v>154</v>
      </c>
      <c r="E107" s="182" t="s">
        <v>180</v>
      </c>
      <c r="F107" s="185">
        <v>0</v>
      </c>
      <c r="G107" s="185">
        <v>0</v>
      </c>
      <c r="H107" s="185">
        <v>0</v>
      </c>
      <c r="I107" s="185">
        <v>0</v>
      </c>
      <c r="J107" s="185">
        <v>0</v>
      </c>
      <c r="K107" s="185">
        <v>0</v>
      </c>
      <c r="L107" s="185">
        <v>0</v>
      </c>
      <c r="M107" s="185">
        <v>0</v>
      </c>
      <c r="N107" s="185">
        <v>0</v>
      </c>
      <c r="O107" s="185">
        <v>0</v>
      </c>
      <c r="P107" s="185">
        <v>0</v>
      </c>
      <c r="Q107" s="185">
        <v>60</v>
      </c>
      <c r="R107" s="186">
        <f t="shared" si="1"/>
        <v>60</v>
      </c>
      <c r="S107" s="177"/>
    </row>
    <row r="108" spans="1:19">
      <c r="A108" s="182" t="s">
        <v>197</v>
      </c>
      <c r="B108" s="183">
        <v>1</v>
      </c>
      <c r="C108" s="184">
        <v>60</v>
      </c>
      <c r="D108" s="182" t="s">
        <v>153</v>
      </c>
      <c r="E108" s="182" t="s">
        <v>180</v>
      </c>
      <c r="F108" s="185">
        <v>0</v>
      </c>
      <c r="G108" s="185">
        <v>0</v>
      </c>
      <c r="H108" s="185">
        <v>0</v>
      </c>
      <c r="I108" s="185">
        <v>0</v>
      </c>
      <c r="J108" s="185">
        <v>0</v>
      </c>
      <c r="K108" s="185">
        <v>0</v>
      </c>
      <c r="L108" s="185">
        <v>0</v>
      </c>
      <c r="M108" s="185">
        <v>0</v>
      </c>
      <c r="N108" s="185">
        <v>0</v>
      </c>
      <c r="O108" s="185">
        <v>0</v>
      </c>
      <c r="P108" s="185">
        <v>0</v>
      </c>
      <c r="Q108" s="185">
        <v>0</v>
      </c>
      <c r="R108" s="186">
        <f t="shared" si="1"/>
        <v>0</v>
      </c>
      <c r="S108" s="177"/>
    </row>
    <row r="109" spans="1:19">
      <c r="A109" s="182" t="s">
        <v>197</v>
      </c>
      <c r="B109" s="183">
        <v>1</v>
      </c>
      <c r="C109" s="184">
        <v>60</v>
      </c>
      <c r="D109" s="182" t="s">
        <v>164</v>
      </c>
      <c r="E109" s="182" t="s">
        <v>180</v>
      </c>
      <c r="F109" s="185">
        <v>0</v>
      </c>
      <c r="G109" s="185">
        <v>0</v>
      </c>
      <c r="H109" s="185">
        <v>0</v>
      </c>
      <c r="I109" s="185">
        <v>0</v>
      </c>
      <c r="J109" s="185">
        <v>0</v>
      </c>
      <c r="K109" s="185">
        <v>0</v>
      </c>
      <c r="L109" s="185">
        <v>0</v>
      </c>
      <c r="M109" s="185">
        <v>0</v>
      </c>
      <c r="N109" s="185">
        <v>0</v>
      </c>
      <c r="O109" s="185">
        <v>0</v>
      </c>
      <c r="P109" s="185">
        <v>0</v>
      </c>
      <c r="Q109" s="185">
        <v>0</v>
      </c>
      <c r="R109" s="186">
        <f t="shared" si="1"/>
        <v>0</v>
      </c>
      <c r="S109" s="177"/>
    </row>
    <row r="110" spans="1:19">
      <c r="A110" s="182" t="s">
        <v>197</v>
      </c>
      <c r="B110" s="183">
        <v>1</v>
      </c>
      <c r="C110" s="184">
        <v>60</v>
      </c>
      <c r="D110" s="182" t="s">
        <v>158</v>
      </c>
      <c r="E110" s="182" t="s">
        <v>180</v>
      </c>
      <c r="F110" s="185">
        <v>0</v>
      </c>
      <c r="G110" s="185">
        <v>0</v>
      </c>
      <c r="H110" s="185">
        <v>0</v>
      </c>
      <c r="I110" s="185">
        <v>0</v>
      </c>
      <c r="J110" s="185">
        <v>0</v>
      </c>
      <c r="K110" s="185">
        <v>0</v>
      </c>
      <c r="L110" s="185">
        <v>0</v>
      </c>
      <c r="M110" s="185">
        <v>0</v>
      </c>
      <c r="N110" s="185">
        <v>0</v>
      </c>
      <c r="O110" s="185">
        <v>0</v>
      </c>
      <c r="P110" s="185">
        <v>0</v>
      </c>
      <c r="Q110" s="185">
        <v>0</v>
      </c>
      <c r="R110" s="186">
        <f t="shared" si="1"/>
        <v>0</v>
      </c>
      <c r="S110" s="177"/>
    </row>
    <row r="111" spans="1:19">
      <c r="A111" s="182" t="s">
        <v>197</v>
      </c>
      <c r="B111" s="183">
        <v>1</v>
      </c>
      <c r="C111" s="184">
        <v>60</v>
      </c>
      <c r="D111" s="182" t="s">
        <v>167</v>
      </c>
      <c r="E111" s="182" t="s">
        <v>180</v>
      </c>
      <c r="F111" s="185">
        <v>0</v>
      </c>
      <c r="G111" s="185">
        <v>0</v>
      </c>
      <c r="H111" s="185">
        <v>0</v>
      </c>
      <c r="I111" s="185">
        <v>0</v>
      </c>
      <c r="J111" s="185">
        <v>0</v>
      </c>
      <c r="K111" s="185">
        <v>0</v>
      </c>
      <c r="L111" s="185">
        <v>0</v>
      </c>
      <c r="M111" s="185">
        <v>0</v>
      </c>
      <c r="N111" s="185">
        <v>0</v>
      </c>
      <c r="O111" s="185">
        <v>0</v>
      </c>
      <c r="P111" s="185">
        <v>0</v>
      </c>
      <c r="Q111" s="185">
        <v>0</v>
      </c>
      <c r="R111" s="186">
        <f t="shared" si="1"/>
        <v>0</v>
      </c>
      <c r="S111" s="177"/>
    </row>
    <row r="112" spans="1:19">
      <c r="A112" s="182" t="s">
        <v>197</v>
      </c>
      <c r="B112" s="183">
        <v>1</v>
      </c>
      <c r="C112" s="184">
        <v>60</v>
      </c>
      <c r="D112" s="182" t="s">
        <v>105</v>
      </c>
      <c r="E112" s="182" t="s">
        <v>180</v>
      </c>
      <c r="F112" s="185">
        <v>0</v>
      </c>
      <c r="G112" s="185">
        <v>0</v>
      </c>
      <c r="H112" s="185">
        <v>0</v>
      </c>
      <c r="I112" s="185">
        <v>0</v>
      </c>
      <c r="J112" s="185">
        <v>0</v>
      </c>
      <c r="K112" s="185">
        <v>0</v>
      </c>
      <c r="L112" s="185">
        <v>0</v>
      </c>
      <c r="M112" s="185">
        <v>0</v>
      </c>
      <c r="N112" s="185">
        <v>0</v>
      </c>
      <c r="O112" s="185">
        <v>0</v>
      </c>
      <c r="P112" s="185">
        <v>0</v>
      </c>
      <c r="Q112" s="185">
        <v>0</v>
      </c>
      <c r="R112" s="186">
        <f t="shared" si="1"/>
        <v>0</v>
      </c>
      <c r="S112" s="177"/>
    </row>
    <row r="113" spans="1:19">
      <c r="A113" s="182" t="s">
        <v>197</v>
      </c>
      <c r="B113" s="183">
        <v>1</v>
      </c>
      <c r="C113" s="184">
        <v>60</v>
      </c>
      <c r="D113" s="182" t="s">
        <v>161</v>
      </c>
      <c r="E113" s="182" t="s">
        <v>180</v>
      </c>
      <c r="F113" s="185">
        <v>0</v>
      </c>
      <c r="G113" s="185">
        <v>0</v>
      </c>
      <c r="H113" s="185">
        <v>0</v>
      </c>
      <c r="I113" s="185">
        <v>0</v>
      </c>
      <c r="J113" s="185">
        <v>0</v>
      </c>
      <c r="K113" s="185">
        <v>0</v>
      </c>
      <c r="L113" s="185">
        <v>0</v>
      </c>
      <c r="M113" s="185">
        <v>0</v>
      </c>
      <c r="N113" s="185">
        <v>0</v>
      </c>
      <c r="O113" s="185">
        <v>0</v>
      </c>
      <c r="P113" s="185">
        <v>0</v>
      </c>
      <c r="Q113" s="185">
        <v>0</v>
      </c>
      <c r="R113" s="186">
        <f t="shared" si="1"/>
        <v>0</v>
      </c>
      <c r="S113" s="177"/>
    </row>
    <row r="114" spans="1:19">
      <c r="A114" s="182" t="s">
        <v>465</v>
      </c>
      <c r="B114" s="183">
        <v>1</v>
      </c>
      <c r="C114" s="184">
        <v>115</v>
      </c>
      <c r="D114" s="182" t="s">
        <v>468</v>
      </c>
      <c r="E114" s="182" t="s">
        <v>469</v>
      </c>
      <c r="F114" s="185">
        <v>2075</v>
      </c>
      <c r="G114" s="185">
        <v>1151</v>
      </c>
      <c r="H114" s="185">
        <v>579</v>
      </c>
      <c r="I114" s="185">
        <v>463</v>
      </c>
      <c r="J114" s="185">
        <v>1381</v>
      </c>
      <c r="K114" s="185">
        <v>1272</v>
      </c>
      <c r="L114" s="185">
        <v>1395</v>
      </c>
      <c r="M114" s="185">
        <v>1154</v>
      </c>
      <c r="N114" s="185">
        <v>1968</v>
      </c>
      <c r="O114" s="185">
        <v>582</v>
      </c>
      <c r="P114" s="185">
        <v>923</v>
      </c>
      <c r="Q114" s="185">
        <v>236</v>
      </c>
      <c r="R114" s="186">
        <f t="shared" si="1"/>
        <v>13179</v>
      </c>
      <c r="S114" s="177"/>
    </row>
    <row r="115" spans="1:19">
      <c r="A115" s="182" t="s">
        <v>465</v>
      </c>
      <c r="B115" s="183">
        <v>1</v>
      </c>
      <c r="C115" s="184">
        <v>473</v>
      </c>
      <c r="D115" s="182" t="s">
        <v>468</v>
      </c>
      <c r="E115" s="182" t="s">
        <v>469</v>
      </c>
      <c r="F115" s="185">
        <v>10493</v>
      </c>
      <c r="G115" s="185">
        <v>8873</v>
      </c>
      <c r="H115" s="185">
        <v>6720</v>
      </c>
      <c r="I115" s="185">
        <v>3601</v>
      </c>
      <c r="J115" s="185">
        <v>3840</v>
      </c>
      <c r="K115" s="185">
        <v>1094</v>
      </c>
      <c r="L115" s="185">
        <v>604</v>
      </c>
      <c r="M115" s="185">
        <v>0</v>
      </c>
      <c r="N115" s="185">
        <v>361</v>
      </c>
      <c r="O115" s="185">
        <v>121</v>
      </c>
      <c r="P115" s="185">
        <v>485</v>
      </c>
      <c r="Q115" s="185">
        <v>725</v>
      </c>
      <c r="R115" s="186">
        <f t="shared" si="1"/>
        <v>36917</v>
      </c>
      <c r="S115" s="177"/>
    </row>
    <row r="116" spans="1:19">
      <c r="A116" s="182" t="s">
        <v>201</v>
      </c>
      <c r="B116" s="183">
        <v>1</v>
      </c>
      <c r="C116" s="184">
        <v>4</v>
      </c>
      <c r="D116" s="182" t="s">
        <v>202</v>
      </c>
      <c r="E116" s="182" t="s">
        <v>203</v>
      </c>
      <c r="F116" s="185">
        <v>225</v>
      </c>
      <c r="G116" s="185">
        <v>215</v>
      </c>
      <c r="H116" s="185">
        <v>233</v>
      </c>
      <c r="I116" s="185">
        <v>240</v>
      </c>
      <c r="J116" s="185">
        <v>242</v>
      </c>
      <c r="K116" s="185">
        <v>244</v>
      </c>
      <c r="L116" s="185">
        <v>297</v>
      </c>
      <c r="M116" s="185">
        <v>259</v>
      </c>
      <c r="N116" s="185">
        <v>287</v>
      </c>
      <c r="O116" s="185">
        <v>345</v>
      </c>
      <c r="P116" s="185">
        <v>314</v>
      </c>
      <c r="Q116" s="185">
        <v>364</v>
      </c>
      <c r="R116" s="186">
        <f t="shared" si="1"/>
        <v>3265</v>
      </c>
      <c r="S116" s="177"/>
    </row>
    <row r="117" spans="1:19">
      <c r="A117" s="182" t="s">
        <v>201</v>
      </c>
      <c r="B117" s="183">
        <v>1</v>
      </c>
      <c r="C117" s="184">
        <v>4</v>
      </c>
      <c r="D117" s="182" t="s">
        <v>204</v>
      </c>
      <c r="E117" s="182" t="s">
        <v>203</v>
      </c>
      <c r="F117" s="185">
        <v>0</v>
      </c>
      <c r="G117" s="185">
        <v>0</v>
      </c>
      <c r="H117" s="185">
        <v>0</v>
      </c>
      <c r="I117" s="185">
        <v>0</v>
      </c>
      <c r="J117" s="185">
        <v>0</v>
      </c>
      <c r="K117" s="185">
        <v>0</v>
      </c>
      <c r="L117" s="185">
        <v>0</v>
      </c>
      <c r="M117" s="185">
        <v>0</v>
      </c>
      <c r="N117" s="185">
        <v>12</v>
      </c>
      <c r="O117" s="185">
        <v>12</v>
      </c>
      <c r="P117" s="185">
        <v>16</v>
      </c>
      <c r="Q117" s="185">
        <v>12</v>
      </c>
      <c r="R117" s="186">
        <f t="shared" si="1"/>
        <v>52</v>
      </c>
      <c r="S117" s="177"/>
    </row>
    <row r="118" spans="1:19">
      <c r="A118" s="182" t="s">
        <v>201</v>
      </c>
      <c r="B118" s="183">
        <v>1</v>
      </c>
      <c r="C118" s="184">
        <v>4</v>
      </c>
      <c r="D118" s="182" t="s">
        <v>205</v>
      </c>
      <c r="E118" s="182" t="s">
        <v>203</v>
      </c>
      <c r="F118" s="185">
        <v>372</v>
      </c>
      <c r="G118" s="185">
        <v>323</v>
      </c>
      <c r="H118" s="185">
        <v>287</v>
      </c>
      <c r="I118" s="185">
        <v>336</v>
      </c>
      <c r="J118" s="185">
        <v>336</v>
      </c>
      <c r="K118" s="185">
        <v>427</v>
      </c>
      <c r="L118" s="185">
        <v>400</v>
      </c>
      <c r="M118" s="185">
        <v>329</v>
      </c>
      <c r="N118" s="185">
        <v>342</v>
      </c>
      <c r="O118" s="185">
        <v>333</v>
      </c>
      <c r="P118" s="185">
        <v>335</v>
      </c>
      <c r="Q118" s="185">
        <v>361</v>
      </c>
      <c r="R118" s="186">
        <f t="shared" si="1"/>
        <v>4181</v>
      </c>
      <c r="S118" s="177"/>
    </row>
    <row r="119" spans="1:19">
      <c r="A119" s="182" t="s">
        <v>201</v>
      </c>
      <c r="B119" s="183">
        <v>1</v>
      </c>
      <c r="C119" s="184">
        <v>4</v>
      </c>
      <c r="D119" s="182" t="s">
        <v>206</v>
      </c>
      <c r="E119" s="182" t="s">
        <v>203</v>
      </c>
      <c r="F119" s="185">
        <v>44</v>
      </c>
      <c r="G119" s="185">
        <v>74</v>
      </c>
      <c r="H119" s="185">
        <v>68</v>
      </c>
      <c r="I119" s="185">
        <v>78</v>
      </c>
      <c r="J119" s="185">
        <v>76</v>
      </c>
      <c r="K119" s="185">
        <v>73</v>
      </c>
      <c r="L119" s="185">
        <v>94</v>
      </c>
      <c r="M119" s="185">
        <v>141</v>
      </c>
      <c r="N119" s="185">
        <v>141</v>
      </c>
      <c r="O119" s="185">
        <v>136</v>
      </c>
      <c r="P119" s="185">
        <v>152</v>
      </c>
      <c r="Q119" s="185">
        <v>155</v>
      </c>
      <c r="R119" s="186">
        <f t="shared" si="1"/>
        <v>1232</v>
      </c>
      <c r="S119" s="177"/>
    </row>
    <row r="120" spans="1:19">
      <c r="A120" s="182" t="s">
        <v>201</v>
      </c>
      <c r="B120" s="183">
        <v>1</v>
      </c>
      <c r="C120" s="184">
        <v>4</v>
      </c>
      <c r="D120" s="182" t="s">
        <v>207</v>
      </c>
      <c r="E120" s="182" t="s">
        <v>203</v>
      </c>
      <c r="F120" s="185">
        <v>187</v>
      </c>
      <c r="G120" s="185">
        <v>149</v>
      </c>
      <c r="H120" s="185">
        <v>116</v>
      </c>
      <c r="I120" s="185">
        <v>195</v>
      </c>
      <c r="J120" s="185">
        <v>130</v>
      </c>
      <c r="K120" s="185">
        <v>162</v>
      </c>
      <c r="L120" s="185">
        <v>195</v>
      </c>
      <c r="M120" s="185">
        <v>144</v>
      </c>
      <c r="N120" s="185">
        <v>176</v>
      </c>
      <c r="O120" s="185">
        <v>198</v>
      </c>
      <c r="P120" s="185">
        <v>156</v>
      </c>
      <c r="Q120" s="185">
        <v>181</v>
      </c>
      <c r="R120" s="186">
        <f t="shared" si="1"/>
        <v>1989</v>
      </c>
      <c r="S120" s="177"/>
    </row>
    <row r="121" spans="1:19">
      <c r="A121" s="182" t="s">
        <v>151</v>
      </c>
      <c r="B121" s="183">
        <v>1</v>
      </c>
      <c r="C121" s="184">
        <v>100</v>
      </c>
      <c r="D121" s="182" t="s">
        <v>153</v>
      </c>
      <c r="E121" s="182" t="s">
        <v>156</v>
      </c>
      <c r="F121" s="185">
        <v>120</v>
      </c>
      <c r="G121" s="185">
        <v>30</v>
      </c>
      <c r="H121" s="185">
        <v>120</v>
      </c>
      <c r="I121" s="185">
        <v>180</v>
      </c>
      <c r="J121" s="185">
        <v>60</v>
      </c>
      <c r="K121" s="185">
        <v>150</v>
      </c>
      <c r="L121" s="185">
        <v>60</v>
      </c>
      <c r="M121" s="185">
        <v>30</v>
      </c>
      <c r="N121" s="185">
        <v>150</v>
      </c>
      <c r="O121" s="185">
        <v>360</v>
      </c>
      <c r="P121" s="185">
        <v>31</v>
      </c>
      <c r="Q121" s="185">
        <v>30</v>
      </c>
      <c r="R121" s="186">
        <f t="shared" si="1"/>
        <v>1321</v>
      </c>
      <c r="S121" s="177"/>
    </row>
    <row r="122" spans="1:19">
      <c r="A122" s="182" t="s">
        <v>151</v>
      </c>
      <c r="B122" s="183">
        <v>1</v>
      </c>
      <c r="C122" s="184">
        <v>100</v>
      </c>
      <c r="D122" s="182" t="s">
        <v>157</v>
      </c>
      <c r="E122" s="182" t="s">
        <v>156</v>
      </c>
      <c r="F122" s="185">
        <v>0</v>
      </c>
      <c r="G122" s="185">
        <v>0</v>
      </c>
      <c r="H122" s="185">
        <v>0</v>
      </c>
      <c r="I122" s="185">
        <v>0</v>
      </c>
      <c r="J122" s="185">
        <v>0</v>
      </c>
      <c r="K122" s="185">
        <v>0</v>
      </c>
      <c r="L122" s="185">
        <v>0</v>
      </c>
      <c r="M122" s="185">
        <v>0</v>
      </c>
      <c r="N122" s="185">
        <v>0</v>
      </c>
      <c r="O122" s="185">
        <v>0</v>
      </c>
      <c r="P122" s="185">
        <v>0</v>
      </c>
      <c r="Q122" s="185">
        <v>0</v>
      </c>
      <c r="R122" s="186">
        <f t="shared" si="1"/>
        <v>0</v>
      </c>
      <c r="S122" s="177"/>
    </row>
    <row r="123" spans="1:19">
      <c r="A123" s="182" t="s">
        <v>151</v>
      </c>
      <c r="B123" s="183">
        <v>1</v>
      </c>
      <c r="C123" s="184">
        <v>100</v>
      </c>
      <c r="D123" s="182" t="s">
        <v>158</v>
      </c>
      <c r="E123" s="182" t="s">
        <v>156</v>
      </c>
      <c r="F123" s="185">
        <v>90</v>
      </c>
      <c r="G123" s="185">
        <v>90</v>
      </c>
      <c r="H123" s="185">
        <v>90</v>
      </c>
      <c r="I123" s="185">
        <v>150</v>
      </c>
      <c r="J123" s="185">
        <v>30</v>
      </c>
      <c r="K123" s="185">
        <v>90</v>
      </c>
      <c r="L123" s="185">
        <v>90</v>
      </c>
      <c r="M123" s="185">
        <v>90</v>
      </c>
      <c r="N123" s="185">
        <v>90</v>
      </c>
      <c r="O123" s="185">
        <v>90</v>
      </c>
      <c r="P123" s="185">
        <v>150</v>
      </c>
      <c r="Q123" s="185">
        <v>150</v>
      </c>
      <c r="R123" s="186">
        <f t="shared" si="1"/>
        <v>1200</v>
      </c>
      <c r="S123" s="177"/>
    </row>
    <row r="124" spans="1:19">
      <c r="A124" s="182" t="s">
        <v>151</v>
      </c>
      <c r="B124" s="183">
        <v>1</v>
      </c>
      <c r="C124" s="184">
        <v>100</v>
      </c>
      <c r="D124" s="182" t="s">
        <v>159</v>
      </c>
      <c r="E124" s="182" t="s">
        <v>156</v>
      </c>
      <c r="F124" s="185">
        <v>0</v>
      </c>
      <c r="G124" s="185">
        <v>0</v>
      </c>
      <c r="H124" s="185">
        <v>0</v>
      </c>
      <c r="I124" s="185">
        <v>0</v>
      </c>
      <c r="J124" s="185">
        <v>0</v>
      </c>
      <c r="K124" s="185">
        <v>0</v>
      </c>
      <c r="L124" s="185">
        <v>0</v>
      </c>
      <c r="M124" s="185">
        <v>0</v>
      </c>
      <c r="N124" s="185">
        <v>30</v>
      </c>
      <c r="O124" s="185">
        <v>0</v>
      </c>
      <c r="P124" s="185">
        <v>0</v>
      </c>
      <c r="Q124" s="185">
        <v>0</v>
      </c>
      <c r="R124" s="186">
        <f t="shared" si="1"/>
        <v>30</v>
      </c>
      <c r="S124" s="177"/>
    </row>
    <row r="125" spans="1:19">
      <c r="A125" s="182" t="s">
        <v>151</v>
      </c>
      <c r="B125" s="183">
        <v>1</v>
      </c>
      <c r="C125" s="184">
        <v>100</v>
      </c>
      <c r="D125" s="182" t="s">
        <v>160</v>
      </c>
      <c r="E125" s="182" t="s">
        <v>156</v>
      </c>
      <c r="F125" s="185">
        <v>150</v>
      </c>
      <c r="G125" s="185">
        <v>90</v>
      </c>
      <c r="H125" s="185">
        <v>60</v>
      </c>
      <c r="I125" s="185">
        <v>150</v>
      </c>
      <c r="J125" s="185">
        <v>60</v>
      </c>
      <c r="K125" s="185">
        <v>150</v>
      </c>
      <c r="L125" s="185">
        <v>120</v>
      </c>
      <c r="M125" s="185">
        <v>60</v>
      </c>
      <c r="N125" s="185">
        <v>210</v>
      </c>
      <c r="O125" s="185">
        <v>90</v>
      </c>
      <c r="P125" s="185">
        <v>90</v>
      </c>
      <c r="Q125" s="185">
        <v>120</v>
      </c>
      <c r="R125" s="186">
        <f t="shared" si="1"/>
        <v>1350</v>
      </c>
      <c r="S125" s="177"/>
    </row>
    <row r="126" spans="1:19">
      <c r="A126" s="182" t="s">
        <v>151</v>
      </c>
      <c r="B126" s="183">
        <v>1</v>
      </c>
      <c r="C126" s="184">
        <v>100</v>
      </c>
      <c r="D126" s="182" t="s">
        <v>161</v>
      </c>
      <c r="E126" s="182" t="s">
        <v>156</v>
      </c>
      <c r="F126" s="185">
        <v>300</v>
      </c>
      <c r="G126" s="185">
        <v>210</v>
      </c>
      <c r="H126" s="185">
        <v>150</v>
      </c>
      <c r="I126" s="185">
        <v>270</v>
      </c>
      <c r="J126" s="185">
        <v>210</v>
      </c>
      <c r="K126" s="185">
        <v>210</v>
      </c>
      <c r="L126" s="185">
        <v>150</v>
      </c>
      <c r="M126" s="185">
        <v>120</v>
      </c>
      <c r="N126" s="185">
        <v>210</v>
      </c>
      <c r="O126" s="185">
        <v>30</v>
      </c>
      <c r="P126" s="185">
        <v>60</v>
      </c>
      <c r="Q126" s="185">
        <v>30</v>
      </c>
      <c r="R126" s="186">
        <f t="shared" si="1"/>
        <v>1950</v>
      </c>
      <c r="S126" s="177"/>
    </row>
    <row r="127" spans="1:19">
      <c r="A127" s="182" t="s">
        <v>151</v>
      </c>
      <c r="B127" s="183">
        <v>1</v>
      </c>
      <c r="C127" s="184">
        <v>500</v>
      </c>
      <c r="D127" s="182" t="s">
        <v>152</v>
      </c>
      <c r="E127" s="182" t="s">
        <v>173</v>
      </c>
      <c r="F127" s="185">
        <v>480</v>
      </c>
      <c r="G127" s="185">
        <v>540</v>
      </c>
      <c r="H127" s="185">
        <v>910</v>
      </c>
      <c r="I127" s="185">
        <v>576</v>
      </c>
      <c r="J127" s="185">
        <v>436</v>
      </c>
      <c r="K127" s="185">
        <v>390</v>
      </c>
      <c r="L127" s="185">
        <v>780</v>
      </c>
      <c r="M127" s="185">
        <v>550</v>
      </c>
      <c r="N127" s="185">
        <v>566</v>
      </c>
      <c r="O127" s="185">
        <v>620</v>
      </c>
      <c r="P127" s="185">
        <v>810</v>
      </c>
      <c r="Q127" s="185">
        <v>738</v>
      </c>
      <c r="R127" s="186">
        <f t="shared" si="1"/>
        <v>7396</v>
      </c>
      <c r="S127" s="177"/>
    </row>
    <row r="128" spans="1:19">
      <c r="A128" s="182" t="s">
        <v>151</v>
      </c>
      <c r="B128" s="183">
        <v>1</v>
      </c>
      <c r="C128" s="184">
        <v>25</v>
      </c>
      <c r="D128" s="182" t="s">
        <v>174</v>
      </c>
      <c r="E128" s="182" t="s">
        <v>173</v>
      </c>
      <c r="F128" s="185">
        <v>0</v>
      </c>
      <c r="G128" s="185">
        <v>0</v>
      </c>
      <c r="H128" s="185">
        <v>270</v>
      </c>
      <c r="I128" s="185">
        <v>0</v>
      </c>
      <c r="J128" s="185">
        <v>0</v>
      </c>
      <c r="K128" s="185">
        <v>0</v>
      </c>
      <c r="L128" s="185">
        <v>0</v>
      </c>
      <c r="M128" s="185">
        <v>0</v>
      </c>
      <c r="N128" s="185">
        <v>0</v>
      </c>
      <c r="O128" s="185">
        <v>0</v>
      </c>
      <c r="P128" s="185">
        <v>0</v>
      </c>
      <c r="Q128" s="185">
        <v>0</v>
      </c>
      <c r="R128" s="186">
        <f t="shared" si="1"/>
        <v>270</v>
      </c>
      <c r="S128" s="177"/>
    </row>
    <row r="129" spans="1:19">
      <c r="A129" s="182" t="s">
        <v>151</v>
      </c>
      <c r="B129" s="183">
        <v>1</v>
      </c>
      <c r="C129" s="184">
        <v>50</v>
      </c>
      <c r="D129" s="182" t="s">
        <v>174</v>
      </c>
      <c r="E129" s="182" t="s">
        <v>173</v>
      </c>
      <c r="F129" s="185">
        <v>1171</v>
      </c>
      <c r="G129" s="185">
        <v>878</v>
      </c>
      <c r="H129" s="185">
        <v>809</v>
      </c>
      <c r="I129" s="185">
        <v>1088</v>
      </c>
      <c r="J129" s="185">
        <v>958</v>
      </c>
      <c r="K129" s="185">
        <v>1010</v>
      </c>
      <c r="L129" s="185">
        <v>916</v>
      </c>
      <c r="M129" s="185">
        <v>930</v>
      </c>
      <c r="N129" s="185">
        <v>1125</v>
      </c>
      <c r="O129" s="185">
        <v>1054</v>
      </c>
      <c r="P129" s="185">
        <v>894</v>
      </c>
      <c r="Q129" s="185">
        <v>1030</v>
      </c>
      <c r="R129" s="186">
        <f t="shared" si="1"/>
        <v>11863</v>
      </c>
      <c r="S129" s="177"/>
    </row>
    <row r="130" spans="1:19">
      <c r="A130" s="182" t="s">
        <v>151</v>
      </c>
      <c r="B130" s="183">
        <v>1</v>
      </c>
      <c r="C130" s="184">
        <v>500</v>
      </c>
      <c r="D130" s="182" t="s">
        <v>175</v>
      </c>
      <c r="E130" s="182" t="s">
        <v>173</v>
      </c>
      <c r="F130" s="185">
        <v>150</v>
      </c>
      <c r="G130" s="185">
        <v>150</v>
      </c>
      <c r="H130" s="185">
        <v>150</v>
      </c>
      <c r="I130" s="185">
        <v>150</v>
      </c>
      <c r="J130" s="185">
        <v>150</v>
      </c>
      <c r="K130" s="185">
        <v>240</v>
      </c>
      <c r="L130" s="185">
        <v>90</v>
      </c>
      <c r="M130" s="185">
        <v>126</v>
      </c>
      <c r="N130" s="185">
        <v>90</v>
      </c>
      <c r="O130" s="185">
        <v>105</v>
      </c>
      <c r="P130" s="185">
        <v>75</v>
      </c>
      <c r="Q130" s="185">
        <v>120</v>
      </c>
      <c r="R130" s="186">
        <f t="shared" si="1"/>
        <v>1596</v>
      </c>
      <c r="S130" s="177"/>
    </row>
    <row r="131" spans="1:19">
      <c r="A131" s="182" t="s">
        <v>151</v>
      </c>
      <c r="B131" s="183">
        <v>1</v>
      </c>
      <c r="C131" s="184">
        <v>25</v>
      </c>
      <c r="D131" s="182" t="s">
        <v>176</v>
      </c>
      <c r="E131" s="182" t="s">
        <v>173</v>
      </c>
      <c r="F131" s="185">
        <v>0</v>
      </c>
      <c r="G131" s="185">
        <v>0</v>
      </c>
      <c r="H131" s="185">
        <v>0</v>
      </c>
      <c r="I131" s="185">
        <v>0</v>
      </c>
      <c r="J131" s="185">
        <v>0</v>
      </c>
      <c r="K131" s="185">
        <v>90</v>
      </c>
      <c r="L131" s="185">
        <v>90</v>
      </c>
      <c r="M131" s="185">
        <v>360</v>
      </c>
      <c r="N131" s="185">
        <v>0</v>
      </c>
      <c r="O131" s="185">
        <v>45</v>
      </c>
      <c r="P131" s="185">
        <v>0</v>
      </c>
      <c r="Q131" s="185">
        <v>0</v>
      </c>
      <c r="R131" s="186">
        <f t="shared" si="1"/>
        <v>585</v>
      </c>
      <c r="S131" s="177"/>
    </row>
    <row r="132" spans="1:19">
      <c r="A132" s="182" t="s">
        <v>187</v>
      </c>
      <c r="B132" s="183">
        <v>1</v>
      </c>
      <c r="C132" s="184">
        <v>25</v>
      </c>
      <c r="D132" s="182" t="s">
        <v>102</v>
      </c>
      <c r="E132" s="182" t="s">
        <v>189</v>
      </c>
      <c r="F132" s="185">
        <v>300</v>
      </c>
      <c r="G132" s="185">
        <v>150</v>
      </c>
      <c r="H132" s="185">
        <v>150</v>
      </c>
      <c r="I132" s="185">
        <v>60</v>
      </c>
      <c r="J132" s="185">
        <v>0</v>
      </c>
      <c r="K132" s="185">
        <v>0</v>
      </c>
      <c r="L132" s="185">
        <v>0</v>
      </c>
      <c r="M132" s="185">
        <v>0</v>
      </c>
      <c r="N132" s="185">
        <v>0</v>
      </c>
      <c r="O132" s="185">
        <v>0</v>
      </c>
      <c r="P132" s="185">
        <v>0</v>
      </c>
      <c r="Q132" s="185">
        <v>0</v>
      </c>
      <c r="R132" s="186">
        <f t="shared" si="1"/>
        <v>660</v>
      </c>
      <c r="S132" s="177"/>
    </row>
    <row r="133" spans="1:19">
      <c r="A133" s="182" t="s">
        <v>187</v>
      </c>
      <c r="B133" s="183">
        <v>1</v>
      </c>
      <c r="C133" s="184">
        <v>25</v>
      </c>
      <c r="D133" s="182" t="s">
        <v>154</v>
      </c>
      <c r="E133" s="182" t="s">
        <v>189</v>
      </c>
      <c r="F133" s="185">
        <v>300</v>
      </c>
      <c r="G133" s="185">
        <v>660</v>
      </c>
      <c r="H133" s="185">
        <v>510</v>
      </c>
      <c r="I133" s="185">
        <v>510</v>
      </c>
      <c r="J133" s="185">
        <v>528</v>
      </c>
      <c r="K133" s="185">
        <v>690</v>
      </c>
      <c r="L133" s="185">
        <v>720</v>
      </c>
      <c r="M133" s="185">
        <v>600</v>
      </c>
      <c r="N133" s="185">
        <v>480</v>
      </c>
      <c r="O133" s="185">
        <v>420</v>
      </c>
      <c r="P133" s="185">
        <v>440</v>
      </c>
      <c r="Q133" s="185">
        <v>500</v>
      </c>
      <c r="R133" s="186">
        <f t="shared" si="1"/>
        <v>6358</v>
      </c>
      <c r="S133" s="177"/>
    </row>
    <row r="134" spans="1:19">
      <c r="A134" s="182" t="s">
        <v>187</v>
      </c>
      <c r="B134" s="183">
        <v>1</v>
      </c>
      <c r="C134" s="184">
        <v>25</v>
      </c>
      <c r="D134" s="182" t="s">
        <v>164</v>
      </c>
      <c r="E134" s="182" t="s">
        <v>189</v>
      </c>
      <c r="F134" s="185">
        <v>794</v>
      </c>
      <c r="G134" s="185">
        <v>952</v>
      </c>
      <c r="H134" s="185">
        <v>746</v>
      </c>
      <c r="I134" s="185">
        <v>746</v>
      </c>
      <c r="J134" s="185">
        <v>746</v>
      </c>
      <c r="K134" s="185">
        <v>777</v>
      </c>
      <c r="L134" s="185">
        <v>836</v>
      </c>
      <c r="M134" s="185">
        <v>832</v>
      </c>
      <c r="N134" s="185">
        <v>772</v>
      </c>
      <c r="O134" s="185">
        <v>862</v>
      </c>
      <c r="P134" s="185">
        <v>656</v>
      </c>
      <c r="Q134" s="185">
        <v>626</v>
      </c>
      <c r="R134" s="186">
        <f t="shared" si="1"/>
        <v>9345</v>
      </c>
      <c r="S134" s="177"/>
    </row>
    <row r="135" spans="1:19">
      <c r="A135" s="182" t="s">
        <v>187</v>
      </c>
      <c r="B135" s="183">
        <v>1</v>
      </c>
      <c r="C135" s="184">
        <v>100</v>
      </c>
      <c r="D135" s="182" t="s">
        <v>164</v>
      </c>
      <c r="E135" s="182" t="s">
        <v>189</v>
      </c>
      <c r="F135" s="185">
        <v>60</v>
      </c>
      <c r="G135" s="185">
        <v>180</v>
      </c>
      <c r="H135" s="185">
        <v>120</v>
      </c>
      <c r="I135" s="185">
        <v>120</v>
      </c>
      <c r="J135" s="185">
        <v>0</v>
      </c>
      <c r="K135" s="185">
        <v>120</v>
      </c>
      <c r="L135" s="185">
        <v>60</v>
      </c>
      <c r="M135" s="185">
        <v>120</v>
      </c>
      <c r="N135" s="185">
        <v>60</v>
      </c>
      <c r="O135" s="185">
        <v>60</v>
      </c>
      <c r="P135" s="185">
        <v>100</v>
      </c>
      <c r="Q135" s="185">
        <v>120</v>
      </c>
      <c r="R135" s="186">
        <f t="shared" ref="R135:R137" si="2">SUM(F135:Q135)</f>
        <v>1120</v>
      </c>
      <c r="S135" s="177"/>
    </row>
    <row r="136" spans="1:19">
      <c r="A136" s="182" t="s">
        <v>471</v>
      </c>
      <c r="B136" s="183">
        <v>1</v>
      </c>
      <c r="C136" s="184">
        <v>480</v>
      </c>
      <c r="D136" s="182" t="s">
        <v>472</v>
      </c>
      <c r="E136" s="182" t="s">
        <v>155</v>
      </c>
      <c r="F136" s="185">
        <v>0</v>
      </c>
      <c r="G136" s="185">
        <v>0</v>
      </c>
      <c r="H136" s="185">
        <v>0</v>
      </c>
      <c r="I136" s="185">
        <v>0</v>
      </c>
      <c r="J136" s="185">
        <v>0</v>
      </c>
      <c r="K136" s="185">
        <v>0</v>
      </c>
      <c r="L136" s="185">
        <v>0</v>
      </c>
      <c r="M136" s="185">
        <v>0</v>
      </c>
      <c r="N136" s="185">
        <v>0</v>
      </c>
      <c r="O136" s="185">
        <v>0</v>
      </c>
      <c r="P136" s="185">
        <v>0</v>
      </c>
      <c r="Q136" s="185">
        <v>0</v>
      </c>
      <c r="R136" s="186">
        <f t="shared" si="2"/>
        <v>0</v>
      </c>
      <c r="S136" s="177"/>
    </row>
    <row r="137" spans="1:19">
      <c r="A137" s="182" t="s">
        <v>151</v>
      </c>
      <c r="B137" s="183">
        <v>10</v>
      </c>
      <c r="C137" s="184">
        <v>1</v>
      </c>
      <c r="D137" s="182" t="s">
        <v>178</v>
      </c>
      <c r="E137" s="187" t="s">
        <v>177</v>
      </c>
      <c r="F137" s="188">
        <v>0</v>
      </c>
      <c r="G137" s="188">
        <v>1</v>
      </c>
      <c r="H137" s="188">
        <v>0</v>
      </c>
      <c r="I137" s="188">
        <v>0</v>
      </c>
      <c r="J137" s="188">
        <v>1</v>
      </c>
      <c r="K137" s="188">
        <v>1</v>
      </c>
      <c r="L137" s="188">
        <v>1</v>
      </c>
      <c r="M137" s="188">
        <v>0</v>
      </c>
      <c r="N137" s="188">
        <v>0</v>
      </c>
      <c r="O137" s="188">
        <v>0</v>
      </c>
      <c r="P137" s="188">
        <v>0</v>
      </c>
      <c r="Q137" s="188">
        <v>1</v>
      </c>
      <c r="R137" s="186">
        <f t="shared" si="2"/>
        <v>5</v>
      </c>
      <c r="S137" s="177"/>
    </row>
    <row r="138" spans="1:19" ht="14.25">
      <c r="A138" s="177"/>
      <c r="B138" s="177"/>
      <c r="C138" s="177"/>
      <c r="D138" s="177"/>
      <c r="E138" s="189" t="s">
        <v>45</v>
      </c>
      <c r="F138" s="190">
        <f>SUM(F6:F137)</f>
        <v>490986</v>
      </c>
      <c r="G138" s="190">
        <f t="shared" ref="G138:R138" si="3">SUM(G6:G137)</f>
        <v>491387</v>
      </c>
      <c r="H138" s="190">
        <f t="shared" si="3"/>
        <v>475105</v>
      </c>
      <c r="I138" s="190">
        <f t="shared" si="3"/>
        <v>503299</v>
      </c>
      <c r="J138" s="190">
        <f t="shared" si="3"/>
        <v>470069</v>
      </c>
      <c r="K138" s="190">
        <f t="shared" si="3"/>
        <v>476965</v>
      </c>
      <c r="L138" s="190">
        <f t="shared" si="3"/>
        <v>518526</v>
      </c>
      <c r="M138" s="190">
        <f t="shared" si="3"/>
        <v>426660</v>
      </c>
      <c r="N138" s="190">
        <f t="shared" si="3"/>
        <v>511471</v>
      </c>
      <c r="O138" s="190">
        <f t="shared" si="3"/>
        <v>459979</v>
      </c>
      <c r="P138" s="190">
        <f t="shared" si="3"/>
        <v>446660</v>
      </c>
      <c r="Q138" s="190">
        <f t="shared" si="3"/>
        <v>494921</v>
      </c>
      <c r="R138" s="191">
        <f t="shared" si="3"/>
        <v>5766028</v>
      </c>
      <c r="S138" s="177"/>
    </row>
    <row r="140" spans="1:19">
      <c r="F140" s="264" t="s">
        <v>46</v>
      </c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</row>
    <row r="141" spans="1:19" ht="25.5">
      <c r="A141" s="179" t="s">
        <v>2</v>
      </c>
      <c r="B141" s="179" t="s">
        <v>31</v>
      </c>
      <c r="C141" s="179" t="s">
        <v>32</v>
      </c>
      <c r="D141" s="179" t="s">
        <v>4</v>
      </c>
      <c r="E141" s="179" t="s">
        <v>5</v>
      </c>
      <c r="F141" s="358" t="s">
        <v>34</v>
      </c>
      <c r="G141" s="358" t="s">
        <v>35</v>
      </c>
      <c r="H141" s="358" t="s">
        <v>36</v>
      </c>
      <c r="I141" s="358" t="s">
        <v>37</v>
      </c>
      <c r="J141" s="358" t="s">
        <v>38</v>
      </c>
      <c r="K141" s="358" t="s">
        <v>39</v>
      </c>
      <c r="L141" s="358" t="s">
        <v>40</v>
      </c>
      <c r="M141" s="358" t="s">
        <v>41</v>
      </c>
      <c r="N141" s="358" t="s">
        <v>42</v>
      </c>
      <c r="O141" s="358" t="s">
        <v>43</v>
      </c>
      <c r="P141" s="358" t="s">
        <v>44</v>
      </c>
      <c r="Q141" s="358" t="s">
        <v>474</v>
      </c>
      <c r="R141" s="193" t="s">
        <v>8</v>
      </c>
    </row>
    <row r="142" spans="1:19">
      <c r="A142" s="182" t="s">
        <v>465</v>
      </c>
      <c r="B142" s="183">
        <v>1</v>
      </c>
      <c r="C142" s="184">
        <v>20</v>
      </c>
      <c r="D142" s="182" t="s">
        <v>466</v>
      </c>
      <c r="E142" s="182" t="s">
        <v>198</v>
      </c>
      <c r="F142" s="185">
        <v>20</v>
      </c>
      <c r="G142" s="185">
        <v>30</v>
      </c>
      <c r="H142" s="185">
        <v>0</v>
      </c>
      <c r="I142" s="185">
        <v>30</v>
      </c>
      <c r="J142" s="185">
        <v>92</v>
      </c>
      <c r="K142" s="185">
        <v>20</v>
      </c>
      <c r="L142" s="185">
        <v>44</v>
      </c>
      <c r="M142" s="185">
        <v>80</v>
      </c>
      <c r="N142" s="185">
        <v>20</v>
      </c>
      <c r="O142" s="185">
        <v>35</v>
      </c>
      <c r="P142" s="185">
        <v>60</v>
      </c>
      <c r="Q142" s="194">
        <v>60</v>
      </c>
      <c r="R142" s="195">
        <f>SUM(F142:Q142)</f>
        <v>491</v>
      </c>
    </row>
    <row r="143" spans="1:19">
      <c r="A143" s="182" t="s">
        <v>465</v>
      </c>
      <c r="B143" s="183">
        <v>1</v>
      </c>
      <c r="C143" s="184">
        <v>100</v>
      </c>
      <c r="D143" s="182" t="s">
        <v>466</v>
      </c>
      <c r="E143" s="182" t="s">
        <v>198</v>
      </c>
      <c r="F143" s="185">
        <v>377</v>
      </c>
      <c r="G143" s="185">
        <v>318</v>
      </c>
      <c r="H143" s="185">
        <v>90</v>
      </c>
      <c r="I143" s="185">
        <v>80</v>
      </c>
      <c r="J143" s="185">
        <v>122</v>
      </c>
      <c r="K143" s="185">
        <v>160</v>
      </c>
      <c r="L143" s="185">
        <v>100</v>
      </c>
      <c r="M143" s="185">
        <v>60</v>
      </c>
      <c r="N143" s="185">
        <v>112</v>
      </c>
      <c r="O143" s="185">
        <v>50</v>
      </c>
      <c r="P143" s="185">
        <v>74</v>
      </c>
      <c r="Q143" s="194">
        <v>20</v>
      </c>
      <c r="R143" s="195">
        <f t="shared" ref="R143:R206" si="4">SUM(F143:Q143)</f>
        <v>1563</v>
      </c>
    </row>
    <row r="144" spans="1:19">
      <c r="A144" s="182" t="s">
        <v>465</v>
      </c>
      <c r="B144" s="183">
        <v>1</v>
      </c>
      <c r="C144" s="184">
        <v>20</v>
      </c>
      <c r="D144" s="182" t="s">
        <v>467</v>
      </c>
      <c r="E144" s="182" t="s">
        <v>198</v>
      </c>
      <c r="F144" s="185">
        <v>1218</v>
      </c>
      <c r="G144" s="185">
        <v>1200</v>
      </c>
      <c r="H144" s="185">
        <v>1401</v>
      </c>
      <c r="I144" s="185">
        <v>893</v>
      </c>
      <c r="J144" s="185">
        <v>885</v>
      </c>
      <c r="K144" s="185">
        <v>1328</v>
      </c>
      <c r="L144" s="185">
        <v>1085</v>
      </c>
      <c r="M144" s="185">
        <v>906</v>
      </c>
      <c r="N144" s="185">
        <v>1684</v>
      </c>
      <c r="O144" s="185">
        <v>1286</v>
      </c>
      <c r="P144" s="185">
        <v>1055</v>
      </c>
      <c r="Q144" s="194">
        <v>1127</v>
      </c>
      <c r="R144" s="195">
        <f t="shared" si="4"/>
        <v>14068</v>
      </c>
    </row>
    <row r="145" spans="1:18">
      <c r="A145" s="182" t="s">
        <v>465</v>
      </c>
      <c r="B145" s="183">
        <v>1</v>
      </c>
      <c r="C145" s="184">
        <v>100</v>
      </c>
      <c r="D145" s="182" t="s">
        <v>467</v>
      </c>
      <c r="E145" s="182" t="s">
        <v>198</v>
      </c>
      <c r="F145" s="185">
        <v>2133</v>
      </c>
      <c r="G145" s="185">
        <v>1674</v>
      </c>
      <c r="H145" s="185">
        <v>1031</v>
      </c>
      <c r="I145" s="185">
        <v>1133</v>
      </c>
      <c r="J145" s="185">
        <v>1068</v>
      </c>
      <c r="K145" s="185">
        <v>1024</v>
      </c>
      <c r="L145" s="185">
        <v>798</v>
      </c>
      <c r="M145" s="185">
        <v>845</v>
      </c>
      <c r="N145" s="185">
        <v>1206</v>
      </c>
      <c r="O145" s="185">
        <v>784</v>
      </c>
      <c r="P145" s="185">
        <v>826</v>
      </c>
      <c r="Q145" s="194">
        <v>267</v>
      </c>
      <c r="R145" s="195">
        <f t="shared" si="4"/>
        <v>12789</v>
      </c>
    </row>
    <row r="146" spans="1:18">
      <c r="A146" s="182" t="s">
        <v>197</v>
      </c>
      <c r="B146" s="183">
        <v>1</v>
      </c>
      <c r="C146" s="184">
        <v>100</v>
      </c>
      <c r="D146" s="182" t="s">
        <v>102</v>
      </c>
      <c r="E146" s="182" t="s">
        <v>198</v>
      </c>
      <c r="F146" s="185">
        <v>1218</v>
      </c>
      <c r="G146" s="185">
        <v>2162</v>
      </c>
      <c r="H146" s="185">
        <v>1976</v>
      </c>
      <c r="I146" s="185">
        <v>2364</v>
      </c>
      <c r="J146" s="185">
        <v>3492</v>
      </c>
      <c r="K146" s="185">
        <v>2699</v>
      </c>
      <c r="L146" s="185">
        <v>2787</v>
      </c>
      <c r="M146" s="185">
        <v>3576</v>
      </c>
      <c r="N146" s="185">
        <v>3748</v>
      </c>
      <c r="O146" s="185">
        <v>4168</v>
      </c>
      <c r="P146" s="185">
        <v>3742</v>
      </c>
      <c r="Q146" s="194">
        <v>4282</v>
      </c>
      <c r="R146" s="195">
        <f t="shared" si="4"/>
        <v>36214</v>
      </c>
    </row>
    <row r="147" spans="1:18">
      <c r="A147" s="182" t="s">
        <v>197</v>
      </c>
      <c r="B147" s="183">
        <v>1</v>
      </c>
      <c r="C147" s="184">
        <v>100</v>
      </c>
      <c r="D147" s="182" t="s">
        <v>152</v>
      </c>
      <c r="E147" s="182" t="s">
        <v>198</v>
      </c>
      <c r="F147" s="185">
        <v>420</v>
      </c>
      <c r="G147" s="185">
        <v>1026</v>
      </c>
      <c r="H147" s="185">
        <v>1060</v>
      </c>
      <c r="I147" s="185">
        <v>1256</v>
      </c>
      <c r="J147" s="185">
        <v>1354</v>
      </c>
      <c r="K147" s="185">
        <v>1600</v>
      </c>
      <c r="L147" s="185">
        <v>2058</v>
      </c>
      <c r="M147" s="185">
        <v>2484</v>
      </c>
      <c r="N147" s="185">
        <v>2023</v>
      </c>
      <c r="O147" s="185">
        <v>2274</v>
      </c>
      <c r="P147" s="185">
        <v>2664</v>
      </c>
      <c r="Q147" s="194">
        <v>2636</v>
      </c>
      <c r="R147" s="195">
        <f t="shared" si="4"/>
        <v>20855</v>
      </c>
    </row>
    <row r="148" spans="1:18">
      <c r="A148" s="182" t="s">
        <v>197</v>
      </c>
      <c r="B148" s="183">
        <v>1</v>
      </c>
      <c r="C148" s="184">
        <v>60</v>
      </c>
      <c r="D148" s="182" t="s">
        <v>154</v>
      </c>
      <c r="E148" s="182" t="s">
        <v>198</v>
      </c>
      <c r="F148" s="185">
        <v>0</v>
      </c>
      <c r="G148" s="185">
        <v>0</v>
      </c>
      <c r="H148" s="185">
        <v>0</v>
      </c>
      <c r="I148" s="185">
        <v>0</v>
      </c>
      <c r="J148" s="185">
        <v>0</v>
      </c>
      <c r="K148" s="185">
        <v>0</v>
      </c>
      <c r="L148" s="185">
        <v>0</v>
      </c>
      <c r="M148" s="185">
        <v>0</v>
      </c>
      <c r="N148" s="185">
        <v>0</v>
      </c>
      <c r="O148" s="185">
        <v>0</v>
      </c>
      <c r="P148" s="185">
        <v>0</v>
      </c>
      <c r="Q148" s="194">
        <v>60</v>
      </c>
      <c r="R148" s="195">
        <f t="shared" si="4"/>
        <v>60</v>
      </c>
    </row>
    <row r="149" spans="1:18">
      <c r="A149" s="182" t="s">
        <v>197</v>
      </c>
      <c r="B149" s="183">
        <v>1</v>
      </c>
      <c r="C149" s="184">
        <v>100</v>
      </c>
      <c r="D149" s="182" t="s">
        <v>154</v>
      </c>
      <c r="E149" s="182" t="s">
        <v>198</v>
      </c>
      <c r="F149" s="185">
        <v>1304</v>
      </c>
      <c r="G149" s="185">
        <v>2212</v>
      </c>
      <c r="H149" s="185">
        <v>2537</v>
      </c>
      <c r="I149" s="185">
        <v>2982</v>
      </c>
      <c r="J149" s="185">
        <v>3966</v>
      </c>
      <c r="K149" s="185">
        <v>3943</v>
      </c>
      <c r="L149" s="185">
        <v>5046</v>
      </c>
      <c r="M149" s="185">
        <v>4609</v>
      </c>
      <c r="N149" s="185">
        <v>5542</v>
      </c>
      <c r="O149" s="185">
        <v>6246</v>
      </c>
      <c r="P149" s="185">
        <v>5871</v>
      </c>
      <c r="Q149" s="194">
        <v>5839</v>
      </c>
      <c r="R149" s="195">
        <f t="shared" si="4"/>
        <v>50097</v>
      </c>
    </row>
    <row r="150" spans="1:18">
      <c r="A150" s="182" t="s">
        <v>197</v>
      </c>
      <c r="B150" s="183">
        <v>1</v>
      </c>
      <c r="C150" s="184">
        <v>100</v>
      </c>
      <c r="D150" s="182" t="s">
        <v>153</v>
      </c>
      <c r="E150" s="182" t="s">
        <v>198</v>
      </c>
      <c r="F150" s="185">
        <v>660</v>
      </c>
      <c r="G150" s="185">
        <v>780</v>
      </c>
      <c r="H150" s="185">
        <v>1362</v>
      </c>
      <c r="I150" s="185">
        <v>1361</v>
      </c>
      <c r="J150" s="185">
        <v>1516</v>
      </c>
      <c r="K150" s="185">
        <v>1975</v>
      </c>
      <c r="L150" s="185">
        <v>2597</v>
      </c>
      <c r="M150" s="185">
        <v>2500</v>
      </c>
      <c r="N150" s="185">
        <v>3302</v>
      </c>
      <c r="O150" s="185">
        <v>3156</v>
      </c>
      <c r="P150" s="185">
        <v>2766</v>
      </c>
      <c r="Q150" s="194">
        <v>3600</v>
      </c>
      <c r="R150" s="195">
        <f t="shared" si="4"/>
        <v>25575</v>
      </c>
    </row>
    <row r="151" spans="1:18">
      <c r="A151" s="182" t="s">
        <v>197</v>
      </c>
      <c r="B151" s="183">
        <v>1</v>
      </c>
      <c r="C151" s="184">
        <v>100</v>
      </c>
      <c r="D151" s="182" t="s">
        <v>164</v>
      </c>
      <c r="E151" s="182" t="s">
        <v>198</v>
      </c>
      <c r="F151" s="185">
        <v>178</v>
      </c>
      <c r="G151" s="185">
        <v>450</v>
      </c>
      <c r="H151" s="185">
        <v>690</v>
      </c>
      <c r="I151" s="185">
        <v>674</v>
      </c>
      <c r="J151" s="185">
        <v>840</v>
      </c>
      <c r="K151" s="185">
        <v>960</v>
      </c>
      <c r="L151" s="185">
        <v>1200</v>
      </c>
      <c r="M151" s="185">
        <v>1280</v>
      </c>
      <c r="N151" s="185">
        <v>1350</v>
      </c>
      <c r="O151" s="185">
        <v>1830</v>
      </c>
      <c r="P151" s="185">
        <v>1220</v>
      </c>
      <c r="Q151" s="194">
        <v>1891</v>
      </c>
      <c r="R151" s="195">
        <f t="shared" si="4"/>
        <v>12563</v>
      </c>
    </row>
    <row r="152" spans="1:18">
      <c r="A152" s="182" t="s">
        <v>197</v>
      </c>
      <c r="B152" s="183">
        <v>1</v>
      </c>
      <c r="C152" s="184">
        <v>100</v>
      </c>
      <c r="D152" s="182" t="s">
        <v>165</v>
      </c>
      <c r="E152" s="182" t="s">
        <v>198</v>
      </c>
      <c r="F152" s="185">
        <v>510</v>
      </c>
      <c r="G152" s="185">
        <v>358</v>
      </c>
      <c r="H152" s="185">
        <v>240</v>
      </c>
      <c r="I152" s="185">
        <v>474</v>
      </c>
      <c r="J152" s="185">
        <v>476</v>
      </c>
      <c r="K152" s="185">
        <v>480</v>
      </c>
      <c r="L152" s="185">
        <v>866</v>
      </c>
      <c r="M152" s="185">
        <v>670</v>
      </c>
      <c r="N152" s="185">
        <v>1140</v>
      </c>
      <c r="O152" s="185">
        <v>1050</v>
      </c>
      <c r="P152" s="185">
        <v>780</v>
      </c>
      <c r="Q152" s="194">
        <v>1140</v>
      </c>
      <c r="R152" s="195">
        <f t="shared" si="4"/>
        <v>8184</v>
      </c>
    </row>
    <row r="153" spans="1:18">
      <c r="A153" s="182" t="s">
        <v>184</v>
      </c>
      <c r="B153" s="183">
        <v>1</v>
      </c>
      <c r="C153" s="184">
        <v>20</v>
      </c>
      <c r="D153" s="182" t="s">
        <v>100</v>
      </c>
      <c r="E153" s="182" t="s">
        <v>185</v>
      </c>
      <c r="F153" s="185">
        <v>120</v>
      </c>
      <c r="G153" s="185">
        <v>120</v>
      </c>
      <c r="H153" s="185">
        <v>180</v>
      </c>
      <c r="I153" s="185">
        <v>225</v>
      </c>
      <c r="J153" s="185">
        <v>150</v>
      </c>
      <c r="K153" s="185">
        <v>120</v>
      </c>
      <c r="L153" s="185">
        <v>195</v>
      </c>
      <c r="M153" s="185">
        <v>350</v>
      </c>
      <c r="N153" s="185">
        <v>195</v>
      </c>
      <c r="O153" s="185">
        <v>120</v>
      </c>
      <c r="P153" s="185">
        <v>0</v>
      </c>
      <c r="Q153" s="194">
        <v>0</v>
      </c>
      <c r="R153" s="195">
        <f t="shared" si="4"/>
        <v>1775</v>
      </c>
    </row>
    <row r="154" spans="1:18">
      <c r="A154" s="182" t="s">
        <v>184</v>
      </c>
      <c r="B154" s="183">
        <v>1</v>
      </c>
      <c r="C154" s="184">
        <v>60</v>
      </c>
      <c r="D154" s="182" t="s">
        <v>100</v>
      </c>
      <c r="E154" s="182" t="s">
        <v>185</v>
      </c>
      <c r="F154" s="185">
        <v>7733</v>
      </c>
      <c r="G154" s="185">
        <v>8163</v>
      </c>
      <c r="H154" s="185">
        <v>6488</v>
      </c>
      <c r="I154" s="185">
        <v>7418</v>
      </c>
      <c r="J154" s="185">
        <v>6210</v>
      </c>
      <c r="K154" s="185">
        <v>7130</v>
      </c>
      <c r="L154" s="185">
        <v>7981</v>
      </c>
      <c r="M154" s="185">
        <v>6696</v>
      </c>
      <c r="N154" s="185">
        <v>7178</v>
      </c>
      <c r="O154" s="185">
        <v>6394</v>
      </c>
      <c r="P154" s="185">
        <v>5919</v>
      </c>
      <c r="Q154" s="194">
        <v>6820</v>
      </c>
      <c r="R154" s="195">
        <f t="shared" si="4"/>
        <v>84130</v>
      </c>
    </row>
    <row r="155" spans="1:18">
      <c r="A155" s="182" t="s">
        <v>184</v>
      </c>
      <c r="B155" s="183">
        <v>1</v>
      </c>
      <c r="C155" s="184">
        <v>100</v>
      </c>
      <c r="D155" s="182" t="s">
        <v>100</v>
      </c>
      <c r="E155" s="182" t="s">
        <v>185</v>
      </c>
      <c r="F155" s="185">
        <v>564</v>
      </c>
      <c r="G155" s="185">
        <v>1054</v>
      </c>
      <c r="H155" s="185">
        <v>997</v>
      </c>
      <c r="I155" s="185">
        <v>1103</v>
      </c>
      <c r="J155" s="185">
        <v>1158</v>
      </c>
      <c r="K155" s="185">
        <v>1168</v>
      </c>
      <c r="L155" s="185">
        <v>1276</v>
      </c>
      <c r="M155" s="185">
        <v>988</v>
      </c>
      <c r="N155" s="185">
        <v>1254</v>
      </c>
      <c r="O155" s="185">
        <v>1228</v>
      </c>
      <c r="P155" s="185">
        <v>915</v>
      </c>
      <c r="Q155" s="194">
        <v>1000</v>
      </c>
      <c r="R155" s="195">
        <f t="shared" si="4"/>
        <v>12705</v>
      </c>
    </row>
    <row r="156" spans="1:18">
      <c r="A156" s="182" t="s">
        <v>184</v>
      </c>
      <c r="B156" s="183">
        <v>1</v>
      </c>
      <c r="C156" s="184">
        <v>1</v>
      </c>
      <c r="D156" s="182" t="s">
        <v>186</v>
      </c>
      <c r="E156" s="182" t="s">
        <v>185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60</v>
      </c>
      <c r="M156" s="185">
        <v>0</v>
      </c>
      <c r="N156" s="185">
        <v>0</v>
      </c>
      <c r="O156" s="185">
        <v>0</v>
      </c>
      <c r="P156" s="185">
        <v>0</v>
      </c>
      <c r="Q156" s="194">
        <v>0</v>
      </c>
      <c r="R156" s="195">
        <f t="shared" si="4"/>
        <v>60</v>
      </c>
    </row>
    <row r="157" spans="1:18">
      <c r="A157" s="182" t="s">
        <v>184</v>
      </c>
      <c r="B157" s="183">
        <v>1</v>
      </c>
      <c r="C157" s="184">
        <v>60</v>
      </c>
      <c r="D157" s="182" t="s">
        <v>186</v>
      </c>
      <c r="E157" s="182" t="s">
        <v>185</v>
      </c>
      <c r="F157" s="185">
        <v>1424</v>
      </c>
      <c r="G157" s="185">
        <v>1880</v>
      </c>
      <c r="H157" s="185">
        <v>1602</v>
      </c>
      <c r="I157" s="185">
        <v>1412</v>
      </c>
      <c r="J157" s="185">
        <v>1540</v>
      </c>
      <c r="K157" s="185">
        <v>1524</v>
      </c>
      <c r="L157" s="185">
        <v>1511</v>
      </c>
      <c r="M157" s="185">
        <v>1440</v>
      </c>
      <c r="N157" s="185">
        <v>1524</v>
      </c>
      <c r="O157" s="185">
        <v>1346</v>
      </c>
      <c r="P157" s="185">
        <v>776</v>
      </c>
      <c r="Q157" s="194">
        <v>1410</v>
      </c>
      <c r="R157" s="195">
        <f t="shared" si="4"/>
        <v>17389</v>
      </c>
    </row>
    <row r="158" spans="1:18">
      <c r="A158" s="182" t="s">
        <v>184</v>
      </c>
      <c r="B158" s="183">
        <v>1</v>
      </c>
      <c r="C158" s="184">
        <v>100</v>
      </c>
      <c r="D158" s="182" t="s">
        <v>186</v>
      </c>
      <c r="E158" s="182" t="s">
        <v>185</v>
      </c>
      <c r="F158" s="185">
        <v>1080</v>
      </c>
      <c r="G158" s="185">
        <v>1152</v>
      </c>
      <c r="H158" s="185">
        <v>930</v>
      </c>
      <c r="I158" s="185">
        <v>1200</v>
      </c>
      <c r="J158" s="185">
        <v>990</v>
      </c>
      <c r="K158" s="185">
        <v>930</v>
      </c>
      <c r="L158" s="185">
        <v>1600</v>
      </c>
      <c r="M158" s="185">
        <v>1090</v>
      </c>
      <c r="N158" s="185">
        <v>1082</v>
      </c>
      <c r="O158" s="185">
        <v>830</v>
      </c>
      <c r="P158" s="185">
        <v>776</v>
      </c>
      <c r="Q158" s="194">
        <v>1158</v>
      </c>
      <c r="R158" s="195">
        <f t="shared" si="4"/>
        <v>12818</v>
      </c>
    </row>
    <row r="159" spans="1:18">
      <c r="A159" s="182" t="s">
        <v>184</v>
      </c>
      <c r="B159" s="183">
        <v>1</v>
      </c>
      <c r="C159" s="184">
        <v>20</v>
      </c>
      <c r="D159" s="182" t="s">
        <v>102</v>
      </c>
      <c r="E159" s="182" t="s">
        <v>185</v>
      </c>
      <c r="F159" s="185">
        <v>1684</v>
      </c>
      <c r="G159" s="185">
        <v>656</v>
      </c>
      <c r="H159" s="185">
        <v>698</v>
      </c>
      <c r="I159" s="185">
        <v>830</v>
      </c>
      <c r="J159" s="185">
        <v>596</v>
      </c>
      <c r="K159" s="185">
        <v>870</v>
      </c>
      <c r="L159" s="185">
        <v>746</v>
      </c>
      <c r="M159" s="185">
        <v>750</v>
      </c>
      <c r="N159" s="185">
        <v>600</v>
      </c>
      <c r="O159" s="185">
        <v>698</v>
      </c>
      <c r="P159" s="185">
        <v>150</v>
      </c>
      <c r="Q159" s="194">
        <v>0</v>
      </c>
      <c r="R159" s="195">
        <f t="shared" si="4"/>
        <v>8278</v>
      </c>
    </row>
    <row r="160" spans="1:18">
      <c r="A160" s="182" t="s">
        <v>184</v>
      </c>
      <c r="B160" s="183">
        <v>1</v>
      </c>
      <c r="C160" s="184">
        <v>60</v>
      </c>
      <c r="D160" s="182" t="s">
        <v>102</v>
      </c>
      <c r="E160" s="182" t="s">
        <v>185</v>
      </c>
      <c r="F160" s="185">
        <v>26679</v>
      </c>
      <c r="G160" s="185">
        <v>25688</v>
      </c>
      <c r="H160" s="185">
        <v>25115</v>
      </c>
      <c r="I160" s="185">
        <v>25899</v>
      </c>
      <c r="J160" s="185">
        <v>23476</v>
      </c>
      <c r="K160" s="185">
        <v>21882</v>
      </c>
      <c r="L160" s="185">
        <v>24972</v>
      </c>
      <c r="M160" s="185">
        <v>20079</v>
      </c>
      <c r="N160" s="185">
        <v>23519</v>
      </c>
      <c r="O160" s="185">
        <v>21861</v>
      </c>
      <c r="P160" s="185">
        <v>19672</v>
      </c>
      <c r="Q160" s="194">
        <v>22431</v>
      </c>
      <c r="R160" s="195">
        <f t="shared" si="4"/>
        <v>281273</v>
      </c>
    </row>
    <row r="161" spans="1:18">
      <c r="A161" s="182" t="s">
        <v>184</v>
      </c>
      <c r="B161" s="183">
        <v>1</v>
      </c>
      <c r="C161" s="184">
        <v>100</v>
      </c>
      <c r="D161" s="182" t="s">
        <v>102</v>
      </c>
      <c r="E161" s="182" t="s">
        <v>185</v>
      </c>
      <c r="F161" s="185">
        <v>4357</v>
      </c>
      <c r="G161" s="185">
        <v>4706</v>
      </c>
      <c r="H161" s="185">
        <v>4377</v>
      </c>
      <c r="I161" s="185">
        <v>4969</v>
      </c>
      <c r="J161" s="185">
        <v>4567</v>
      </c>
      <c r="K161" s="185">
        <v>4505</v>
      </c>
      <c r="L161" s="185">
        <v>5814</v>
      </c>
      <c r="M161" s="185">
        <v>5130</v>
      </c>
      <c r="N161" s="185">
        <v>5808</v>
      </c>
      <c r="O161" s="185">
        <v>4620</v>
      </c>
      <c r="P161" s="185">
        <v>4997</v>
      </c>
      <c r="Q161" s="194">
        <v>5695</v>
      </c>
      <c r="R161" s="195">
        <f t="shared" si="4"/>
        <v>59545</v>
      </c>
    </row>
    <row r="162" spans="1:18">
      <c r="A162" s="182" t="s">
        <v>184</v>
      </c>
      <c r="B162" s="183">
        <v>1</v>
      </c>
      <c r="C162" s="184">
        <v>20</v>
      </c>
      <c r="D162" s="182" t="s">
        <v>152</v>
      </c>
      <c r="E162" s="182" t="s">
        <v>185</v>
      </c>
      <c r="F162" s="185">
        <v>570</v>
      </c>
      <c r="G162" s="185">
        <v>480</v>
      </c>
      <c r="H162" s="185">
        <v>330</v>
      </c>
      <c r="I162" s="185">
        <v>180</v>
      </c>
      <c r="J162" s="185">
        <v>420</v>
      </c>
      <c r="K162" s="185">
        <v>120</v>
      </c>
      <c r="L162" s="185">
        <v>330</v>
      </c>
      <c r="M162" s="185">
        <v>270</v>
      </c>
      <c r="N162" s="185">
        <v>270</v>
      </c>
      <c r="O162" s="185">
        <v>480</v>
      </c>
      <c r="P162" s="185">
        <v>90</v>
      </c>
      <c r="Q162" s="194">
        <v>0</v>
      </c>
      <c r="R162" s="195">
        <f t="shared" si="4"/>
        <v>3540</v>
      </c>
    </row>
    <row r="163" spans="1:18">
      <c r="A163" s="182" t="s">
        <v>184</v>
      </c>
      <c r="B163" s="183">
        <v>1</v>
      </c>
      <c r="C163" s="184">
        <v>60</v>
      </c>
      <c r="D163" s="182" t="s">
        <v>152</v>
      </c>
      <c r="E163" s="182" t="s">
        <v>185</v>
      </c>
      <c r="F163" s="185">
        <v>7123</v>
      </c>
      <c r="G163" s="185">
        <v>8075</v>
      </c>
      <c r="H163" s="185">
        <v>7348</v>
      </c>
      <c r="I163" s="185">
        <v>8064</v>
      </c>
      <c r="J163" s="185">
        <v>8648</v>
      </c>
      <c r="K163" s="185">
        <v>8323</v>
      </c>
      <c r="L163" s="185">
        <v>8419</v>
      </c>
      <c r="M163" s="185">
        <v>8301</v>
      </c>
      <c r="N163" s="185">
        <v>9308</v>
      </c>
      <c r="O163" s="185">
        <v>8714</v>
      </c>
      <c r="P163" s="185">
        <v>8110</v>
      </c>
      <c r="Q163" s="194">
        <v>9270</v>
      </c>
      <c r="R163" s="195">
        <f t="shared" si="4"/>
        <v>99703</v>
      </c>
    </row>
    <row r="164" spans="1:18">
      <c r="A164" s="182" t="s">
        <v>184</v>
      </c>
      <c r="B164" s="183">
        <v>1</v>
      </c>
      <c r="C164" s="184">
        <v>100</v>
      </c>
      <c r="D164" s="182" t="s">
        <v>152</v>
      </c>
      <c r="E164" s="182" t="s">
        <v>185</v>
      </c>
      <c r="F164" s="185">
        <v>5916</v>
      </c>
      <c r="G164" s="185">
        <v>5877</v>
      </c>
      <c r="H164" s="185">
        <v>5594</v>
      </c>
      <c r="I164" s="185">
        <v>6382</v>
      </c>
      <c r="J164" s="185">
        <v>6281</v>
      </c>
      <c r="K164" s="185">
        <v>5444</v>
      </c>
      <c r="L164" s="185">
        <v>5126</v>
      </c>
      <c r="M164" s="185">
        <v>4935</v>
      </c>
      <c r="N164" s="185">
        <v>5629</v>
      </c>
      <c r="O164" s="185">
        <v>4979</v>
      </c>
      <c r="P164" s="185">
        <v>4566</v>
      </c>
      <c r="Q164" s="194">
        <v>5506</v>
      </c>
      <c r="R164" s="195">
        <f t="shared" si="4"/>
        <v>66235</v>
      </c>
    </row>
    <row r="165" spans="1:18">
      <c r="A165" s="182" t="s">
        <v>184</v>
      </c>
      <c r="B165" s="183">
        <v>1</v>
      </c>
      <c r="C165" s="184">
        <v>1</v>
      </c>
      <c r="D165" s="182" t="s">
        <v>154</v>
      </c>
      <c r="E165" s="182" t="s">
        <v>185</v>
      </c>
      <c r="F165" s="185">
        <v>0</v>
      </c>
      <c r="G165" s="185">
        <v>0</v>
      </c>
      <c r="H165" s="185">
        <v>0</v>
      </c>
      <c r="I165" s="185">
        <v>0</v>
      </c>
      <c r="J165" s="185">
        <v>0</v>
      </c>
      <c r="K165" s="185">
        <v>0</v>
      </c>
      <c r="L165" s="185">
        <v>0</v>
      </c>
      <c r="M165" s="185">
        <v>0</v>
      </c>
      <c r="N165" s="185">
        <v>0</v>
      </c>
      <c r="O165" s="185">
        <v>60</v>
      </c>
      <c r="P165" s="185">
        <v>0</v>
      </c>
      <c r="Q165" s="194">
        <v>0</v>
      </c>
      <c r="R165" s="195">
        <f t="shared" si="4"/>
        <v>60</v>
      </c>
    </row>
    <row r="166" spans="1:18">
      <c r="A166" s="182" t="s">
        <v>184</v>
      </c>
      <c r="B166" s="183">
        <v>1</v>
      </c>
      <c r="C166" s="184">
        <v>20</v>
      </c>
      <c r="D166" s="182" t="s">
        <v>154</v>
      </c>
      <c r="E166" s="182" t="s">
        <v>185</v>
      </c>
      <c r="F166" s="185">
        <v>830</v>
      </c>
      <c r="G166" s="185">
        <v>1500</v>
      </c>
      <c r="H166" s="185">
        <v>1062</v>
      </c>
      <c r="I166" s="185">
        <v>1040</v>
      </c>
      <c r="J166" s="185">
        <v>720</v>
      </c>
      <c r="K166" s="185">
        <v>1110</v>
      </c>
      <c r="L166" s="185">
        <v>868</v>
      </c>
      <c r="M166" s="185">
        <v>866</v>
      </c>
      <c r="N166" s="185">
        <v>960</v>
      </c>
      <c r="O166" s="185">
        <v>600</v>
      </c>
      <c r="P166" s="185">
        <v>180</v>
      </c>
      <c r="Q166" s="194">
        <v>0</v>
      </c>
      <c r="R166" s="195">
        <f t="shared" si="4"/>
        <v>9736</v>
      </c>
    </row>
    <row r="167" spans="1:18">
      <c r="A167" s="182" t="s">
        <v>184</v>
      </c>
      <c r="B167" s="183">
        <v>1</v>
      </c>
      <c r="C167" s="184">
        <v>60</v>
      </c>
      <c r="D167" s="182" t="s">
        <v>154</v>
      </c>
      <c r="E167" s="182" t="s">
        <v>185</v>
      </c>
      <c r="F167" s="185">
        <v>36665</v>
      </c>
      <c r="G167" s="185">
        <v>35236</v>
      </c>
      <c r="H167" s="185">
        <v>33360</v>
      </c>
      <c r="I167" s="185">
        <v>35415</v>
      </c>
      <c r="J167" s="185">
        <v>33184</v>
      </c>
      <c r="K167" s="185">
        <v>34311</v>
      </c>
      <c r="L167" s="185">
        <v>34820</v>
      </c>
      <c r="M167" s="185">
        <v>30019</v>
      </c>
      <c r="N167" s="185">
        <v>34092</v>
      </c>
      <c r="O167" s="185">
        <v>32742</v>
      </c>
      <c r="P167" s="185">
        <v>31145</v>
      </c>
      <c r="Q167" s="194">
        <v>33791</v>
      </c>
      <c r="R167" s="195">
        <f t="shared" si="4"/>
        <v>404780</v>
      </c>
    </row>
    <row r="168" spans="1:18">
      <c r="A168" s="182" t="s">
        <v>184</v>
      </c>
      <c r="B168" s="183">
        <v>1</v>
      </c>
      <c r="C168" s="184">
        <v>100</v>
      </c>
      <c r="D168" s="182" t="s">
        <v>154</v>
      </c>
      <c r="E168" s="182" t="s">
        <v>185</v>
      </c>
      <c r="F168" s="185">
        <v>6826</v>
      </c>
      <c r="G168" s="185">
        <v>6677</v>
      </c>
      <c r="H168" s="185">
        <v>7433</v>
      </c>
      <c r="I168" s="185">
        <v>7592</v>
      </c>
      <c r="J168" s="185">
        <v>7367</v>
      </c>
      <c r="K168" s="185">
        <v>7437</v>
      </c>
      <c r="L168" s="185">
        <v>7605</v>
      </c>
      <c r="M168" s="185">
        <v>8402</v>
      </c>
      <c r="N168" s="185">
        <v>8949</v>
      </c>
      <c r="O168" s="185">
        <v>8245</v>
      </c>
      <c r="P168" s="185">
        <v>7210</v>
      </c>
      <c r="Q168" s="194">
        <v>5453</v>
      </c>
      <c r="R168" s="195">
        <f t="shared" si="4"/>
        <v>89196</v>
      </c>
    </row>
    <row r="169" spans="1:18">
      <c r="A169" s="182" t="s">
        <v>184</v>
      </c>
      <c r="B169" s="183">
        <v>1</v>
      </c>
      <c r="C169" s="184">
        <v>20</v>
      </c>
      <c r="D169" s="182" t="s">
        <v>153</v>
      </c>
      <c r="E169" s="182" t="s">
        <v>185</v>
      </c>
      <c r="F169" s="185">
        <v>570</v>
      </c>
      <c r="G169" s="185">
        <v>1050</v>
      </c>
      <c r="H169" s="185">
        <v>854</v>
      </c>
      <c r="I169" s="185">
        <v>656</v>
      </c>
      <c r="J169" s="185">
        <v>644</v>
      </c>
      <c r="K169" s="185">
        <v>734</v>
      </c>
      <c r="L169" s="185">
        <v>790</v>
      </c>
      <c r="M169" s="185">
        <v>720</v>
      </c>
      <c r="N169" s="185">
        <v>600</v>
      </c>
      <c r="O169" s="185">
        <v>420</v>
      </c>
      <c r="P169" s="185">
        <v>120</v>
      </c>
      <c r="Q169" s="194">
        <v>0</v>
      </c>
      <c r="R169" s="195">
        <f t="shared" si="4"/>
        <v>7158</v>
      </c>
    </row>
    <row r="170" spans="1:18">
      <c r="A170" s="182" t="s">
        <v>184</v>
      </c>
      <c r="B170" s="183">
        <v>1</v>
      </c>
      <c r="C170" s="184">
        <v>60</v>
      </c>
      <c r="D170" s="182" t="s">
        <v>153</v>
      </c>
      <c r="E170" s="182" t="s">
        <v>185</v>
      </c>
      <c r="F170" s="185">
        <v>24165</v>
      </c>
      <c r="G170" s="185">
        <v>24684</v>
      </c>
      <c r="H170" s="185">
        <v>24168</v>
      </c>
      <c r="I170" s="185">
        <v>25471</v>
      </c>
      <c r="J170" s="185">
        <v>24740</v>
      </c>
      <c r="K170" s="185">
        <v>23628</v>
      </c>
      <c r="L170" s="185">
        <v>24557</v>
      </c>
      <c r="M170" s="185">
        <v>21779</v>
      </c>
      <c r="N170" s="185">
        <v>26120</v>
      </c>
      <c r="O170" s="185">
        <v>22901</v>
      </c>
      <c r="P170" s="185">
        <v>21305</v>
      </c>
      <c r="Q170" s="194">
        <v>22935</v>
      </c>
      <c r="R170" s="195">
        <f t="shared" si="4"/>
        <v>286453</v>
      </c>
    </row>
    <row r="171" spans="1:18">
      <c r="A171" s="182" t="s">
        <v>184</v>
      </c>
      <c r="B171" s="183">
        <v>1</v>
      </c>
      <c r="C171" s="184">
        <v>100</v>
      </c>
      <c r="D171" s="182" t="s">
        <v>153</v>
      </c>
      <c r="E171" s="182" t="s">
        <v>185</v>
      </c>
      <c r="F171" s="185">
        <v>4319</v>
      </c>
      <c r="G171" s="185">
        <v>3430</v>
      </c>
      <c r="H171" s="185">
        <v>3496</v>
      </c>
      <c r="I171" s="185">
        <v>4430</v>
      </c>
      <c r="J171" s="185">
        <v>4236</v>
      </c>
      <c r="K171" s="185">
        <v>3913</v>
      </c>
      <c r="L171" s="185">
        <v>4368</v>
      </c>
      <c r="M171" s="185">
        <v>2941</v>
      </c>
      <c r="N171" s="185">
        <v>3620</v>
      </c>
      <c r="O171" s="185">
        <v>4454</v>
      </c>
      <c r="P171" s="185">
        <v>5263</v>
      </c>
      <c r="Q171" s="194">
        <v>5743</v>
      </c>
      <c r="R171" s="195">
        <f t="shared" si="4"/>
        <v>50213</v>
      </c>
    </row>
    <row r="172" spans="1:18">
      <c r="A172" s="182" t="s">
        <v>184</v>
      </c>
      <c r="B172" s="183">
        <v>1</v>
      </c>
      <c r="C172" s="184">
        <v>20</v>
      </c>
      <c r="D172" s="182" t="s">
        <v>164</v>
      </c>
      <c r="E172" s="182" t="s">
        <v>185</v>
      </c>
      <c r="F172" s="185">
        <v>1020</v>
      </c>
      <c r="G172" s="185">
        <v>810</v>
      </c>
      <c r="H172" s="185">
        <v>566</v>
      </c>
      <c r="I172" s="185">
        <v>960</v>
      </c>
      <c r="J172" s="185">
        <v>1170</v>
      </c>
      <c r="K172" s="185">
        <v>570</v>
      </c>
      <c r="L172" s="185">
        <v>560</v>
      </c>
      <c r="M172" s="185">
        <v>585</v>
      </c>
      <c r="N172" s="185">
        <v>600</v>
      </c>
      <c r="O172" s="185">
        <v>494</v>
      </c>
      <c r="P172" s="185">
        <v>60</v>
      </c>
      <c r="Q172" s="194">
        <v>0</v>
      </c>
      <c r="R172" s="195">
        <f t="shared" si="4"/>
        <v>7395</v>
      </c>
    </row>
    <row r="173" spans="1:18">
      <c r="A173" s="182" t="s">
        <v>184</v>
      </c>
      <c r="B173" s="183">
        <v>1</v>
      </c>
      <c r="C173" s="184">
        <v>60</v>
      </c>
      <c r="D173" s="182" t="s">
        <v>164</v>
      </c>
      <c r="E173" s="182" t="s">
        <v>185</v>
      </c>
      <c r="F173" s="185">
        <v>28993</v>
      </c>
      <c r="G173" s="185">
        <v>28758</v>
      </c>
      <c r="H173" s="185">
        <v>26432</v>
      </c>
      <c r="I173" s="185">
        <v>27250</v>
      </c>
      <c r="J173" s="185">
        <v>25913</v>
      </c>
      <c r="K173" s="185">
        <v>25707</v>
      </c>
      <c r="L173" s="185">
        <v>27730</v>
      </c>
      <c r="M173" s="185">
        <v>24254</v>
      </c>
      <c r="N173" s="185">
        <v>27975</v>
      </c>
      <c r="O173" s="185">
        <v>26085</v>
      </c>
      <c r="P173" s="185">
        <v>23945</v>
      </c>
      <c r="Q173" s="194">
        <v>25926</v>
      </c>
      <c r="R173" s="195">
        <f t="shared" si="4"/>
        <v>318968</v>
      </c>
    </row>
    <row r="174" spans="1:18">
      <c r="A174" s="182" t="s">
        <v>184</v>
      </c>
      <c r="B174" s="183">
        <v>1</v>
      </c>
      <c r="C174" s="184">
        <v>100</v>
      </c>
      <c r="D174" s="182" t="s">
        <v>164</v>
      </c>
      <c r="E174" s="182" t="s">
        <v>185</v>
      </c>
      <c r="F174" s="185">
        <v>5588</v>
      </c>
      <c r="G174" s="185">
        <v>5944</v>
      </c>
      <c r="H174" s="185">
        <v>6137</v>
      </c>
      <c r="I174" s="185">
        <v>6188</v>
      </c>
      <c r="J174" s="185">
        <v>5450</v>
      </c>
      <c r="K174" s="185">
        <v>5176</v>
      </c>
      <c r="L174" s="185">
        <v>5810</v>
      </c>
      <c r="M174" s="185">
        <v>4978</v>
      </c>
      <c r="N174" s="185">
        <v>5722</v>
      </c>
      <c r="O174" s="185">
        <v>5476</v>
      </c>
      <c r="P174" s="185">
        <v>4619</v>
      </c>
      <c r="Q174" s="194">
        <v>5418</v>
      </c>
      <c r="R174" s="195">
        <f t="shared" si="4"/>
        <v>66506</v>
      </c>
    </row>
    <row r="175" spans="1:18">
      <c r="A175" s="182" t="s">
        <v>199</v>
      </c>
      <c r="B175" s="183">
        <v>1</v>
      </c>
      <c r="C175" s="184">
        <v>60</v>
      </c>
      <c r="D175" s="182" t="s">
        <v>165</v>
      </c>
      <c r="E175" s="182" t="s">
        <v>185</v>
      </c>
      <c r="F175" s="185">
        <v>8238</v>
      </c>
      <c r="G175" s="185">
        <v>8759</v>
      </c>
      <c r="H175" s="185">
        <v>9137</v>
      </c>
      <c r="I175" s="185">
        <v>11124</v>
      </c>
      <c r="J175" s="185">
        <v>9725</v>
      </c>
      <c r="K175" s="185">
        <v>10371</v>
      </c>
      <c r="L175" s="185">
        <v>8967</v>
      </c>
      <c r="M175" s="185">
        <v>9498</v>
      </c>
      <c r="N175" s="185">
        <v>9301</v>
      </c>
      <c r="O175" s="185">
        <v>10093</v>
      </c>
      <c r="P175" s="185">
        <v>8987</v>
      </c>
      <c r="Q175" s="194">
        <v>10688</v>
      </c>
      <c r="R175" s="195">
        <f t="shared" si="4"/>
        <v>114888</v>
      </c>
    </row>
    <row r="176" spans="1:18">
      <c r="A176" s="182" t="s">
        <v>199</v>
      </c>
      <c r="B176" s="183">
        <v>1</v>
      </c>
      <c r="C176" s="184">
        <v>60</v>
      </c>
      <c r="D176" s="182" t="s">
        <v>105</v>
      </c>
      <c r="E176" s="182" t="s">
        <v>185</v>
      </c>
      <c r="F176" s="185">
        <v>21359</v>
      </c>
      <c r="G176" s="185">
        <v>22682</v>
      </c>
      <c r="H176" s="185">
        <v>20831</v>
      </c>
      <c r="I176" s="185">
        <v>21267</v>
      </c>
      <c r="J176" s="185">
        <v>21837</v>
      </c>
      <c r="K176" s="185">
        <v>21578</v>
      </c>
      <c r="L176" s="185">
        <v>22529</v>
      </c>
      <c r="M176" s="185">
        <v>20234</v>
      </c>
      <c r="N176" s="185">
        <v>23296</v>
      </c>
      <c r="O176" s="185">
        <v>23276</v>
      </c>
      <c r="P176" s="185">
        <v>20577</v>
      </c>
      <c r="Q176" s="194">
        <v>21882</v>
      </c>
      <c r="R176" s="195">
        <f t="shared" si="4"/>
        <v>261348</v>
      </c>
    </row>
    <row r="177" spans="1:18">
      <c r="A177" s="182" t="s">
        <v>199</v>
      </c>
      <c r="B177" s="183">
        <v>1</v>
      </c>
      <c r="C177" s="184">
        <v>60</v>
      </c>
      <c r="D177" s="182" t="s">
        <v>169</v>
      </c>
      <c r="E177" s="182" t="s">
        <v>185</v>
      </c>
      <c r="F177" s="185">
        <v>13805</v>
      </c>
      <c r="G177" s="185">
        <v>15242</v>
      </c>
      <c r="H177" s="185">
        <v>13320</v>
      </c>
      <c r="I177" s="185">
        <v>15204</v>
      </c>
      <c r="J177" s="185">
        <v>14291</v>
      </c>
      <c r="K177" s="185">
        <v>14207</v>
      </c>
      <c r="L177" s="185">
        <v>15965</v>
      </c>
      <c r="M177" s="185">
        <v>13652</v>
      </c>
      <c r="N177" s="185">
        <v>15637</v>
      </c>
      <c r="O177" s="185">
        <v>15152</v>
      </c>
      <c r="P177" s="185">
        <v>14235</v>
      </c>
      <c r="Q177" s="194">
        <v>15181</v>
      </c>
      <c r="R177" s="195">
        <f t="shared" si="4"/>
        <v>175891</v>
      </c>
    </row>
    <row r="178" spans="1:18">
      <c r="A178" s="182" t="s">
        <v>199</v>
      </c>
      <c r="B178" s="183">
        <v>1</v>
      </c>
      <c r="C178" s="184">
        <v>60</v>
      </c>
      <c r="D178" s="182" t="s">
        <v>170</v>
      </c>
      <c r="E178" s="182" t="s">
        <v>185</v>
      </c>
      <c r="F178" s="185">
        <v>11648</v>
      </c>
      <c r="G178" s="185">
        <v>11804</v>
      </c>
      <c r="H178" s="185">
        <v>11566</v>
      </c>
      <c r="I178" s="185">
        <v>12928</v>
      </c>
      <c r="J178" s="185">
        <v>13186</v>
      </c>
      <c r="K178" s="185">
        <v>12801</v>
      </c>
      <c r="L178" s="185">
        <v>13032</v>
      </c>
      <c r="M178" s="185">
        <v>12622</v>
      </c>
      <c r="N178" s="185">
        <v>13067</v>
      </c>
      <c r="O178" s="185">
        <v>12159</v>
      </c>
      <c r="P178" s="185">
        <v>11248</v>
      </c>
      <c r="Q178" s="194">
        <v>13124</v>
      </c>
      <c r="R178" s="195">
        <f t="shared" si="4"/>
        <v>149185</v>
      </c>
    </row>
    <row r="179" spans="1:18">
      <c r="A179" s="182" t="s">
        <v>199</v>
      </c>
      <c r="B179" s="183">
        <v>1</v>
      </c>
      <c r="C179" s="184">
        <v>60</v>
      </c>
      <c r="D179" s="182" t="s">
        <v>200</v>
      </c>
      <c r="E179" s="182" t="s">
        <v>185</v>
      </c>
      <c r="F179" s="185">
        <v>6777</v>
      </c>
      <c r="G179" s="185">
        <v>6908</v>
      </c>
      <c r="H179" s="185">
        <v>5803</v>
      </c>
      <c r="I179" s="185">
        <v>7123</v>
      </c>
      <c r="J179" s="185">
        <v>6579</v>
      </c>
      <c r="K179" s="185">
        <v>7282</v>
      </c>
      <c r="L179" s="185">
        <v>7498</v>
      </c>
      <c r="M179" s="185">
        <v>6227</v>
      </c>
      <c r="N179" s="185">
        <v>8104</v>
      </c>
      <c r="O179" s="185">
        <v>7612</v>
      </c>
      <c r="P179" s="185">
        <v>6960</v>
      </c>
      <c r="Q179" s="194">
        <v>7726</v>
      </c>
      <c r="R179" s="195">
        <f t="shared" si="4"/>
        <v>84599</v>
      </c>
    </row>
    <row r="180" spans="1:18">
      <c r="A180" s="182" t="s">
        <v>187</v>
      </c>
      <c r="B180" s="183">
        <v>1</v>
      </c>
      <c r="C180" s="184">
        <v>20</v>
      </c>
      <c r="D180" s="182" t="s">
        <v>102</v>
      </c>
      <c r="E180" s="182" t="s">
        <v>185</v>
      </c>
      <c r="F180" s="185">
        <v>141</v>
      </c>
      <c r="G180" s="185">
        <v>226</v>
      </c>
      <c r="H180" s="185">
        <v>70</v>
      </c>
      <c r="I180" s="185">
        <v>264</v>
      </c>
      <c r="J180" s="185">
        <v>74</v>
      </c>
      <c r="K180" s="185">
        <v>321</v>
      </c>
      <c r="L180" s="185">
        <v>270</v>
      </c>
      <c r="M180" s="185">
        <v>140</v>
      </c>
      <c r="N180" s="185">
        <v>115</v>
      </c>
      <c r="O180" s="185">
        <v>150</v>
      </c>
      <c r="P180" s="185">
        <v>186</v>
      </c>
      <c r="Q180" s="194">
        <v>360</v>
      </c>
      <c r="R180" s="195">
        <f t="shared" si="4"/>
        <v>2317</v>
      </c>
    </row>
    <row r="181" spans="1:18">
      <c r="A181" s="182" t="s">
        <v>187</v>
      </c>
      <c r="B181" s="183">
        <v>1</v>
      </c>
      <c r="C181" s="184">
        <v>30</v>
      </c>
      <c r="D181" s="182" t="s">
        <v>102</v>
      </c>
      <c r="E181" s="182" t="s">
        <v>185</v>
      </c>
      <c r="F181" s="185">
        <v>0</v>
      </c>
      <c r="G181" s="185">
        <v>0</v>
      </c>
      <c r="H181" s="185">
        <v>0</v>
      </c>
      <c r="I181" s="185">
        <v>0</v>
      </c>
      <c r="J181" s="185">
        <v>0</v>
      </c>
      <c r="K181" s="185">
        <v>0</v>
      </c>
      <c r="L181" s="185">
        <v>0</v>
      </c>
      <c r="M181" s="185">
        <v>0</v>
      </c>
      <c r="N181" s="185">
        <v>0</v>
      </c>
      <c r="O181" s="185">
        <v>0</v>
      </c>
      <c r="P181" s="185">
        <v>0</v>
      </c>
      <c r="Q181" s="194">
        <v>0</v>
      </c>
      <c r="R181" s="195">
        <f t="shared" si="4"/>
        <v>0</v>
      </c>
    </row>
    <row r="182" spans="1:18">
      <c r="A182" s="182" t="s">
        <v>187</v>
      </c>
      <c r="B182" s="183">
        <v>1</v>
      </c>
      <c r="C182" s="184">
        <v>60</v>
      </c>
      <c r="D182" s="182" t="s">
        <v>102</v>
      </c>
      <c r="E182" s="182" t="s">
        <v>185</v>
      </c>
      <c r="F182" s="185">
        <v>0</v>
      </c>
      <c r="G182" s="185">
        <v>0</v>
      </c>
      <c r="H182" s="185">
        <v>0</v>
      </c>
      <c r="I182" s="185">
        <v>0</v>
      </c>
      <c r="J182" s="185">
        <v>0</v>
      </c>
      <c r="K182" s="185">
        <v>0</v>
      </c>
      <c r="L182" s="185">
        <v>0</v>
      </c>
      <c r="M182" s="185">
        <v>0</v>
      </c>
      <c r="N182" s="185">
        <v>0</v>
      </c>
      <c r="O182" s="185">
        <v>0</v>
      </c>
      <c r="P182" s="185">
        <v>0</v>
      </c>
      <c r="Q182" s="194">
        <v>0</v>
      </c>
      <c r="R182" s="195">
        <f t="shared" si="4"/>
        <v>0</v>
      </c>
    </row>
    <row r="183" spans="1:18">
      <c r="A183" s="182" t="s">
        <v>187</v>
      </c>
      <c r="B183" s="183">
        <v>1</v>
      </c>
      <c r="C183" s="184">
        <v>90</v>
      </c>
      <c r="D183" s="182" t="s">
        <v>102</v>
      </c>
      <c r="E183" s="182" t="s">
        <v>185</v>
      </c>
      <c r="F183" s="185">
        <v>0</v>
      </c>
      <c r="G183" s="185">
        <v>0</v>
      </c>
      <c r="H183" s="185">
        <v>0</v>
      </c>
      <c r="I183" s="185">
        <v>0</v>
      </c>
      <c r="J183" s="185">
        <v>0</v>
      </c>
      <c r="K183" s="185">
        <v>0</v>
      </c>
      <c r="L183" s="185">
        <v>0</v>
      </c>
      <c r="M183" s="185">
        <v>0</v>
      </c>
      <c r="N183" s="185">
        <v>0</v>
      </c>
      <c r="O183" s="185">
        <v>0</v>
      </c>
      <c r="P183" s="185">
        <v>0</v>
      </c>
      <c r="Q183" s="194">
        <v>0</v>
      </c>
      <c r="R183" s="195">
        <f t="shared" si="4"/>
        <v>0</v>
      </c>
    </row>
    <row r="184" spans="1:18">
      <c r="A184" s="182" t="s">
        <v>187</v>
      </c>
      <c r="B184" s="183">
        <v>1</v>
      </c>
      <c r="C184" s="184">
        <v>100</v>
      </c>
      <c r="D184" s="182" t="s">
        <v>102</v>
      </c>
      <c r="E184" s="182" t="s">
        <v>185</v>
      </c>
      <c r="F184" s="185">
        <v>157974</v>
      </c>
      <c r="G184" s="185">
        <v>158896</v>
      </c>
      <c r="H184" s="185">
        <v>151208</v>
      </c>
      <c r="I184" s="185">
        <v>157164</v>
      </c>
      <c r="J184" s="185">
        <v>152584</v>
      </c>
      <c r="K184" s="185">
        <v>149265</v>
      </c>
      <c r="L184" s="185">
        <v>156792</v>
      </c>
      <c r="M184" s="185">
        <v>140293</v>
      </c>
      <c r="N184" s="185">
        <v>158683</v>
      </c>
      <c r="O184" s="185">
        <v>152291</v>
      </c>
      <c r="P184" s="185">
        <v>141245</v>
      </c>
      <c r="Q184" s="194">
        <v>150281</v>
      </c>
      <c r="R184" s="195">
        <f t="shared" si="4"/>
        <v>1826676</v>
      </c>
    </row>
    <row r="185" spans="1:18">
      <c r="A185" s="182" t="s">
        <v>187</v>
      </c>
      <c r="B185" s="183">
        <v>1</v>
      </c>
      <c r="C185" s="184">
        <v>20</v>
      </c>
      <c r="D185" s="182" t="s">
        <v>152</v>
      </c>
      <c r="E185" s="182" t="s">
        <v>185</v>
      </c>
      <c r="F185" s="185">
        <v>190</v>
      </c>
      <c r="G185" s="185">
        <v>160</v>
      </c>
      <c r="H185" s="185">
        <v>300</v>
      </c>
      <c r="I185" s="185">
        <v>330</v>
      </c>
      <c r="J185" s="185">
        <v>60</v>
      </c>
      <c r="K185" s="185">
        <v>238</v>
      </c>
      <c r="L185" s="185">
        <v>255</v>
      </c>
      <c r="M185" s="185">
        <v>120</v>
      </c>
      <c r="N185" s="185">
        <v>60</v>
      </c>
      <c r="O185" s="185">
        <v>210</v>
      </c>
      <c r="P185" s="185">
        <v>60</v>
      </c>
      <c r="Q185" s="194">
        <v>120</v>
      </c>
      <c r="R185" s="195">
        <f t="shared" si="4"/>
        <v>2103</v>
      </c>
    </row>
    <row r="186" spans="1:18">
      <c r="A186" s="182" t="s">
        <v>187</v>
      </c>
      <c r="B186" s="183">
        <v>1</v>
      </c>
      <c r="C186" s="184">
        <v>100</v>
      </c>
      <c r="D186" s="182" t="s">
        <v>152</v>
      </c>
      <c r="E186" s="182" t="s">
        <v>185</v>
      </c>
      <c r="F186" s="185">
        <v>36071</v>
      </c>
      <c r="G186" s="185">
        <v>37809</v>
      </c>
      <c r="H186" s="185">
        <v>37078</v>
      </c>
      <c r="I186" s="185">
        <v>40262</v>
      </c>
      <c r="J186" s="185">
        <v>40801</v>
      </c>
      <c r="K186" s="185">
        <v>41579</v>
      </c>
      <c r="L186" s="185">
        <v>45856</v>
      </c>
      <c r="M186" s="185">
        <v>40491</v>
      </c>
      <c r="N186" s="185">
        <v>47760</v>
      </c>
      <c r="O186" s="185">
        <v>43641</v>
      </c>
      <c r="P186" s="185">
        <v>39610</v>
      </c>
      <c r="Q186" s="194">
        <v>43208</v>
      </c>
      <c r="R186" s="195">
        <f t="shared" si="4"/>
        <v>494166</v>
      </c>
    </row>
    <row r="187" spans="1:18">
      <c r="A187" s="182" t="s">
        <v>187</v>
      </c>
      <c r="B187" s="183">
        <v>1</v>
      </c>
      <c r="C187" s="184">
        <v>20</v>
      </c>
      <c r="D187" s="182" t="s">
        <v>154</v>
      </c>
      <c r="E187" s="182" t="s">
        <v>185</v>
      </c>
      <c r="F187" s="185">
        <v>240</v>
      </c>
      <c r="G187" s="185">
        <v>90</v>
      </c>
      <c r="H187" s="185">
        <v>146</v>
      </c>
      <c r="I187" s="185">
        <v>60</v>
      </c>
      <c r="J187" s="185">
        <v>290</v>
      </c>
      <c r="K187" s="185">
        <v>180</v>
      </c>
      <c r="L187" s="185">
        <v>180</v>
      </c>
      <c r="M187" s="185">
        <v>150</v>
      </c>
      <c r="N187" s="185">
        <v>255</v>
      </c>
      <c r="O187" s="185">
        <v>265</v>
      </c>
      <c r="P187" s="185">
        <v>210</v>
      </c>
      <c r="Q187" s="194">
        <v>180</v>
      </c>
      <c r="R187" s="195">
        <f t="shared" si="4"/>
        <v>2246</v>
      </c>
    </row>
    <row r="188" spans="1:18">
      <c r="A188" s="182" t="s">
        <v>187</v>
      </c>
      <c r="B188" s="183">
        <v>1</v>
      </c>
      <c r="C188" s="184">
        <v>30</v>
      </c>
      <c r="D188" s="182" t="s">
        <v>154</v>
      </c>
      <c r="E188" s="182" t="s">
        <v>185</v>
      </c>
      <c r="F188" s="185">
        <v>0</v>
      </c>
      <c r="G188" s="185">
        <v>0</v>
      </c>
      <c r="H188" s="185">
        <v>0</v>
      </c>
      <c r="I188" s="185">
        <v>0</v>
      </c>
      <c r="J188" s="185">
        <v>0</v>
      </c>
      <c r="K188" s="185">
        <v>0</v>
      </c>
      <c r="L188" s="185">
        <v>0</v>
      </c>
      <c r="M188" s="185">
        <v>0</v>
      </c>
      <c r="N188" s="185">
        <v>0</v>
      </c>
      <c r="O188" s="185">
        <v>0</v>
      </c>
      <c r="P188" s="185">
        <v>0</v>
      </c>
      <c r="Q188" s="194">
        <v>0</v>
      </c>
      <c r="R188" s="195">
        <f t="shared" si="4"/>
        <v>0</v>
      </c>
    </row>
    <row r="189" spans="1:18">
      <c r="A189" s="182" t="s">
        <v>187</v>
      </c>
      <c r="B189" s="183">
        <v>1</v>
      </c>
      <c r="C189" s="184">
        <v>60</v>
      </c>
      <c r="D189" s="182" t="s">
        <v>154</v>
      </c>
      <c r="E189" s="182" t="s">
        <v>185</v>
      </c>
      <c r="F189" s="185">
        <v>0</v>
      </c>
      <c r="G189" s="185">
        <v>0</v>
      </c>
      <c r="H189" s="185">
        <v>0</v>
      </c>
      <c r="I189" s="185">
        <v>0</v>
      </c>
      <c r="J189" s="185">
        <v>0</v>
      </c>
      <c r="K189" s="185">
        <v>0</v>
      </c>
      <c r="L189" s="185">
        <v>0</v>
      </c>
      <c r="M189" s="185">
        <v>0</v>
      </c>
      <c r="N189" s="185">
        <v>0</v>
      </c>
      <c r="O189" s="185">
        <v>0</v>
      </c>
      <c r="P189" s="185">
        <v>0</v>
      </c>
      <c r="Q189" s="194">
        <v>0</v>
      </c>
      <c r="R189" s="195">
        <f t="shared" si="4"/>
        <v>0</v>
      </c>
    </row>
    <row r="190" spans="1:18">
      <c r="A190" s="182" t="s">
        <v>187</v>
      </c>
      <c r="B190" s="183">
        <v>1</v>
      </c>
      <c r="C190" s="184">
        <v>90</v>
      </c>
      <c r="D190" s="182" t="s">
        <v>154</v>
      </c>
      <c r="E190" s="182" t="s">
        <v>185</v>
      </c>
      <c r="F190" s="185">
        <v>0</v>
      </c>
      <c r="G190" s="185">
        <v>0</v>
      </c>
      <c r="H190" s="185">
        <v>0</v>
      </c>
      <c r="I190" s="185">
        <v>0</v>
      </c>
      <c r="J190" s="185">
        <v>0</v>
      </c>
      <c r="K190" s="185">
        <v>0</v>
      </c>
      <c r="L190" s="185">
        <v>0</v>
      </c>
      <c r="M190" s="185">
        <v>0</v>
      </c>
      <c r="N190" s="185">
        <v>0</v>
      </c>
      <c r="O190" s="185">
        <v>0</v>
      </c>
      <c r="P190" s="185">
        <v>0</v>
      </c>
      <c r="Q190" s="194">
        <v>0</v>
      </c>
      <c r="R190" s="195">
        <f t="shared" si="4"/>
        <v>0</v>
      </c>
    </row>
    <row r="191" spans="1:18">
      <c r="A191" s="182" t="s">
        <v>187</v>
      </c>
      <c r="B191" s="183">
        <v>1</v>
      </c>
      <c r="C191" s="184">
        <v>100</v>
      </c>
      <c r="D191" s="182" t="s">
        <v>154</v>
      </c>
      <c r="E191" s="182" t="s">
        <v>185</v>
      </c>
      <c r="F191" s="185">
        <v>216667</v>
      </c>
      <c r="G191" s="185">
        <v>213765</v>
      </c>
      <c r="H191" s="185">
        <v>204094</v>
      </c>
      <c r="I191" s="185">
        <v>215990</v>
      </c>
      <c r="J191" s="185">
        <v>205601</v>
      </c>
      <c r="K191" s="185">
        <v>207201</v>
      </c>
      <c r="L191" s="185">
        <v>221268</v>
      </c>
      <c r="M191" s="185">
        <v>190671</v>
      </c>
      <c r="N191" s="185">
        <v>216941</v>
      </c>
      <c r="O191" s="185">
        <v>207861</v>
      </c>
      <c r="P191" s="185">
        <v>191210</v>
      </c>
      <c r="Q191" s="194">
        <v>202867</v>
      </c>
      <c r="R191" s="195">
        <f t="shared" si="4"/>
        <v>2494136</v>
      </c>
    </row>
    <row r="192" spans="1:18">
      <c r="A192" s="182" t="s">
        <v>187</v>
      </c>
      <c r="B192" s="183">
        <v>1</v>
      </c>
      <c r="C192" s="184">
        <v>20</v>
      </c>
      <c r="D192" s="182" t="s">
        <v>153</v>
      </c>
      <c r="E192" s="182" t="s">
        <v>185</v>
      </c>
      <c r="F192" s="185">
        <v>370</v>
      </c>
      <c r="G192" s="185">
        <v>370</v>
      </c>
      <c r="H192" s="185">
        <v>240</v>
      </c>
      <c r="I192" s="185">
        <v>474</v>
      </c>
      <c r="J192" s="185">
        <v>60</v>
      </c>
      <c r="K192" s="185">
        <v>144</v>
      </c>
      <c r="L192" s="185">
        <v>60</v>
      </c>
      <c r="M192" s="185">
        <v>102</v>
      </c>
      <c r="N192" s="185">
        <v>56</v>
      </c>
      <c r="O192" s="185">
        <v>116</v>
      </c>
      <c r="P192" s="185">
        <v>56</v>
      </c>
      <c r="Q192" s="194">
        <v>266</v>
      </c>
      <c r="R192" s="195">
        <f t="shared" si="4"/>
        <v>2314</v>
      </c>
    </row>
    <row r="193" spans="1:18">
      <c r="A193" s="182" t="s">
        <v>187</v>
      </c>
      <c r="B193" s="183">
        <v>1</v>
      </c>
      <c r="C193" s="184">
        <v>100</v>
      </c>
      <c r="D193" s="182" t="s">
        <v>153</v>
      </c>
      <c r="E193" s="182" t="s">
        <v>185</v>
      </c>
      <c r="F193" s="185">
        <v>101557</v>
      </c>
      <c r="G193" s="185">
        <v>102447</v>
      </c>
      <c r="H193" s="185">
        <v>98217</v>
      </c>
      <c r="I193" s="185">
        <v>103921</v>
      </c>
      <c r="J193" s="185">
        <v>99623</v>
      </c>
      <c r="K193" s="185">
        <v>99822</v>
      </c>
      <c r="L193" s="185">
        <v>103923</v>
      </c>
      <c r="M193" s="185">
        <v>95230</v>
      </c>
      <c r="N193" s="185">
        <v>106847</v>
      </c>
      <c r="O193" s="185">
        <v>103533</v>
      </c>
      <c r="P193" s="185">
        <v>94923</v>
      </c>
      <c r="Q193" s="194">
        <v>102095</v>
      </c>
      <c r="R193" s="195">
        <f t="shared" si="4"/>
        <v>1212138</v>
      </c>
    </row>
    <row r="194" spans="1:18">
      <c r="A194" s="182" t="s">
        <v>187</v>
      </c>
      <c r="B194" s="183">
        <v>1</v>
      </c>
      <c r="C194" s="184">
        <v>20</v>
      </c>
      <c r="D194" s="182" t="s">
        <v>164</v>
      </c>
      <c r="E194" s="182" t="s">
        <v>185</v>
      </c>
      <c r="F194" s="185">
        <v>270</v>
      </c>
      <c r="G194" s="185">
        <v>60</v>
      </c>
      <c r="H194" s="185">
        <v>210</v>
      </c>
      <c r="I194" s="185">
        <v>120</v>
      </c>
      <c r="J194" s="185">
        <v>120</v>
      </c>
      <c r="K194" s="185">
        <v>240</v>
      </c>
      <c r="L194" s="185">
        <v>300</v>
      </c>
      <c r="M194" s="185">
        <v>240</v>
      </c>
      <c r="N194" s="185">
        <v>416</v>
      </c>
      <c r="O194" s="185">
        <v>273</v>
      </c>
      <c r="P194" s="185">
        <v>150</v>
      </c>
      <c r="Q194" s="194">
        <v>290</v>
      </c>
      <c r="R194" s="195">
        <f t="shared" si="4"/>
        <v>2689</v>
      </c>
    </row>
    <row r="195" spans="1:18">
      <c r="A195" s="182" t="s">
        <v>187</v>
      </c>
      <c r="B195" s="183">
        <v>1</v>
      </c>
      <c r="C195" s="184">
        <v>100</v>
      </c>
      <c r="D195" s="182" t="s">
        <v>164</v>
      </c>
      <c r="E195" s="182" t="s">
        <v>185</v>
      </c>
      <c r="F195" s="185">
        <v>143126</v>
      </c>
      <c r="G195" s="185">
        <v>148039.5</v>
      </c>
      <c r="H195" s="185">
        <v>137661</v>
      </c>
      <c r="I195" s="185">
        <v>149027</v>
      </c>
      <c r="J195" s="185">
        <v>143890</v>
      </c>
      <c r="K195" s="185">
        <v>136123</v>
      </c>
      <c r="L195" s="185">
        <v>143255</v>
      </c>
      <c r="M195" s="185">
        <v>123441</v>
      </c>
      <c r="N195" s="185">
        <v>147487</v>
      </c>
      <c r="O195" s="185">
        <v>136666</v>
      </c>
      <c r="P195" s="185">
        <v>126691</v>
      </c>
      <c r="Q195" s="194">
        <v>135917</v>
      </c>
      <c r="R195" s="195">
        <f t="shared" si="4"/>
        <v>1671323.5</v>
      </c>
    </row>
    <row r="196" spans="1:18">
      <c r="A196" s="182" t="s">
        <v>187</v>
      </c>
      <c r="B196" s="183">
        <v>1</v>
      </c>
      <c r="C196" s="184">
        <v>120</v>
      </c>
      <c r="D196" s="182" t="s">
        <v>164</v>
      </c>
      <c r="E196" s="182" t="s">
        <v>185</v>
      </c>
      <c r="F196" s="185">
        <v>0</v>
      </c>
      <c r="G196" s="185">
        <v>0</v>
      </c>
      <c r="H196" s="185">
        <v>0</v>
      </c>
      <c r="I196" s="185">
        <v>0</v>
      </c>
      <c r="J196" s="185">
        <v>0</v>
      </c>
      <c r="K196" s="185">
        <v>0</v>
      </c>
      <c r="L196" s="185">
        <v>0</v>
      </c>
      <c r="M196" s="185">
        <v>0</v>
      </c>
      <c r="N196" s="185">
        <v>0</v>
      </c>
      <c r="O196" s="185">
        <v>0</v>
      </c>
      <c r="P196" s="185">
        <v>0</v>
      </c>
      <c r="Q196" s="194">
        <v>0</v>
      </c>
      <c r="R196" s="195">
        <f t="shared" si="4"/>
        <v>0</v>
      </c>
    </row>
    <row r="197" spans="1:18">
      <c r="A197" s="182" t="s">
        <v>187</v>
      </c>
      <c r="B197" s="183">
        <v>1</v>
      </c>
      <c r="C197" s="184">
        <v>20</v>
      </c>
      <c r="D197" s="182" t="s">
        <v>158</v>
      </c>
      <c r="E197" s="182" t="s">
        <v>185</v>
      </c>
      <c r="F197" s="185">
        <v>0</v>
      </c>
      <c r="G197" s="185">
        <v>0</v>
      </c>
      <c r="H197" s="185">
        <v>0</v>
      </c>
      <c r="I197" s="185">
        <v>0</v>
      </c>
      <c r="J197" s="185">
        <v>60</v>
      </c>
      <c r="K197" s="185">
        <v>60</v>
      </c>
      <c r="L197" s="185">
        <v>0</v>
      </c>
      <c r="M197" s="185">
        <v>90</v>
      </c>
      <c r="N197" s="185">
        <v>60</v>
      </c>
      <c r="O197" s="185">
        <v>300</v>
      </c>
      <c r="P197" s="185">
        <v>150</v>
      </c>
      <c r="Q197" s="194">
        <v>270</v>
      </c>
      <c r="R197" s="195">
        <f t="shared" si="4"/>
        <v>990</v>
      </c>
    </row>
    <row r="198" spans="1:18">
      <c r="A198" s="182" t="s">
        <v>187</v>
      </c>
      <c r="B198" s="183">
        <v>1</v>
      </c>
      <c r="C198" s="184">
        <v>100</v>
      </c>
      <c r="D198" s="182" t="s">
        <v>158</v>
      </c>
      <c r="E198" s="182" t="s">
        <v>185</v>
      </c>
      <c r="F198" s="185">
        <v>65112</v>
      </c>
      <c r="G198" s="185">
        <v>62867</v>
      </c>
      <c r="H198" s="185">
        <v>60911</v>
      </c>
      <c r="I198" s="185">
        <v>64405</v>
      </c>
      <c r="J198" s="185">
        <v>60362</v>
      </c>
      <c r="K198" s="185">
        <v>60104</v>
      </c>
      <c r="L198" s="185">
        <v>64588</v>
      </c>
      <c r="M198" s="185">
        <v>57367</v>
      </c>
      <c r="N198" s="185">
        <v>64600</v>
      </c>
      <c r="O198" s="185">
        <v>61021</v>
      </c>
      <c r="P198" s="185">
        <v>54881.5</v>
      </c>
      <c r="Q198" s="194">
        <v>58906.5</v>
      </c>
      <c r="R198" s="195">
        <f t="shared" si="4"/>
        <v>735125</v>
      </c>
    </row>
    <row r="199" spans="1:18">
      <c r="A199" s="182" t="s">
        <v>187</v>
      </c>
      <c r="B199" s="183">
        <v>1</v>
      </c>
      <c r="C199" s="184">
        <v>20</v>
      </c>
      <c r="D199" s="182" t="s">
        <v>167</v>
      </c>
      <c r="E199" s="182" t="s">
        <v>185</v>
      </c>
      <c r="F199" s="185">
        <v>180</v>
      </c>
      <c r="G199" s="185">
        <v>330</v>
      </c>
      <c r="H199" s="185">
        <v>510</v>
      </c>
      <c r="I199" s="185">
        <v>420</v>
      </c>
      <c r="J199" s="185">
        <v>240</v>
      </c>
      <c r="K199" s="185">
        <v>404</v>
      </c>
      <c r="L199" s="185">
        <v>330</v>
      </c>
      <c r="M199" s="185">
        <v>420</v>
      </c>
      <c r="N199" s="185">
        <v>432</v>
      </c>
      <c r="O199" s="185">
        <v>240</v>
      </c>
      <c r="P199" s="185">
        <v>270</v>
      </c>
      <c r="Q199" s="194">
        <v>480</v>
      </c>
      <c r="R199" s="195">
        <f t="shared" si="4"/>
        <v>4256</v>
      </c>
    </row>
    <row r="200" spans="1:18">
      <c r="A200" s="182" t="s">
        <v>187</v>
      </c>
      <c r="B200" s="183">
        <v>1</v>
      </c>
      <c r="C200" s="184">
        <v>60</v>
      </c>
      <c r="D200" s="182" t="s">
        <v>167</v>
      </c>
      <c r="E200" s="182" t="s">
        <v>185</v>
      </c>
      <c r="F200" s="185">
        <v>0</v>
      </c>
      <c r="G200" s="185">
        <v>0</v>
      </c>
      <c r="H200" s="185">
        <v>0</v>
      </c>
      <c r="I200" s="185">
        <v>0</v>
      </c>
      <c r="J200" s="185">
        <v>0</v>
      </c>
      <c r="K200" s="185">
        <v>0</v>
      </c>
      <c r="L200" s="185">
        <v>0</v>
      </c>
      <c r="M200" s="185">
        <v>0</v>
      </c>
      <c r="N200" s="185">
        <v>0</v>
      </c>
      <c r="O200" s="185">
        <v>0</v>
      </c>
      <c r="P200" s="185">
        <v>0</v>
      </c>
      <c r="Q200" s="194">
        <v>0</v>
      </c>
      <c r="R200" s="195">
        <f t="shared" si="4"/>
        <v>0</v>
      </c>
    </row>
    <row r="201" spans="1:18">
      <c r="A201" s="182" t="s">
        <v>187</v>
      </c>
      <c r="B201" s="183">
        <v>1</v>
      </c>
      <c r="C201" s="184">
        <v>100</v>
      </c>
      <c r="D201" s="182" t="s">
        <v>167</v>
      </c>
      <c r="E201" s="182" t="s">
        <v>185</v>
      </c>
      <c r="F201" s="185">
        <v>85573</v>
      </c>
      <c r="G201" s="185">
        <v>88047</v>
      </c>
      <c r="H201" s="185">
        <v>78500</v>
      </c>
      <c r="I201" s="185">
        <v>86080</v>
      </c>
      <c r="J201" s="185">
        <v>78798</v>
      </c>
      <c r="K201" s="185">
        <v>75370</v>
      </c>
      <c r="L201" s="185">
        <v>79018</v>
      </c>
      <c r="M201" s="185">
        <v>71165</v>
      </c>
      <c r="N201" s="185">
        <v>78494</v>
      </c>
      <c r="O201" s="185">
        <v>73643</v>
      </c>
      <c r="P201" s="185">
        <v>68221</v>
      </c>
      <c r="Q201" s="194">
        <v>72063</v>
      </c>
      <c r="R201" s="195">
        <f t="shared" si="4"/>
        <v>934972</v>
      </c>
    </row>
    <row r="202" spans="1:18">
      <c r="A202" s="182" t="s">
        <v>151</v>
      </c>
      <c r="B202" s="183">
        <v>1</v>
      </c>
      <c r="C202" s="184">
        <v>60</v>
      </c>
      <c r="D202" s="182" t="s">
        <v>102</v>
      </c>
      <c r="E202" s="182" t="s">
        <v>163</v>
      </c>
      <c r="F202" s="185">
        <v>0</v>
      </c>
      <c r="G202" s="185">
        <v>0</v>
      </c>
      <c r="H202" s="185">
        <v>0</v>
      </c>
      <c r="I202" s="185">
        <v>90</v>
      </c>
      <c r="J202" s="185">
        <v>90</v>
      </c>
      <c r="K202" s="185">
        <v>180</v>
      </c>
      <c r="L202" s="185">
        <v>240</v>
      </c>
      <c r="M202" s="185">
        <v>390</v>
      </c>
      <c r="N202" s="185">
        <v>590</v>
      </c>
      <c r="O202" s="185">
        <v>689</v>
      </c>
      <c r="P202" s="185">
        <v>630</v>
      </c>
      <c r="Q202" s="194">
        <v>940</v>
      </c>
      <c r="R202" s="195">
        <f t="shared" si="4"/>
        <v>3839</v>
      </c>
    </row>
    <row r="203" spans="1:18">
      <c r="A203" s="182" t="s">
        <v>151</v>
      </c>
      <c r="B203" s="183">
        <v>1</v>
      </c>
      <c r="C203" s="184">
        <v>100</v>
      </c>
      <c r="D203" s="182" t="s">
        <v>102</v>
      </c>
      <c r="E203" s="182" t="s">
        <v>163</v>
      </c>
      <c r="F203" s="185">
        <v>2981</v>
      </c>
      <c r="G203" s="185">
        <v>3224</v>
      </c>
      <c r="H203" s="185">
        <v>2518</v>
      </c>
      <c r="I203" s="185">
        <v>3019</v>
      </c>
      <c r="J203" s="185">
        <v>2683</v>
      </c>
      <c r="K203" s="185">
        <v>2852</v>
      </c>
      <c r="L203" s="185">
        <v>2733</v>
      </c>
      <c r="M203" s="185">
        <v>2854</v>
      </c>
      <c r="N203" s="185">
        <v>3108</v>
      </c>
      <c r="O203" s="185">
        <v>3243</v>
      </c>
      <c r="P203" s="185">
        <v>2890</v>
      </c>
      <c r="Q203" s="194">
        <v>2912</v>
      </c>
      <c r="R203" s="195">
        <f t="shared" si="4"/>
        <v>35017</v>
      </c>
    </row>
    <row r="204" spans="1:18">
      <c r="A204" s="182" t="s">
        <v>151</v>
      </c>
      <c r="B204" s="183">
        <v>1</v>
      </c>
      <c r="C204" s="184">
        <v>60</v>
      </c>
      <c r="D204" s="182" t="s">
        <v>154</v>
      </c>
      <c r="E204" s="182" t="s">
        <v>163</v>
      </c>
      <c r="F204" s="185">
        <v>0</v>
      </c>
      <c r="G204" s="185">
        <v>0</v>
      </c>
      <c r="H204" s="185">
        <v>0</v>
      </c>
      <c r="I204" s="185">
        <v>0</v>
      </c>
      <c r="J204" s="185">
        <v>240</v>
      </c>
      <c r="K204" s="185">
        <v>420</v>
      </c>
      <c r="L204" s="185">
        <v>536</v>
      </c>
      <c r="M204" s="185">
        <v>420</v>
      </c>
      <c r="N204" s="185">
        <v>1249</v>
      </c>
      <c r="O204" s="185">
        <v>841</v>
      </c>
      <c r="P204" s="185">
        <v>998</v>
      </c>
      <c r="Q204" s="194">
        <v>840</v>
      </c>
      <c r="R204" s="195">
        <f t="shared" si="4"/>
        <v>5544</v>
      </c>
    </row>
    <row r="205" spans="1:18">
      <c r="A205" s="182" t="s">
        <v>151</v>
      </c>
      <c r="B205" s="183">
        <v>1</v>
      </c>
      <c r="C205" s="184">
        <v>100</v>
      </c>
      <c r="D205" s="182" t="s">
        <v>154</v>
      </c>
      <c r="E205" s="182" t="s">
        <v>163</v>
      </c>
      <c r="F205" s="185">
        <v>11339</v>
      </c>
      <c r="G205" s="185">
        <v>10826</v>
      </c>
      <c r="H205" s="185">
        <v>10672</v>
      </c>
      <c r="I205" s="185">
        <v>11002</v>
      </c>
      <c r="J205" s="185">
        <v>10191</v>
      </c>
      <c r="K205" s="185">
        <v>10259</v>
      </c>
      <c r="L205" s="185">
        <v>10915</v>
      </c>
      <c r="M205" s="185">
        <v>9555</v>
      </c>
      <c r="N205" s="185">
        <v>10026</v>
      </c>
      <c r="O205" s="185">
        <v>9392</v>
      </c>
      <c r="P205" s="185">
        <v>8507</v>
      </c>
      <c r="Q205" s="194">
        <v>9391</v>
      </c>
      <c r="R205" s="195">
        <f t="shared" si="4"/>
        <v>122075</v>
      </c>
    </row>
    <row r="206" spans="1:18">
      <c r="A206" s="182" t="s">
        <v>151</v>
      </c>
      <c r="B206" s="183">
        <v>1</v>
      </c>
      <c r="C206" s="184">
        <v>60</v>
      </c>
      <c r="D206" s="182" t="s">
        <v>153</v>
      </c>
      <c r="E206" s="182" t="s">
        <v>163</v>
      </c>
      <c r="F206" s="185">
        <v>0</v>
      </c>
      <c r="G206" s="185">
        <v>0</v>
      </c>
      <c r="H206" s="185">
        <v>0</v>
      </c>
      <c r="I206" s="185">
        <v>0</v>
      </c>
      <c r="J206" s="185">
        <v>0</v>
      </c>
      <c r="K206" s="185">
        <v>120</v>
      </c>
      <c r="L206" s="185">
        <v>300</v>
      </c>
      <c r="M206" s="185">
        <v>535</v>
      </c>
      <c r="N206" s="185">
        <v>438</v>
      </c>
      <c r="O206" s="185">
        <v>386</v>
      </c>
      <c r="P206" s="185">
        <v>326</v>
      </c>
      <c r="Q206" s="194">
        <v>836</v>
      </c>
      <c r="R206" s="195">
        <f t="shared" si="4"/>
        <v>2941</v>
      </c>
    </row>
    <row r="207" spans="1:18">
      <c r="A207" s="182" t="s">
        <v>151</v>
      </c>
      <c r="B207" s="183">
        <v>1</v>
      </c>
      <c r="C207" s="184">
        <v>100</v>
      </c>
      <c r="D207" s="182" t="s">
        <v>153</v>
      </c>
      <c r="E207" s="182" t="s">
        <v>163</v>
      </c>
      <c r="F207" s="185">
        <v>11198</v>
      </c>
      <c r="G207" s="185">
        <v>11312</v>
      </c>
      <c r="H207" s="185">
        <v>10033</v>
      </c>
      <c r="I207" s="185">
        <v>10474</v>
      </c>
      <c r="J207" s="185">
        <v>9258</v>
      </c>
      <c r="K207" s="185">
        <v>9780</v>
      </c>
      <c r="L207" s="185">
        <v>9530</v>
      </c>
      <c r="M207" s="185">
        <v>8037</v>
      </c>
      <c r="N207" s="185">
        <v>9279</v>
      </c>
      <c r="O207" s="185">
        <v>8151</v>
      </c>
      <c r="P207" s="185">
        <v>7489</v>
      </c>
      <c r="Q207" s="194">
        <v>7475</v>
      </c>
      <c r="R207" s="195">
        <f t="shared" ref="R207:R270" si="5">SUM(F207:Q207)</f>
        <v>112016</v>
      </c>
    </row>
    <row r="208" spans="1:18">
      <c r="A208" s="182" t="s">
        <v>151</v>
      </c>
      <c r="B208" s="183">
        <v>1</v>
      </c>
      <c r="C208" s="184">
        <v>60</v>
      </c>
      <c r="D208" s="182" t="s">
        <v>164</v>
      </c>
      <c r="E208" s="182" t="s">
        <v>163</v>
      </c>
      <c r="F208" s="185">
        <v>0</v>
      </c>
      <c r="G208" s="185">
        <v>0</v>
      </c>
      <c r="H208" s="185">
        <v>0</v>
      </c>
      <c r="I208" s="185">
        <v>90</v>
      </c>
      <c r="J208" s="185">
        <v>510</v>
      </c>
      <c r="K208" s="185">
        <v>570</v>
      </c>
      <c r="L208" s="185">
        <v>900</v>
      </c>
      <c r="M208" s="185">
        <v>750</v>
      </c>
      <c r="N208" s="185">
        <v>630</v>
      </c>
      <c r="O208" s="185">
        <v>990</v>
      </c>
      <c r="P208" s="185">
        <v>1092</v>
      </c>
      <c r="Q208" s="194">
        <v>1132</v>
      </c>
      <c r="R208" s="195">
        <f t="shared" si="5"/>
        <v>6664</v>
      </c>
    </row>
    <row r="209" spans="1:18">
      <c r="A209" s="182" t="s">
        <v>151</v>
      </c>
      <c r="B209" s="183">
        <v>1</v>
      </c>
      <c r="C209" s="184">
        <v>100</v>
      </c>
      <c r="D209" s="182" t="s">
        <v>164</v>
      </c>
      <c r="E209" s="182" t="s">
        <v>163</v>
      </c>
      <c r="F209" s="185">
        <v>990</v>
      </c>
      <c r="G209" s="185">
        <v>907</v>
      </c>
      <c r="H209" s="185">
        <v>780</v>
      </c>
      <c r="I209" s="185">
        <v>1065</v>
      </c>
      <c r="J209" s="185">
        <v>470</v>
      </c>
      <c r="K209" s="185">
        <v>300</v>
      </c>
      <c r="L209" s="185">
        <v>270</v>
      </c>
      <c r="M209" s="185">
        <v>180</v>
      </c>
      <c r="N209" s="185">
        <v>60</v>
      </c>
      <c r="O209" s="185">
        <v>0</v>
      </c>
      <c r="P209" s="185">
        <v>0</v>
      </c>
      <c r="Q209" s="194">
        <v>0</v>
      </c>
      <c r="R209" s="195">
        <f t="shared" si="5"/>
        <v>5022</v>
      </c>
    </row>
    <row r="210" spans="1:18">
      <c r="A210" s="182" t="s">
        <v>151</v>
      </c>
      <c r="B210" s="183">
        <v>1</v>
      </c>
      <c r="C210" s="184">
        <v>60</v>
      </c>
      <c r="D210" s="182" t="s">
        <v>165</v>
      </c>
      <c r="E210" s="182" t="s">
        <v>163</v>
      </c>
      <c r="F210" s="185">
        <v>0</v>
      </c>
      <c r="G210" s="185">
        <v>0</v>
      </c>
      <c r="H210" s="185">
        <v>0</v>
      </c>
      <c r="I210" s="185">
        <v>0</v>
      </c>
      <c r="J210" s="185">
        <v>0</v>
      </c>
      <c r="K210" s="185">
        <v>60</v>
      </c>
      <c r="L210" s="185">
        <v>90</v>
      </c>
      <c r="M210" s="185">
        <v>150</v>
      </c>
      <c r="N210" s="185">
        <v>240</v>
      </c>
      <c r="O210" s="185">
        <v>300</v>
      </c>
      <c r="P210" s="185">
        <v>390</v>
      </c>
      <c r="Q210" s="194">
        <v>450</v>
      </c>
      <c r="R210" s="195">
        <f t="shared" si="5"/>
        <v>1680</v>
      </c>
    </row>
    <row r="211" spans="1:18">
      <c r="A211" s="182" t="s">
        <v>151</v>
      </c>
      <c r="B211" s="183">
        <v>1</v>
      </c>
      <c r="C211" s="184">
        <v>100</v>
      </c>
      <c r="D211" s="182" t="s">
        <v>165</v>
      </c>
      <c r="E211" s="182" t="s">
        <v>163</v>
      </c>
      <c r="F211" s="185">
        <v>8320</v>
      </c>
      <c r="G211" s="185">
        <v>7134</v>
      </c>
      <c r="H211" s="185">
        <v>6942</v>
      </c>
      <c r="I211" s="185">
        <v>7502</v>
      </c>
      <c r="J211" s="185">
        <v>7477</v>
      </c>
      <c r="K211" s="185">
        <v>6837</v>
      </c>
      <c r="L211" s="185">
        <v>7369</v>
      </c>
      <c r="M211" s="185">
        <v>6476</v>
      </c>
      <c r="N211" s="185">
        <v>7427</v>
      </c>
      <c r="O211" s="185">
        <v>6328</v>
      </c>
      <c r="P211" s="185">
        <v>6000</v>
      </c>
      <c r="Q211" s="194">
        <v>6450</v>
      </c>
      <c r="R211" s="195">
        <f t="shared" si="5"/>
        <v>84262</v>
      </c>
    </row>
    <row r="212" spans="1:18">
      <c r="A212" s="182" t="s">
        <v>151</v>
      </c>
      <c r="B212" s="183">
        <v>1</v>
      </c>
      <c r="C212" s="184">
        <v>60</v>
      </c>
      <c r="D212" s="182" t="s">
        <v>158</v>
      </c>
      <c r="E212" s="182" t="s">
        <v>163</v>
      </c>
      <c r="F212" s="185">
        <v>0</v>
      </c>
      <c r="G212" s="185">
        <v>0</v>
      </c>
      <c r="H212" s="185">
        <v>0</v>
      </c>
      <c r="I212" s="185">
        <v>60</v>
      </c>
      <c r="J212" s="185">
        <v>0</v>
      </c>
      <c r="K212" s="185">
        <v>70</v>
      </c>
      <c r="L212" s="185">
        <v>360</v>
      </c>
      <c r="M212" s="185">
        <v>240</v>
      </c>
      <c r="N212" s="185">
        <v>630</v>
      </c>
      <c r="O212" s="185">
        <v>504</v>
      </c>
      <c r="P212" s="185">
        <v>448</v>
      </c>
      <c r="Q212" s="194">
        <v>324</v>
      </c>
      <c r="R212" s="195">
        <f t="shared" si="5"/>
        <v>2636</v>
      </c>
    </row>
    <row r="213" spans="1:18">
      <c r="A213" s="182" t="s">
        <v>151</v>
      </c>
      <c r="B213" s="183">
        <v>1</v>
      </c>
      <c r="C213" s="184">
        <v>100</v>
      </c>
      <c r="D213" s="182" t="s">
        <v>158</v>
      </c>
      <c r="E213" s="182" t="s">
        <v>163</v>
      </c>
      <c r="F213" s="185">
        <v>8600</v>
      </c>
      <c r="G213" s="185">
        <v>8969</v>
      </c>
      <c r="H213" s="185">
        <v>7814</v>
      </c>
      <c r="I213" s="185">
        <v>7417</v>
      </c>
      <c r="J213" s="185">
        <v>8850</v>
      </c>
      <c r="K213" s="185">
        <v>7946</v>
      </c>
      <c r="L213" s="185">
        <v>8388</v>
      </c>
      <c r="M213" s="185">
        <v>6441</v>
      </c>
      <c r="N213" s="185">
        <v>8587</v>
      </c>
      <c r="O213" s="185">
        <v>7126</v>
      </c>
      <c r="P213" s="185">
        <v>6720</v>
      </c>
      <c r="Q213" s="194">
        <v>7190</v>
      </c>
      <c r="R213" s="195">
        <f t="shared" si="5"/>
        <v>94048</v>
      </c>
    </row>
    <row r="214" spans="1:18">
      <c r="A214" s="182" t="s">
        <v>151</v>
      </c>
      <c r="B214" s="183">
        <v>1</v>
      </c>
      <c r="C214" s="184">
        <v>100</v>
      </c>
      <c r="D214" s="182" t="s">
        <v>166</v>
      </c>
      <c r="E214" s="182" t="s">
        <v>163</v>
      </c>
      <c r="F214" s="185">
        <v>120</v>
      </c>
      <c r="G214" s="185">
        <v>56</v>
      </c>
      <c r="H214" s="185">
        <v>186</v>
      </c>
      <c r="I214" s="185">
        <v>180</v>
      </c>
      <c r="J214" s="185">
        <v>202</v>
      </c>
      <c r="K214" s="185">
        <v>218</v>
      </c>
      <c r="L214" s="185">
        <v>100</v>
      </c>
      <c r="M214" s="185">
        <v>0</v>
      </c>
      <c r="N214" s="185">
        <v>0</v>
      </c>
      <c r="O214" s="185">
        <v>0</v>
      </c>
      <c r="P214" s="185">
        <v>0</v>
      </c>
      <c r="Q214" s="194">
        <v>56</v>
      </c>
      <c r="R214" s="195">
        <f t="shared" si="5"/>
        <v>1118</v>
      </c>
    </row>
    <row r="215" spans="1:18">
      <c r="A215" s="182" t="s">
        <v>151</v>
      </c>
      <c r="B215" s="183">
        <v>1</v>
      </c>
      <c r="C215" s="184">
        <v>60</v>
      </c>
      <c r="D215" s="182" t="s">
        <v>167</v>
      </c>
      <c r="E215" s="182" t="s">
        <v>163</v>
      </c>
      <c r="F215" s="185">
        <v>0</v>
      </c>
      <c r="G215" s="185">
        <v>0</v>
      </c>
      <c r="H215" s="185">
        <v>0</v>
      </c>
      <c r="I215" s="185">
        <v>0</v>
      </c>
      <c r="J215" s="185">
        <v>0</v>
      </c>
      <c r="K215" s="185">
        <v>100</v>
      </c>
      <c r="L215" s="185">
        <v>60</v>
      </c>
      <c r="M215" s="185">
        <v>60</v>
      </c>
      <c r="N215" s="185">
        <v>60</v>
      </c>
      <c r="O215" s="185">
        <v>60</v>
      </c>
      <c r="P215" s="185">
        <v>90</v>
      </c>
      <c r="Q215" s="194">
        <v>326</v>
      </c>
      <c r="R215" s="195">
        <f t="shared" si="5"/>
        <v>756</v>
      </c>
    </row>
    <row r="216" spans="1:18">
      <c r="A216" s="182" t="s">
        <v>151</v>
      </c>
      <c r="B216" s="183">
        <v>1</v>
      </c>
      <c r="C216" s="184">
        <v>100</v>
      </c>
      <c r="D216" s="182" t="s">
        <v>167</v>
      </c>
      <c r="E216" s="182" t="s">
        <v>163</v>
      </c>
      <c r="F216" s="185">
        <v>4764</v>
      </c>
      <c r="G216" s="185">
        <v>4209</v>
      </c>
      <c r="H216" s="185">
        <v>4579</v>
      </c>
      <c r="I216" s="185">
        <v>4560</v>
      </c>
      <c r="J216" s="185">
        <v>4804.2</v>
      </c>
      <c r="K216" s="185">
        <v>4739</v>
      </c>
      <c r="L216" s="185">
        <v>4343</v>
      </c>
      <c r="M216" s="185">
        <v>3896</v>
      </c>
      <c r="N216" s="185">
        <v>4482</v>
      </c>
      <c r="O216" s="185">
        <v>3774</v>
      </c>
      <c r="P216" s="185">
        <v>3501</v>
      </c>
      <c r="Q216" s="194">
        <v>3815</v>
      </c>
      <c r="R216" s="195">
        <f t="shared" si="5"/>
        <v>51466.2</v>
      </c>
    </row>
    <row r="217" spans="1:18">
      <c r="A217" s="182" t="s">
        <v>151</v>
      </c>
      <c r="B217" s="183">
        <v>1</v>
      </c>
      <c r="C217" s="184">
        <v>60</v>
      </c>
      <c r="D217" s="182" t="s">
        <v>105</v>
      </c>
      <c r="E217" s="182" t="s">
        <v>163</v>
      </c>
      <c r="F217" s="185">
        <v>0</v>
      </c>
      <c r="G217" s="185">
        <v>0</v>
      </c>
      <c r="H217" s="185">
        <v>0</v>
      </c>
      <c r="I217" s="185">
        <v>60</v>
      </c>
      <c r="J217" s="185">
        <v>60</v>
      </c>
      <c r="K217" s="185">
        <v>60</v>
      </c>
      <c r="L217" s="185">
        <v>360</v>
      </c>
      <c r="M217" s="185">
        <v>328</v>
      </c>
      <c r="N217" s="185">
        <v>278</v>
      </c>
      <c r="O217" s="185">
        <v>382</v>
      </c>
      <c r="P217" s="185">
        <v>352</v>
      </c>
      <c r="Q217" s="194">
        <v>296</v>
      </c>
      <c r="R217" s="195">
        <f t="shared" si="5"/>
        <v>2176</v>
      </c>
    </row>
    <row r="218" spans="1:18">
      <c r="A218" s="182" t="s">
        <v>151</v>
      </c>
      <c r="B218" s="183">
        <v>1</v>
      </c>
      <c r="C218" s="184">
        <v>100</v>
      </c>
      <c r="D218" s="182" t="s">
        <v>105</v>
      </c>
      <c r="E218" s="182" t="s">
        <v>163</v>
      </c>
      <c r="F218" s="185">
        <v>6422</v>
      </c>
      <c r="G218" s="185">
        <v>6293</v>
      </c>
      <c r="H218" s="185">
        <v>5743</v>
      </c>
      <c r="I218" s="185">
        <v>6122</v>
      </c>
      <c r="J218" s="185">
        <v>5896</v>
      </c>
      <c r="K218" s="185">
        <v>5476</v>
      </c>
      <c r="L218" s="185">
        <v>5455</v>
      </c>
      <c r="M218" s="185">
        <v>4631</v>
      </c>
      <c r="N218" s="185">
        <v>5620</v>
      </c>
      <c r="O218" s="185">
        <v>5158</v>
      </c>
      <c r="P218" s="185">
        <v>4259</v>
      </c>
      <c r="Q218" s="194">
        <v>4850</v>
      </c>
      <c r="R218" s="195">
        <f t="shared" si="5"/>
        <v>65925</v>
      </c>
    </row>
    <row r="219" spans="1:18">
      <c r="A219" s="182" t="s">
        <v>151</v>
      </c>
      <c r="B219" s="183">
        <v>1</v>
      </c>
      <c r="C219" s="184">
        <v>100</v>
      </c>
      <c r="D219" s="182" t="s">
        <v>168</v>
      </c>
      <c r="E219" s="182" t="s">
        <v>163</v>
      </c>
      <c r="F219" s="185">
        <v>60</v>
      </c>
      <c r="G219" s="185">
        <v>60</v>
      </c>
      <c r="H219" s="185">
        <v>112</v>
      </c>
      <c r="I219" s="185">
        <v>120</v>
      </c>
      <c r="J219" s="185">
        <v>74</v>
      </c>
      <c r="K219" s="185">
        <v>60</v>
      </c>
      <c r="L219" s="185">
        <v>40</v>
      </c>
      <c r="M219" s="185">
        <v>0</v>
      </c>
      <c r="N219" s="185">
        <v>0</v>
      </c>
      <c r="O219" s="185">
        <v>0</v>
      </c>
      <c r="P219" s="185">
        <v>0</v>
      </c>
      <c r="Q219" s="194">
        <v>0</v>
      </c>
      <c r="R219" s="195">
        <f t="shared" si="5"/>
        <v>526</v>
      </c>
    </row>
    <row r="220" spans="1:18">
      <c r="A220" s="182" t="s">
        <v>151</v>
      </c>
      <c r="B220" s="183">
        <v>1</v>
      </c>
      <c r="C220" s="184">
        <v>60</v>
      </c>
      <c r="D220" s="182" t="s">
        <v>170</v>
      </c>
      <c r="E220" s="182" t="s">
        <v>163</v>
      </c>
      <c r="F220" s="185">
        <v>0</v>
      </c>
      <c r="G220" s="185">
        <v>0</v>
      </c>
      <c r="H220" s="185">
        <v>0</v>
      </c>
      <c r="I220" s="185">
        <v>0</v>
      </c>
      <c r="J220" s="185">
        <v>30</v>
      </c>
      <c r="K220" s="185">
        <v>30</v>
      </c>
      <c r="L220" s="185">
        <v>30</v>
      </c>
      <c r="M220" s="185">
        <v>120</v>
      </c>
      <c r="N220" s="185">
        <v>150</v>
      </c>
      <c r="O220" s="185">
        <v>90</v>
      </c>
      <c r="P220" s="185">
        <v>180</v>
      </c>
      <c r="Q220" s="194">
        <v>90</v>
      </c>
      <c r="R220" s="195">
        <f t="shared" si="5"/>
        <v>720</v>
      </c>
    </row>
    <row r="221" spans="1:18">
      <c r="A221" s="182" t="s">
        <v>151</v>
      </c>
      <c r="B221" s="183">
        <v>1</v>
      </c>
      <c r="C221" s="184">
        <v>100</v>
      </c>
      <c r="D221" s="182" t="s">
        <v>170</v>
      </c>
      <c r="E221" s="182" t="s">
        <v>163</v>
      </c>
      <c r="F221" s="185">
        <v>570</v>
      </c>
      <c r="G221" s="185">
        <v>360</v>
      </c>
      <c r="H221" s="185">
        <v>441</v>
      </c>
      <c r="I221" s="185">
        <v>360</v>
      </c>
      <c r="J221" s="185">
        <v>270</v>
      </c>
      <c r="K221" s="185">
        <v>0</v>
      </c>
      <c r="L221" s="185">
        <v>210</v>
      </c>
      <c r="M221" s="185">
        <v>0</v>
      </c>
      <c r="N221" s="185">
        <v>0</v>
      </c>
      <c r="O221" s="185">
        <v>0</v>
      </c>
      <c r="P221" s="185">
        <v>0</v>
      </c>
      <c r="Q221" s="194">
        <v>0</v>
      </c>
      <c r="R221" s="195">
        <f t="shared" si="5"/>
        <v>2211</v>
      </c>
    </row>
    <row r="222" spans="1:18">
      <c r="A222" s="182" t="s">
        <v>190</v>
      </c>
      <c r="B222" s="183">
        <v>1</v>
      </c>
      <c r="C222" s="184">
        <v>5</v>
      </c>
      <c r="D222" s="182" t="s">
        <v>191</v>
      </c>
      <c r="E222" s="182" t="s">
        <v>192</v>
      </c>
      <c r="F222" s="185">
        <v>13551</v>
      </c>
      <c r="G222" s="185">
        <v>13903</v>
      </c>
      <c r="H222" s="185">
        <v>13554</v>
      </c>
      <c r="I222" s="185">
        <v>13721</v>
      </c>
      <c r="J222" s="185">
        <v>13094</v>
      </c>
      <c r="K222" s="185">
        <v>13676</v>
      </c>
      <c r="L222" s="185">
        <v>14961</v>
      </c>
      <c r="M222" s="185">
        <v>12376</v>
      </c>
      <c r="N222" s="185">
        <v>13870</v>
      </c>
      <c r="O222" s="185">
        <v>13053</v>
      </c>
      <c r="P222" s="185">
        <v>12089</v>
      </c>
      <c r="Q222" s="194">
        <v>13657</v>
      </c>
      <c r="R222" s="195">
        <f t="shared" si="5"/>
        <v>161505</v>
      </c>
    </row>
    <row r="223" spans="1:18">
      <c r="A223" s="182" t="s">
        <v>190</v>
      </c>
      <c r="B223" s="183">
        <v>1</v>
      </c>
      <c r="C223" s="184">
        <v>1</v>
      </c>
      <c r="D223" s="182" t="s">
        <v>193</v>
      </c>
      <c r="E223" s="182" t="s">
        <v>192</v>
      </c>
      <c r="F223" s="185">
        <v>0</v>
      </c>
      <c r="G223" s="185">
        <v>0</v>
      </c>
      <c r="H223" s="185">
        <v>0</v>
      </c>
      <c r="I223" s="185">
        <v>0</v>
      </c>
      <c r="J223" s="185">
        <v>3</v>
      </c>
      <c r="K223" s="185">
        <v>0</v>
      </c>
      <c r="L223" s="185">
        <v>20</v>
      </c>
      <c r="M223" s="185">
        <v>10</v>
      </c>
      <c r="N223" s="185">
        <v>0</v>
      </c>
      <c r="O223" s="185">
        <v>0</v>
      </c>
      <c r="P223" s="185">
        <v>0</v>
      </c>
      <c r="Q223" s="194">
        <v>0</v>
      </c>
      <c r="R223" s="195">
        <f t="shared" si="5"/>
        <v>33</v>
      </c>
    </row>
    <row r="224" spans="1:18">
      <c r="A224" s="182" t="s">
        <v>190</v>
      </c>
      <c r="B224" s="183">
        <v>1</v>
      </c>
      <c r="C224" s="184">
        <v>5</v>
      </c>
      <c r="D224" s="182" t="s">
        <v>193</v>
      </c>
      <c r="E224" s="182" t="s">
        <v>192</v>
      </c>
      <c r="F224" s="185">
        <v>33250</v>
      </c>
      <c r="G224" s="185">
        <v>33406</v>
      </c>
      <c r="H224" s="185">
        <v>31591</v>
      </c>
      <c r="I224" s="185">
        <v>34270</v>
      </c>
      <c r="J224" s="185">
        <v>32154</v>
      </c>
      <c r="K224" s="185">
        <v>32035</v>
      </c>
      <c r="L224" s="185">
        <v>34185</v>
      </c>
      <c r="M224" s="185">
        <v>30000</v>
      </c>
      <c r="N224" s="185">
        <v>33637</v>
      </c>
      <c r="O224" s="185">
        <v>32703</v>
      </c>
      <c r="P224" s="185">
        <v>29321</v>
      </c>
      <c r="Q224" s="194">
        <v>32472</v>
      </c>
      <c r="R224" s="195">
        <f t="shared" si="5"/>
        <v>389024</v>
      </c>
    </row>
    <row r="225" spans="1:18">
      <c r="A225" s="182" t="s">
        <v>190</v>
      </c>
      <c r="B225" s="183">
        <v>1</v>
      </c>
      <c r="C225" s="184">
        <v>5</v>
      </c>
      <c r="D225" s="182" t="s">
        <v>470</v>
      </c>
      <c r="E225" s="182" t="s">
        <v>192</v>
      </c>
      <c r="F225" s="185">
        <v>0</v>
      </c>
      <c r="G225" s="185">
        <v>0</v>
      </c>
      <c r="H225" s="185">
        <v>0</v>
      </c>
      <c r="I225" s="185">
        <v>0</v>
      </c>
      <c r="J225" s="185">
        <v>0</v>
      </c>
      <c r="K225" s="185">
        <v>0</v>
      </c>
      <c r="L225" s="185">
        <v>0</v>
      </c>
      <c r="M225" s="185">
        <v>0</v>
      </c>
      <c r="N225" s="185">
        <v>0</v>
      </c>
      <c r="O225" s="185">
        <v>0</v>
      </c>
      <c r="P225" s="185">
        <v>0</v>
      </c>
      <c r="Q225" s="194">
        <v>12</v>
      </c>
      <c r="R225" s="195">
        <f t="shared" si="5"/>
        <v>12</v>
      </c>
    </row>
    <row r="226" spans="1:18">
      <c r="A226" s="182" t="s">
        <v>190</v>
      </c>
      <c r="B226" s="183">
        <v>1</v>
      </c>
      <c r="C226" s="184">
        <v>1</v>
      </c>
      <c r="D226" s="182" t="s">
        <v>194</v>
      </c>
      <c r="E226" s="182" t="s">
        <v>192</v>
      </c>
      <c r="F226" s="185">
        <v>0</v>
      </c>
      <c r="G226" s="185">
        <v>0</v>
      </c>
      <c r="H226" s="185">
        <v>0</v>
      </c>
      <c r="I226" s="185">
        <v>0</v>
      </c>
      <c r="J226" s="185">
        <v>0</v>
      </c>
      <c r="K226" s="185">
        <v>0</v>
      </c>
      <c r="L226" s="185">
        <v>0</v>
      </c>
      <c r="M226" s="185">
        <v>0</v>
      </c>
      <c r="N226" s="185">
        <v>0</v>
      </c>
      <c r="O226" s="185">
        <v>0</v>
      </c>
      <c r="P226" s="185">
        <v>10</v>
      </c>
      <c r="Q226" s="194">
        <v>10</v>
      </c>
      <c r="R226" s="195">
        <f t="shared" si="5"/>
        <v>20</v>
      </c>
    </row>
    <row r="227" spans="1:18">
      <c r="A227" s="182" t="s">
        <v>190</v>
      </c>
      <c r="B227" s="183">
        <v>1</v>
      </c>
      <c r="C227" s="184">
        <v>5</v>
      </c>
      <c r="D227" s="182" t="s">
        <v>194</v>
      </c>
      <c r="E227" s="182" t="s">
        <v>192</v>
      </c>
      <c r="F227" s="185">
        <v>31648</v>
      </c>
      <c r="G227" s="185">
        <v>32203</v>
      </c>
      <c r="H227" s="185">
        <v>30078</v>
      </c>
      <c r="I227" s="185">
        <v>32298</v>
      </c>
      <c r="J227" s="185">
        <v>30027</v>
      </c>
      <c r="K227" s="185">
        <v>29947</v>
      </c>
      <c r="L227" s="185">
        <v>31149</v>
      </c>
      <c r="M227" s="185">
        <v>27312</v>
      </c>
      <c r="N227" s="185">
        <v>31307</v>
      </c>
      <c r="O227" s="185">
        <v>29963</v>
      </c>
      <c r="P227" s="185">
        <v>26597</v>
      </c>
      <c r="Q227" s="194">
        <v>29314</v>
      </c>
      <c r="R227" s="195">
        <f t="shared" si="5"/>
        <v>361843</v>
      </c>
    </row>
    <row r="228" spans="1:18">
      <c r="A228" s="182" t="s">
        <v>190</v>
      </c>
      <c r="B228" s="183">
        <v>1</v>
      </c>
      <c r="C228" s="184">
        <v>5</v>
      </c>
      <c r="D228" s="182" t="s">
        <v>195</v>
      </c>
      <c r="E228" s="182" t="s">
        <v>192</v>
      </c>
      <c r="F228" s="185">
        <v>22225</v>
      </c>
      <c r="G228" s="185">
        <v>23042</v>
      </c>
      <c r="H228" s="185">
        <v>21689</v>
      </c>
      <c r="I228" s="185">
        <v>22570</v>
      </c>
      <c r="J228" s="185">
        <v>21615</v>
      </c>
      <c r="K228" s="185">
        <v>21042</v>
      </c>
      <c r="L228" s="185">
        <v>21880</v>
      </c>
      <c r="M228" s="185">
        <v>19514</v>
      </c>
      <c r="N228" s="185">
        <v>22304</v>
      </c>
      <c r="O228" s="185">
        <v>20851</v>
      </c>
      <c r="P228" s="185">
        <v>18957</v>
      </c>
      <c r="Q228" s="194">
        <v>21024</v>
      </c>
      <c r="R228" s="195">
        <f t="shared" si="5"/>
        <v>256713</v>
      </c>
    </row>
    <row r="229" spans="1:18">
      <c r="A229" s="182" t="s">
        <v>190</v>
      </c>
      <c r="B229" s="183">
        <v>1</v>
      </c>
      <c r="C229" s="184">
        <v>5</v>
      </c>
      <c r="D229" s="182" t="s">
        <v>196</v>
      </c>
      <c r="E229" s="182" t="s">
        <v>192</v>
      </c>
      <c r="F229" s="185">
        <v>24378.78</v>
      </c>
      <c r="G229" s="185">
        <v>24667.78</v>
      </c>
      <c r="H229" s="185">
        <v>24201.78</v>
      </c>
      <c r="I229" s="185">
        <v>25658.78</v>
      </c>
      <c r="J229" s="185">
        <v>24064.78</v>
      </c>
      <c r="K229" s="185">
        <v>24127.78</v>
      </c>
      <c r="L229" s="185">
        <v>26296.78</v>
      </c>
      <c r="M229" s="185">
        <v>21953.78</v>
      </c>
      <c r="N229" s="185">
        <v>25571.78</v>
      </c>
      <c r="O229" s="185">
        <v>23921.78</v>
      </c>
      <c r="P229" s="185">
        <v>21542.78</v>
      </c>
      <c r="Q229" s="194">
        <v>24168.28</v>
      </c>
      <c r="R229" s="195">
        <f t="shared" si="5"/>
        <v>290554.86</v>
      </c>
    </row>
    <row r="230" spans="1:18">
      <c r="A230" s="182" t="s">
        <v>151</v>
      </c>
      <c r="B230" s="183">
        <v>1</v>
      </c>
      <c r="C230" s="184">
        <v>1</v>
      </c>
      <c r="D230" s="182" t="s">
        <v>152</v>
      </c>
      <c r="E230" s="182" t="s">
        <v>171</v>
      </c>
      <c r="F230" s="185">
        <v>0</v>
      </c>
      <c r="G230" s="185">
        <v>0</v>
      </c>
      <c r="H230" s="185">
        <v>0</v>
      </c>
      <c r="I230" s="185">
        <v>0</v>
      </c>
      <c r="J230" s="185">
        <v>0</v>
      </c>
      <c r="K230" s="185">
        <v>0</v>
      </c>
      <c r="L230" s="185">
        <v>0</v>
      </c>
      <c r="M230" s="185">
        <v>0</v>
      </c>
      <c r="N230" s="185">
        <v>0</v>
      </c>
      <c r="O230" s="185">
        <v>0</v>
      </c>
      <c r="P230" s="185">
        <v>0</v>
      </c>
      <c r="Q230" s="194">
        <v>60</v>
      </c>
      <c r="R230" s="195">
        <f t="shared" si="5"/>
        <v>60</v>
      </c>
    </row>
    <row r="231" spans="1:18">
      <c r="A231" s="182" t="s">
        <v>151</v>
      </c>
      <c r="B231" s="183">
        <v>1</v>
      </c>
      <c r="C231" s="184">
        <v>100</v>
      </c>
      <c r="D231" s="182" t="s">
        <v>152</v>
      </c>
      <c r="E231" s="182" t="s">
        <v>171</v>
      </c>
      <c r="F231" s="185">
        <v>168533</v>
      </c>
      <c r="G231" s="185">
        <v>172491</v>
      </c>
      <c r="H231" s="185">
        <v>166512</v>
      </c>
      <c r="I231" s="185">
        <v>177965</v>
      </c>
      <c r="J231" s="185">
        <v>170727</v>
      </c>
      <c r="K231" s="185">
        <v>170639</v>
      </c>
      <c r="L231" s="185">
        <v>183390</v>
      </c>
      <c r="M231" s="185">
        <v>159983</v>
      </c>
      <c r="N231" s="185">
        <v>186082</v>
      </c>
      <c r="O231" s="185">
        <v>176205</v>
      </c>
      <c r="P231" s="185">
        <v>166565</v>
      </c>
      <c r="Q231" s="194">
        <v>183422.5</v>
      </c>
      <c r="R231" s="195">
        <f t="shared" si="5"/>
        <v>2082514.5</v>
      </c>
    </row>
    <row r="232" spans="1:18">
      <c r="A232" s="182" t="s">
        <v>151</v>
      </c>
      <c r="B232" s="183">
        <v>1</v>
      </c>
      <c r="C232" s="184">
        <v>1</v>
      </c>
      <c r="D232" s="182" t="s">
        <v>153</v>
      </c>
      <c r="E232" s="182" t="s">
        <v>171</v>
      </c>
      <c r="F232" s="185">
        <v>0</v>
      </c>
      <c r="G232" s="185">
        <v>0</v>
      </c>
      <c r="H232" s="185">
        <v>0</v>
      </c>
      <c r="I232" s="185">
        <v>0</v>
      </c>
      <c r="J232" s="185">
        <v>4</v>
      </c>
      <c r="K232" s="185">
        <v>0</v>
      </c>
      <c r="L232" s="185">
        <v>0</v>
      </c>
      <c r="M232" s="185">
        <v>0</v>
      </c>
      <c r="N232" s="185">
        <v>0</v>
      </c>
      <c r="O232" s="185">
        <v>0</v>
      </c>
      <c r="P232" s="185">
        <v>0</v>
      </c>
      <c r="Q232" s="194">
        <v>0</v>
      </c>
      <c r="R232" s="195">
        <f t="shared" si="5"/>
        <v>4</v>
      </c>
    </row>
    <row r="233" spans="1:18">
      <c r="A233" s="182" t="s">
        <v>151</v>
      </c>
      <c r="B233" s="183">
        <v>1</v>
      </c>
      <c r="C233" s="184">
        <v>100</v>
      </c>
      <c r="D233" s="182" t="s">
        <v>153</v>
      </c>
      <c r="E233" s="182" t="s">
        <v>171</v>
      </c>
      <c r="F233" s="185">
        <v>175382</v>
      </c>
      <c r="G233" s="185">
        <v>180747</v>
      </c>
      <c r="H233" s="185">
        <v>166583</v>
      </c>
      <c r="I233" s="185">
        <v>179372</v>
      </c>
      <c r="J233" s="185">
        <v>169435</v>
      </c>
      <c r="K233" s="185">
        <v>171374</v>
      </c>
      <c r="L233" s="185">
        <v>183183</v>
      </c>
      <c r="M233" s="185">
        <v>160170</v>
      </c>
      <c r="N233" s="185">
        <v>189230</v>
      </c>
      <c r="O233" s="185">
        <v>175887</v>
      </c>
      <c r="P233" s="185">
        <v>160730</v>
      </c>
      <c r="Q233" s="194">
        <v>180639</v>
      </c>
      <c r="R233" s="195">
        <f t="shared" si="5"/>
        <v>2092732</v>
      </c>
    </row>
    <row r="234" spans="1:18">
      <c r="A234" s="182" t="s">
        <v>151</v>
      </c>
      <c r="B234" s="183">
        <v>1</v>
      </c>
      <c r="C234" s="184">
        <v>500</v>
      </c>
      <c r="D234" s="182" t="s">
        <v>153</v>
      </c>
      <c r="E234" s="182" t="s">
        <v>171</v>
      </c>
      <c r="F234" s="185">
        <v>0</v>
      </c>
      <c r="G234" s="185">
        <v>0</v>
      </c>
      <c r="H234" s="185">
        <v>0</v>
      </c>
      <c r="I234" s="185">
        <v>0</v>
      </c>
      <c r="J234" s="185">
        <v>0</v>
      </c>
      <c r="K234" s="185">
        <v>0</v>
      </c>
      <c r="L234" s="185">
        <v>0</v>
      </c>
      <c r="M234" s="185">
        <v>0</v>
      </c>
      <c r="N234" s="185">
        <v>0</v>
      </c>
      <c r="O234" s="185">
        <v>0</v>
      </c>
      <c r="P234" s="185">
        <v>0</v>
      </c>
      <c r="Q234" s="194">
        <v>0</v>
      </c>
      <c r="R234" s="195">
        <f t="shared" si="5"/>
        <v>0</v>
      </c>
    </row>
    <row r="235" spans="1:18">
      <c r="A235" s="182" t="s">
        <v>151</v>
      </c>
      <c r="B235" s="183">
        <v>1</v>
      </c>
      <c r="C235" s="184">
        <v>100</v>
      </c>
      <c r="D235" s="182" t="s">
        <v>158</v>
      </c>
      <c r="E235" s="182" t="s">
        <v>171</v>
      </c>
      <c r="F235" s="185">
        <v>79738</v>
      </c>
      <c r="G235" s="185">
        <v>82923</v>
      </c>
      <c r="H235" s="185">
        <v>77644</v>
      </c>
      <c r="I235" s="185">
        <v>83502</v>
      </c>
      <c r="J235" s="185">
        <v>76541</v>
      </c>
      <c r="K235" s="185">
        <v>77932</v>
      </c>
      <c r="L235" s="185">
        <v>78283</v>
      </c>
      <c r="M235" s="185">
        <v>74122</v>
      </c>
      <c r="N235" s="185">
        <v>81696</v>
      </c>
      <c r="O235" s="185">
        <v>75170</v>
      </c>
      <c r="P235" s="185">
        <v>71941</v>
      </c>
      <c r="Q235" s="194">
        <v>76408</v>
      </c>
      <c r="R235" s="195">
        <f t="shared" si="5"/>
        <v>935900</v>
      </c>
    </row>
    <row r="236" spans="1:18">
      <c r="A236" s="182" t="s">
        <v>151</v>
      </c>
      <c r="B236" s="183">
        <v>1</v>
      </c>
      <c r="C236" s="184">
        <v>500</v>
      </c>
      <c r="D236" s="182" t="s">
        <v>158</v>
      </c>
      <c r="E236" s="182" t="s">
        <v>171</v>
      </c>
      <c r="F236" s="185">
        <v>0</v>
      </c>
      <c r="G236" s="185">
        <v>0</v>
      </c>
      <c r="H236" s="185">
        <v>0</v>
      </c>
      <c r="I236" s="185">
        <v>0</v>
      </c>
      <c r="J236" s="185">
        <v>0</v>
      </c>
      <c r="K236" s="185">
        <v>0</v>
      </c>
      <c r="L236" s="185">
        <v>0</v>
      </c>
      <c r="M236" s="185">
        <v>0</v>
      </c>
      <c r="N236" s="185">
        <v>0</v>
      </c>
      <c r="O236" s="185">
        <v>0</v>
      </c>
      <c r="P236" s="185">
        <v>0</v>
      </c>
      <c r="Q236" s="194">
        <v>0</v>
      </c>
      <c r="R236" s="195">
        <f t="shared" si="5"/>
        <v>0</v>
      </c>
    </row>
    <row r="237" spans="1:18">
      <c r="A237" s="182" t="s">
        <v>151</v>
      </c>
      <c r="B237" s="183">
        <v>1</v>
      </c>
      <c r="C237" s="184">
        <v>100</v>
      </c>
      <c r="D237" s="182" t="s">
        <v>105</v>
      </c>
      <c r="E237" s="182" t="s">
        <v>171</v>
      </c>
      <c r="F237" s="185">
        <v>28238</v>
      </c>
      <c r="G237" s="185">
        <v>28972</v>
      </c>
      <c r="H237" s="185">
        <v>25279</v>
      </c>
      <c r="I237" s="185">
        <v>28687</v>
      </c>
      <c r="J237" s="185">
        <v>26337</v>
      </c>
      <c r="K237" s="185">
        <v>25343</v>
      </c>
      <c r="L237" s="185">
        <v>26445</v>
      </c>
      <c r="M237" s="185">
        <v>23914</v>
      </c>
      <c r="N237" s="185">
        <v>26049</v>
      </c>
      <c r="O237" s="185">
        <v>25905</v>
      </c>
      <c r="P237" s="185">
        <v>22395</v>
      </c>
      <c r="Q237" s="194">
        <v>25335</v>
      </c>
      <c r="R237" s="195">
        <f t="shared" si="5"/>
        <v>312899</v>
      </c>
    </row>
    <row r="238" spans="1:18">
      <c r="A238" s="182" t="s">
        <v>151</v>
      </c>
      <c r="B238" s="183">
        <v>1</v>
      </c>
      <c r="C238" s="184">
        <v>100</v>
      </c>
      <c r="D238" s="182" t="s">
        <v>170</v>
      </c>
      <c r="E238" s="182" t="s">
        <v>171</v>
      </c>
      <c r="F238" s="185">
        <v>1858</v>
      </c>
      <c r="G238" s="185">
        <v>1928</v>
      </c>
      <c r="H238" s="185">
        <v>1804</v>
      </c>
      <c r="I238" s="185">
        <v>2379</v>
      </c>
      <c r="J238" s="185">
        <v>1942</v>
      </c>
      <c r="K238" s="185">
        <v>2046</v>
      </c>
      <c r="L238" s="185">
        <v>2080</v>
      </c>
      <c r="M238" s="185">
        <v>1720</v>
      </c>
      <c r="N238" s="185">
        <v>2776</v>
      </c>
      <c r="O238" s="185">
        <v>1975</v>
      </c>
      <c r="P238" s="185">
        <v>1645</v>
      </c>
      <c r="Q238" s="194">
        <v>1844</v>
      </c>
      <c r="R238" s="195">
        <f t="shared" si="5"/>
        <v>23997</v>
      </c>
    </row>
    <row r="239" spans="1:18">
      <c r="A239" s="182" t="s">
        <v>179</v>
      </c>
      <c r="B239" s="183">
        <v>1</v>
      </c>
      <c r="C239" s="184">
        <v>100</v>
      </c>
      <c r="D239" s="182" t="s">
        <v>150</v>
      </c>
      <c r="E239" s="182" t="s">
        <v>180</v>
      </c>
      <c r="F239" s="185">
        <v>9790</v>
      </c>
      <c r="G239" s="185">
        <v>9370</v>
      </c>
      <c r="H239" s="185">
        <v>9116</v>
      </c>
      <c r="I239" s="185">
        <v>8985</v>
      </c>
      <c r="J239" s="185">
        <v>8728</v>
      </c>
      <c r="K239" s="185">
        <v>8337</v>
      </c>
      <c r="L239" s="185">
        <v>9098</v>
      </c>
      <c r="M239" s="185">
        <v>7420</v>
      </c>
      <c r="N239" s="185">
        <v>8202</v>
      </c>
      <c r="O239" s="185">
        <v>8314</v>
      </c>
      <c r="P239" s="185">
        <v>6588</v>
      </c>
      <c r="Q239" s="194">
        <v>7819</v>
      </c>
      <c r="R239" s="195">
        <f t="shared" si="5"/>
        <v>101767</v>
      </c>
    </row>
    <row r="240" spans="1:18">
      <c r="A240" s="182" t="s">
        <v>179</v>
      </c>
      <c r="B240" s="183">
        <v>1</v>
      </c>
      <c r="C240" s="184">
        <v>100</v>
      </c>
      <c r="D240" s="182" t="s">
        <v>181</v>
      </c>
      <c r="E240" s="182" t="s">
        <v>180</v>
      </c>
      <c r="F240" s="185">
        <v>12995</v>
      </c>
      <c r="G240" s="185">
        <v>12722</v>
      </c>
      <c r="H240" s="185">
        <v>12189</v>
      </c>
      <c r="I240" s="185">
        <v>11779</v>
      </c>
      <c r="J240" s="185">
        <v>11466</v>
      </c>
      <c r="K240" s="185">
        <v>11100</v>
      </c>
      <c r="L240" s="185">
        <v>12185</v>
      </c>
      <c r="M240" s="185">
        <v>10148</v>
      </c>
      <c r="N240" s="185">
        <v>11887</v>
      </c>
      <c r="O240" s="185">
        <v>11820</v>
      </c>
      <c r="P240" s="185">
        <v>10860</v>
      </c>
      <c r="Q240" s="194">
        <v>12010</v>
      </c>
      <c r="R240" s="195">
        <f t="shared" si="5"/>
        <v>141161</v>
      </c>
    </row>
    <row r="241" spans="1:18">
      <c r="A241" s="182" t="s">
        <v>179</v>
      </c>
      <c r="B241" s="183">
        <v>1</v>
      </c>
      <c r="C241" s="184">
        <v>100</v>
      </c>
      <c r="D241" s="182" t="s">
        <v>182</v>
      </c>
      <c r="E241" s="182" t="s">
        <v>180</v>
      </c>
      <c r="F241" s="185">
        <v>18733</v>
      </c>
      <c r="G241" s="185">
        <v>18898</v>
      </c>
      <c r="H241" s="185">
        <v>16468</v>
      </c>
      <c r="I241" s="185">
        <v>16607</v>
      </c>
      <c r="J241" s="185">
        <v>15948</v>
      </c>
      <c r="K241" s="185">
        <v>15243</v>
      </c>
      <c r="L241" s="185">
        <v>16125</v>
      </c>
      <c r="M241" s="185">
        <v>13332</v>
      </c>
      <c r="N241" s="185">
        <v>16005</v>
      </c>
      <c r="O241" s="185">
        <v>14819</v>
      </c>
      <c r="P241" s="185">
        <v>13085</v>
      </c>
      <c r="Q241" s="194">
        <v>14985</v>
      </c>
      <c r="R241" s="195">
        <f t="shared" si="5"/>
        <v>190248</v>
      </c>
    </row>
    <row r="242" spans="1:18">
      <c r="A242" s="182" t="s">
        <v>179</v>
      </c>
      <c r="B242" s="183">
        <v>1</v>
      </c>
      <c r="C242" s="184">
        <v>100</v>
      </c>
      <c r="D242" s="182" t="s">
        <v>183</v>
      </c>
      <c r="E242" s="182" t="s">
        <v>180</v>
      </c>
      <c r="F242" s="185">
        <v>7366</v>
      </c>
      <c r="G242" s="185">
        <v>7053</v>
      </c>
      <c r="H242" s="185">
        <v>6805</v>
      </c>
      <c r="I242" s="185">
        <v>7443</v>
      </c>
      <c r="J242" s="185">
        <v>6485</v>
      </c>
      <c r="K242" s="185">
        <v>6992.5</v>
      </c>
      <c r="L242" s="185">
        <v>7020</v>
      </c>
      <c r="M242" s="185">
        <v>6090</v>
      </c>
      <c r="N242" s="185">
        <v>7264</v>
      </c>
      <c r="O242" s="185">
        <v>6374</v>
      </c>
      <c r="P242" s="185">
        <v>5493</v>
      </c>
      <c r="Q242" s="194">
        <v>6251</v>
      </c>
      <c r="R242" s="195">
        <f t="shared" si="5"/>
        <v>80636.5</v>
      </c>
    </row>
    <row r="243" spans="1:18">
      <c r="A243" s="182" t="s">
        <v>197</v>
      </c>
      <c r="B243" s="183">
        <v>1</v>
      </c>
      <c r="C243" s="184">
        <v>60</v>
      </c>
      <c r="D243" s="182" t="s">
        <v>154</v>
      </c>
      <c r="E243" s="182" t="s">
        <v>180</v>
      </c>
      <c r="F243" s="185">
        <v>0</v>
      </c>
      <c r="G243" s="185">
        <v>0</v>
      </c>
      <c r="H243" s="185">
        <v>0</v>
      </c>
      <c r="I243" s="185">
        <v>0</v>
      </c>
      <c r="J243" s="185">
        <v>0</v>
      </c>
      <c r="K243" s="185">
        <v>0</v>
      </c>
      <c r="L243" s="185">
        <v>0</v>
      </c>
      <c r="M243" s="185">
        <v>0</v>
      </c>
      <c r="N243" s="185">
        <v>0</v>
      </c>
      <c r="O243" s="185">
        <v>74</v>
      </c>
      <c r="P243" s="185">
        <v>1649</v>
      </c>
      <c r="Q243" s="194">
        <v>3436</v>
      </c>
      <c r="R243" s="195">
        <f t="shared" si="5"/>
        <v>5159</v>
      </c>
    </row>
    <row r="244" spans="1:18">
      <c r="A244" s="182" t="s">
        <v>197</v>
      </c>
      <c r="B244" s="183">
        <v>1</v>
      </c>
      <c r="C244" s="184">
        <v>60</v>
      </c>
      <c r="D244" s="182" t="s">
        <v>153</v>
      </c>
      <c r="E244" s="182" t="s">
        <v>180</v>
      </c>
      <c r="F244" s="185">
        <v>0</v>
      </c>
      <c r="G244" s="185">
        <v>0</v>
      </c>
      <c r="H244" s="185">
        <v>0</v>
      </c>
      <c r="I244" s="185">
        <v>0</v>
      </c>
      <c r="J244" s="185">
        <v>0</v>
      </c>
      <c r="K244" s="185">
        <v>0</v>
      </c>
      <c r="L244" s="185">
        <v>0</v>
      </c>
      <c r="M244" s="185">
        <v>0</v>
      </c>
      <c r="N244" s="185">
        <v>0</v>
      </c>
      <c r="O244" s="185">
        <v>74</v>
      </c>
      <c r="P244" s="185">
        <v>1085</v>
      </c>
      <c r="Q244" s="194">
        <v>1672</v>
      </c>
      <c r="R244" s="195">
        <f t="shared" si="5"/>
        <v>2831</v>
      </c>
    </row>
    <row r="245" spans="1:18">
      <c r="A245" s="182" t="s">
        <v>197</v>
      </c>
      <c r="B245" s="183">
        <v>1</v>
      </c>
      <c r="C245" s="184">
        <v>60</v>
      </c>
      <c r="D245" s="182" t="s">
        <v>164</v>
      </c>
      <c r="E245" s="182" t="s">
        <v>180</v>
      </c>
      <c r="F245" s="185">
        <v>0</v>
      </c>
      <c r="G245" s="185">
        <v>0</v>
      </c>
      <c r="H245" s="185">
        <v>0</v>
      </c>
      <c r="I245" s="185">
        <v>0</v>
      </c>
      <c r="J245" s="185">
        <v>0</v>
      </c>
      <c r="K245" s="185">
        <v>0</v>
      </c>
      <c r="L245" s="185">
        <v>0</v>
      </c>
      <c r="M245" s="185">
        <v>0</v>
      </c>
      <c r="N245" s="185">
        <v>0</v>
      </c>
      <c r="O245" s="185">
        <v>30</v>
      </c>
      <c r="P245" s="185">
        <v>916</v>
      </c>
      <c r="Q245" s="194">
        <v>2005</v>
      </c>
      <c r="R245" s="195">
        <f t="shared" si="5"/>
        <v>2951</v>
      </c>
    </row>
    <row r="246" spans="1:18">
      <c r="A246" s="182" t="s">
        <v>197</v>
      </c>
      <c r="B246" s="183">
        <v>1</v>
      </c>
      <c r="C246" s="184">
        <v>60</v>
      </c>
      <c r="D246" s="182" t="s">
        <v>158</v>
      </c>
      <c r="E246" s="182" t="s">
        <v>180</v>
      </c>
      <c r="F246" s="185">
        <v>0</v>
      </c>
      <c r="G246" s="185">
        <v>0</v>
      </c>
      <c r="H246" s="185">
        <v>0</v>
      </c>
      <c r="I246" s="185">
        <v>0</v>
      </c>
      <c r="J246" s="185">
        <v>0</v>
      </c>
      <c r="K246" s="185">
        <v>0</v>
      </c>
      <c r="L246" s="185">
        <v>0</v>
      </c>
      <c r="M246" s="185">
        <v>0</v>
      </c>
      <c r="N246" s="185">
        <v>0</v>
      </c>
      <c r="O246" s="185">
        <v>0</v>
      </c>
      <c r="P246" s="185">
        <v>434</v>
      </c>
      <c r="Q246" s="194">
        <v>851</v>
      </c>
      <c r="R246" s="195">
        <f t="shared" si="5"/>
        <v>1285</v>
      </c>
    </row>
    <row r="247" spans="1:18">
      <c r="A247" s="182" t="s">
        <v>197</v>
      </c>
      <c r="B247" s="183">
        <v>1</v>
      </c>
      <c r="C247" s="184">
        <v>60</v>
      </c>
      <c r="D247" s="182" t="s">
        <v>167</v>
      </c>
      <c r="E247" s="182" t="s">
        <v>180</v>
      </c>
      <c r="F247" s="185">
        <v>0</v>
      </c>
      <c r="G247" s="185">
        <v>0</v>
      </c>
      <c r="H247" s="185">
        <v>0</v>
      </c>
      <c r="I247" s="185">
        <v>0</v>
      </c>
      <c r="J247" s="185">
        <v>0</v>
      </c>
      <c r="K247" s="185">
        <v>0</v>
      </c>
      <c r="L247" s="185">
        <v>0</v>
      </c>
      <c r="M247" s="185">
        <v>0</v>
      </c>
      <c r="N247" s="185">
        <v>0</v>
      </c>
      <c r="O247" s="185">
        <v>60</v>
      </c>
      <c r="P247" s="185">
        <v>240</v>
      </c>
      <c r="Q247" s="194">
        <v>330</v>
      </c>
      <c r="R247" s="195">
        <f t="shared" si="5"/>
        <v>630</v>
      </c>
    </row>
    <row r="248" spans="1:18">
      <c r="A248" s="182" t="s">
        <v>197</v>
      </c>
      <c r="B248" s="183">
        <v>1</v>
      </c>
      <c r="C248" s="184">
        <v>60</v>
      </c>
      <c r="D248" s="182" t="s">
        <v>105</v>
      </c>
      <c r="E248" s="182" t="s">
        <v>180</v>
      </c>
      <c r="F248" s="185">
        <v>0</v>
      </c>
      <c r="G248" s="185">
        <v>0</v>
      </c>
      <c r="H248" s="185">
        <v>0</v>
      </c>
      <c r="I248" s="185">
        <v>0</v>
      </c>
      <c r="J248" s="185">
        <v>0</v>
      </c>
      <c r="K248" s="185">
        <v>0</v>
      </c>
      <c r="L248" s="185">
        <v>0</v>
      </c>
      <c r="M248" s="185">
        <v>0</v>
      </c>
      <c r="N248" s="185">
        <v>0</v>
      </c>
      <c r="O248" s="185">
        <v>0</v>
      </c>
      <c r="P248" s="185">
        <v>30</v>
      </c>
      <c r="Q248" s="194">
        <v>30</v>
      </c>
      <c r="R248" s="195">
        <f t="shared" si="5"/>
        <v>60</v>
      </c>
    </row>
    <row r="249" spans="1:18">
      <c r="A249" s="182" t="s">
        <v>197</v>
      </c>
      <c r="B249" s="183">
        <v>1</v>
      </c>
      <c r="C249" s="184">
        <v>60</v>
      </c>
      <c r="D249" s="182" t="s">
        <v>161</v>
      </c>
      <c r="E249" s="182" t="s">
        <v>180</v>
      </c>
      <c r="F249" s="185">
        <v>0</v>
      </c>
      <c r="G249" s="185">
        <v>0</v>
      </c>
      <c r="H249" s="185">
        <v>0</v>
      </c>
      <c r="I249" s="185">
        <v>0</v>
      </c>
      <c r="J249" s="185">
        <v>0</v>
      </c>
      <c r="K249" s="185">
        <v>0</v>
      </c>
      <c r="L249" s="185">
        <v>0</v>
      </c>
      <c r="M249" s="185">
        <v>0</v>
      </c>
      <c r="N249" s="185">
        <v>0</v>
      </c>
      <c r="O249" s="185">
        <v>0</v>
      </c>
      <c r="P249" s="185">
        <v>30</v>
      </c>
      <c r="Q249" s="194">
        <v>30</v>
      </c>
      <c r="R249" s="195">
        <f t="shared" si="5"/>
        <v>60</v>
      </c>
    </row>
    <row r="250" spans="1:18">
      <c r="A250" s="182" t="s">
        <v>465</v>
      </c>
      <c r="B250" s="183">
        <v>1</v>
      </c>
      <c r="C250" s="184">
        <v>115</v>
      </c>
      <c r="D250" s="182" t="s">
        <v>468</v>
      </c>
      <c r="E250" s="182" t="s">
        <v>469</v>
      </c>
      <c r="F250" s="185">
        <v>1720</v>
      </c>
      <c r="G250" s="185">
        <v>1995</v>
      </c>
      <c r="H250" s="185">
        <v>2590</v>
      </c>
      <c r="I250" s="185">
        <v>1820</v>
      </c>
      <c r="J250" s="185">
        <v>1695</v>
      </c>
      <c r="K250" s="185">
        <v>1780</v>
      </c>
      <c r="L250" s="185">
        <v>2420</v>
      </c>
      <c r="M250" s="185">
        <v>1570</v>
      </c>
      <c r="N250" s="185">
        <v>1085</v>
      </c>
      <c r="O250" s="185">
        <v>2635</v>
      </c>
      <c r="P250" s="185">
        <v>1545</v>
      </c>
      <c r="Q250" s="194">
        <v>870</v>
      </c>
      <c r="R250" s="195">
        <f t="shared" si="5"/>
        <v>21725</v>
      </c>
    </row>
    <row r="251" spans="1:18">
      <c r="A251" s="182" t="s">
        <v>465</v>
      </c>
      <c r="B251" s="183">
        <v>1</v>
      </c>
      <c r="C251" s="184">
        <v>473</v>
      </c>
      <c r="D251" s="182" t="s">
        <v>468</v>
      </c>
      <c r="E251" s="182" t="s">
        <v>469</v>
      </c>
      <c r="F251" s="185">
        <v>0</v>
      </c>
      <c r="G251" s="185">
        <v>0</v>
      </c>
      <c r="H251" s="185">
        <v>0</v>
      </c>
      <c r="I251" s="185">
        <v>0</v>
      </c>
      <c r="J251" s="185">
        <v>0</v>
      </c>
      <c r="K251" s="185">
        <v>0</v>
      </c>
      <c r="L251" s="185">
        <v>0</v>
      </c>
      <c r="M251" s="185">
        <v>0</v>
      </c>
      <c r="N251" s="185">
        <v>0</v>
      </c>
      <c r="O251" s="185">
        <v>0</v>
      </c>
      <c r="P251" s="185">
        <v>0</v>
      </c>
      <c r="Q251" s="194">
        <v>0</v>
      </c>
      <c r="R251" s="195">
        <f t="shared" si="5"/>
        <v>0</v>
      </c>
    </row>
    <row r="252" spans="1:18">
      <c r="A252" s="182" t="s">
        <v>201</v>
      </c>
      <c r="B252" s="183">
        <v>1</v>
      </c>
      <c r="C252" s="184">
        <v>4</v>
      </c>
      <c r="D252" s="182" t="s">
        <v>202</v>
      </c>
      <c r="E252" s="182" t="s">
        <v>203</v>
      </c>
      <c r="F252" s="185">
        <v>1763</v>
      </c>
      <c r="G252" s="185">
        <v>1727</v>
      </c>
      <c r="H252" s="185">
        <v>1617</v>
      </c>
      <c r="I252" s="185">
        <v>1790</v>
      </c>
      <c r="J252" s="185">
        <v>1678</v>
      </c>
      <c r="K252" s="185">
        <v>1669</v>
      </c>
      <c r="L252" s="185">
        <v>1795</v>
      </c>
      <c r="M252" s="185">
        <v>1602</v>
      </c>
      <c r="N252" s="185">
        <v>1684</v>
      </c>
      <c r="O252" s="185">
        <v>1612</v>
      </c>
      <c r="P252" s="185">
        <v>1424</v>
      </c>
      <c r="Q252" s="194">
        <v>1566</v>
      </c>
      <c r="R252" s="195">
        <f t="shared" si="5"/>
        <v>19927</v>
      </c>
    </row>
    <row r="253" spans="1:18">
      <c r="A253" s="182" t="s">
        <v>201</v>
      </c>
      <c r="B253" s="183">
        <v>1</v>
      </c>
      <c r="C253" s="184">
        <v>4</v>
      </c>
      <c r="D253" s="182" t="s">
        <v>204</v>
      </c>
      <c r="E253" s="182" t="s">
        <v>203</v>
      </c>
      <c r="F253" s="185">
        <v>0</v>
      </c>
      <c r="G253" s="185">
        <v>0</v>
      </c>
      <c r="H253" s="185">
        <v>0</v>
      </c>
      <c r="I253" s="185">
        <v>0</v>
      </c>
      <c r="J253" s="185">
        <v>0</v>
      </c>
      <c r="K253" s="185">
        <v>0</v>
      </c>
      <c r="L253" s="185">
        <v>24</v>
      </c>
      <c r="M253" s="185">
        <v>76</v>
      </c>
      <c r="N253" s="185">
        <v>180</v>
      </c>
      <c r="O253" s="185">
        <v>188</v>
      </c>
      <c r="P253" s="185">
        <v>180</v>
      </c>
      <c r="Q253" s="194">
        <v>196</v>
      </c>
      <c r="R253" s="195">
        <f t="shared" si="5"/>
        <v>844</v>
      </c>
    </row>
    <row r="254" spans="1:18">
      <c r="A254" s="182" t="s">
        <v>201</v>
      </c>
      <c r="B254" s="183">
        <v>1</v>
      </c>
      <c r="C254" s="184">
        <v>4</v>
      </c>
      <c r="D254" s="182" t="s">
        <v>205</v>
      </c>
      <c r="E254" s="182" t="s">
        <v>203</v>
      </c>
      <c r="F254" s="185">
        <v>3318</v>
      </c>
      <c r="G254" s="185">
        <v>3258</v>
      </c>
      <c r="H254" s="185">
        <v>2986</v>
      </c>
      <c r="I254" s="185">
        <v>3243</v>
      </c>
      <c r="J254" s="185">
        <v>2843</v>
      </c>
      <c r="K254" s="185">
        <v>3122</v>
      </c>
      <c r="L254" s="185">
        <v>3363</v>
      </c>
      <c r="M254" s="185">
        <v>3048</v>
      </c>
      <c r="N254" s="185">
        <v>3309</v>
      </c>
      <c r="O254" s="185">
        <v>3050</v>
      </c>
      <c r="P254" s="185">
        <v>2921</v>
      </c>
      <c r="Q254" s="194">
        <v>3065</v>
      </c>
      <c r="R254" s="195">
        <f t="shared" si="5"/>
        <v>37526</v>
      </c>
    </row>
    <row r="255" spans="1:18">
      <c r="A255" s="182" t="s">
        <v>201</v>
      </c>
      <c r="B255" s="183">
        <v>1</v>
      </c>
      <c r="C255" s="184">
        <v>4</v>
      </c>
      <c r="D255" s="182" t="s">
        <v>206</v>
      </c>
      <c r="E255" s="182" t="s">
        <v>203</v>
      </c>
      <c r="F255" s="185">
        <v>756</v>
      </c>
      <c r="G255" s="185">
        <v>906</v>
      </c>
      <c r="H255" s="185">
        <v>972</v>
      </c>
      <c r="I255" s="185">
        <v>1115</v>
      </c>
      <c r="J255" s="185">
        <v>1041</v>
      </c>
      <c r="K255" s="185">
        <v>1073</v>
      </c>
      <c r="L255" s="185">
        <v>1450</v>
      </c>
      <c r="M255" s="185">
        <v>1264</v>
      </c>
      <c r="N255" s="185">
        <v>1509</v>
      </c>
      <c r="O255" s="185">
        <v>1414</v>
      </c>
      <c r="P255" s="185">
        <v>1378</v>
      </c>
      <c r="Q255" s="194">
        <v>1484</v>
      </c>
      <c r="R255" s="195">
        <f t="shared" si="5"/>
        <v>14362</v>
      </c>
    </row>
    <row r="256" spans="1:18">
      <c r="A256" s="182" t="s">
        <v>201</v>
      </c>
      <c r="B256" s="183">
        <v>1</v>
      </c>
      <c r="C256" s="184">
        <v>4</v>
      </c>
      <c r="D256" s="182" t="s">
        <v>207</v>
      </c>
      <c r="E256" s="182" t="s">
        <v>203</v>
      </c>
      <c r="F256" s="185">
        <v>2753</v>
      </c>
      <c r="G256" s="185">
        <v>2792</v>
      </c>
      <c r="H256" s="185">
        <v>2656</v>
      </c>
      <c r="I256" s="185">
        <v>2856</v>
      </c>
      <c r="J256" s="185">
        <v>2605</v>
      </c>
      <c r="K256" s="185">
        <v>2651</v>
      </c>
      <c r="L256" s="185">
        <v>2702</v>
      </c>
      <c r="M256" s="185">
        <v>2371</v>
      </c>
      <c r="N256" s="185">
        <v>2669</v>
      </c>
      <c r="O256" s="185">
        <v>2604</v>
      </c>
      <c r="P256" s="185">
        <v>2476</v>
      </c>
      <c r="Q256" s="194">
        <v>2611</v>
      </c>
      <c r="R256" s="195">
        <f t="shared" si="5"/>
        <v>31746</v>
      </c>
    </row>
    <row r="257" spans="1:18">
      <c r="A257" s="182" t="s">
        <v>151</v>
      </c>
      <c r="B257" s="183">
        <v>1</v>
      </c>
      <c r="C257" s="184">
        <v>100</v>
      </c>
      <c r="D257" s="182" t="s">
        <v>153</v>
      </c>
      <c r="E257" s="182" t="s">
        <v>156</v>
      </c>
      <c r="F257" s="185">
        <v>4225</v>
      </c>
      <c r="G257" s="185">
        <v>5229</v>
      </c>
      <c r="H257" s="185">
        <v>4236</v>
      </c>
      <c r="I257" s="185">
        <v>4630</v>
      </c>
      <c r="J257" s="185">
        <v>4804</v>
      </c>
      <c r="K257" s="185">
        <v>4196</v>
      </c>
      <c r="L257" s="185">
        <v>4660</v>
      </c>
      <c r="M257" s="185">
        <v>4310</v>
      </c>
      <c r="N257" s="185">
        <v>4793</v>
      </c>
      <c r="O257" s="185">
        <v>4875</v>
      </c>
      <c r="P257" s="185">
        <v>4059</v>
      </c>
      <c r="Q257" s="194">
        <v>4105</v>
      </c>
      <c r="R257" s="195">
        <f t="shared" si="5"/>
        <v>54122</v>
      </c>
    </row>
    <row r="258" spans="1:18">
      <c r="A258" s="182" t="s">
        <v>151</v>
      </c>
      <c r="B258" s="183">
        <v>1</v>
      </c>
      <c r="C258" s="184">
        <v>100</v>
      </c>
      <c r="D258" s="182" t="s">
        <v>157</v>
      </c>
      <c r="E258" s="182" t="s">
        <v>156</v>
      </c>
      <c r="F258" s="185">
        <v>1743</v>
      </c>
      <c r="G258" s="185">
        <v>1698</v>
      </c>
      <c r="H258" s="185">
        <v>1751</v>
      </c>
      <c r="I258" s="185">
        <v>1815</v>
      </c>
      <c r="J258" s="185">
        <v>1525</v>
      </c>
      <c r="K258" s="185">
        <v>1440</v>
      </c>
      <c r="L258" s="185">
        <v>1650</v>
      </c>
      <c r="M258" s="185">
        <v>1544</v>
      </c>
      <c r="N258" s="185">
        <v>1470</v>
      </c>
      <c r="O258" s="185">
        <v>1618</v>
      </c>
      <c r="P258" s="185">
        <v>1500</v>
      </c>
      <c r="Q258" s="194">
        <v>1350</v>
      </c>
      <c r="R258" s="195">
        <f t="shared" si="5"/>
        <v>19104</v>
      </c>
    </row>
    <row r="259" spans="1:18">
      <c r="A259" s="182" t="s">
        <v>151</v>
      </c>
      <c r="B259" s="183">
        <v>1</v>
      </c>
      <c r="C259" s="184">
        <v>100</v>
      </c>
      <c r="D259" s="182" t="s">
        <v>158</v>
      </c>
      <c r="E259" s="182" t="s">
        <v>156</v>
      </c>
      <c r="F259" s="185">
        <v>5052</v>
      </c>
      <c r="G259" s="185">
        <v>4773</v>
      </c>
      <c r="H259" s="185">
        <v>4274</v>
      </c>
      <c r="I259" s="185">
        <v>4043</v>
      </c>
      <c r="J259" s="185">
        <v>3781</v>
      </c>
      <c r="K259" s="185">
        <v>4349</v>
      </c>
      <c r="L259" s="185">
        <v>4816</v>
      </c>
      <c r="M259" s="185">
        <v>3477</v>
      </c>
      <c r="N259" s="185">
        <v>4246</v>
      </c>
      <c r="O259" s="185">
        <v>3590</v>
      </c>
      <c r="P259" s="185">
        <v>3300</v>
      </c>
      <c r="Q259" s="194">
        <v>4066</v>
      </c>
      <c r="R259" s="195">
        <f t="shared" si="5"/>
        <v>49767</v>
      </c>
    </row>
    <row r="260" spans="1:18">
      <c r="A260" s="182" t="s">
        <v>151</v>
      </c>
      <c r="B260" s="183">
        <v>1</v>
      </c>
      <c r="C260" s="184">
        <v>100</v>
      </c>
      <c r="D260" s="182" t="s">
        <v>159</v>
      </c>
      <c r="E260" s="182" t="s">
        <v>156</v>
      </c>
      <c r="F260" s="185">
        <v>840</v>
      </c>
      <c r="G260" s="185">
        <v>968</v>
      </c>
      <c r="H260" s="185">
        <v>1110</v>
      </c>
      <c r="I260" s="185">
        <v>960</v>
      </c>
      <c r="J260" s="185">
        <v>1050</v>
      </c>
      <c r="K260" s="185">
        <v>1120</v>
      </c>
      <c r="L260" s="185">
        <v>1050</v>
      </c>
      <c r="M260" s="185">
        <v>990</v>
      </c>
      <c r="N260" s="185">
        <v>1230</v>
      </c>
      <c r="O260" s="185">
        <v>824</v>
      </c>
      <c r="P260" s="185">
        <v>750</v>
      </c>
      <c r="Q260" s="194">
        <v>690</v>
      </c>
      <c r="R260" s="195">
        <f t="shared" si="5"/>
        <v>11582</v>
      </c>
    </row>
    <row r="261" spans="1:18">
      <c r="A261" s="182" t="s">
        <v>151</v>
      </c>
      <c r="B261" s="183">
        <v>1</v>
      </c>
      <c r="C261" s="184">
        <v>100</v>
      </c>
      <c r="D261" s="182" t="s">
        <v>160</v>
      </c>
      <c r="E261" s="182" t="s">
        <v>156</v>
      </c>
      <c r="F261" s="185">
        <v>3803</v>
      </c>
      <c r="G261" s="185">
        <v>4175</v>
      </c>
      <c r="H261" s="185">
        <v>4032</v>
      </c>
      <c r="I261" s="185">
        <v>3718</v>
      </c>
      <c r="J261" s="185">
        <v>4061</v>
      </c>
      <c r="K261" s="185">
        <v>3828</v>
      </c>
      <c r="L261" s="185">
        <v>3788</v>
      </c>
      <c r="M261" s="185">
        <v>3785</v>
      </c>
      <c r="N261" s="185">
        <v>4151</v>
      </c>
      <c r="O261" s="185">
        <v>3233</v>
      </c>
      <c r="P261" s="185">
        <v>3146</v>
      </c>
      <c r="Q261" s="194">
        <v>3416</v>
      </c>
      <c r="R261" s="195">
        <f t="shared" si="5"/>
        <v>45136</v>
      </c>
    </row>
    <row r="262" spans="1:18">
      <c r="A262" s="182" t="s">
        <v>151</v>
      </c>
      <c r="B262" s="183">
        <v>1</v>
      </c>
      <c r="C262" s="184">
        <v>100</v>
      </c>
      <c r="D262" s="182" t="s">
        <v>161</v>
      </c>
      <c r="E262" s="182" t="s">
        <v>156</v>
      </c>
      <c r="F262" s="185">
        <v>4428</v>
      </c>
      <c r="G262" s="185">
        <v>4475</v>
      </c>
      <c r="H262" s="185">
        <v>4233</v>
      </c>
      <c r="I262" s="185">
        <v>4119</v>
      </c>
      <c r="J262" s="185">
        <v>4295</v>
      </c>
      <c r="K262" s="185">
        <v>4236</v>
      </c>
      <c r="L262" s="185">
        <v>4178</v>
      </c>
      <c r="M262" s="185">
        <v>3801</v>
      </c>
      <c r="N262" s="185">
        <v>3748</v>
      </c>
      <c r="O262" s="185">
        <v>3466</v>
      </c>
      <c r="P262" s="185">
        <v>3014</v>
      </c>
      <c r="Q262" s="194">
        <v>3238</v>
      </c>
      <c r="R262" s="195">
        <f t="shared" si="5"/>
        <v>47231</v>
      </c>
    </row>
    <row r="263" spans="1:18">
      <c r="A263" s="182" t="s">
        <v>151</v>
      </c>
      <c r="B263" s="183">
        <v>1</v>
      </c>
      <c r="C263" s="184">
        <v>500</v>
      </c>
      <c r="D263" s="182" t="s">
        <v>152</v>
      </c>
      <c r="E263" s="182" t="s">
        <v>173</v>
      </c>
      <c r="F263" s="185">
        <v>0</v>
      </c>
      <c r="G263" s="185">
        <v>0</v>
      </c>
      <c r="H263" s="185">
        <v>0</v>
      </c>
      <c r="I263" s="185">
        <v>0</v>
      </c>
      <c r="J263" s="185">
        <v>0</v>
      </c>
      <c r="K263" s="185">
        <v>0</v>
      </c>
      <c r="L263" s="185">
        <v>0</v>
      </c>
      <c r="M263" s="185">
        <v>0</v>
      </c>
      <c r="N263" s="185">
        <v>0</v>
      </c>
      <c r="O263" s="185">
        <v>0</v>
      </c>
      <c r="P263" s="185">
        <v>0</v>
      </c>
      <c r="Q263" s="194">
        <v>0</v>
      </c>
      <c r="R263" s="195">
        <f t="shared" si="5"/>
        <v>0</v>
      </c>
    </row>
    <row r="264" spans="1:18">
      <c r="A264" s="182" t="s">
        <v>151</v>
      </c>
      <c r="B264" s="183">
        <v>1</v>
      </c>
      <c r="C264" s="184">
        <v>25</v>
      </c>
      <c r="D264" s="182" t="s">
        <v>174</v>
      </c>
      <c r="E264" s="182" t="s">
        <v>173</v>
      </c>
      <c r="F264" s="185">
        <v>0</v>
      </c>
      <c r="G264" s="185">
        <v>0</v>
      </c>
      <c r="H264" s="185">
        <v>0</v>
      </c>
      <c r="I264" s="185">
        <v>0</v>
      </c>
      <c r="J264" s="185">
        <v>0</v>
      </c>
      <c r="K264" s="185">
        <v>0</v>
      </c>
      <c r="L264" s="185">
        <v>0</v>
      </c>
      <c r="M264" s="185">
        <v>0</v>
      </c>
      <c r="N264" s="185">
        <v>0</v>
      </c>
      <c r="O264" s="185">
        <v>0</v>
      </c>
      <c r="P264" s="185">
        <v>0</v>
      </c>
      <c r="Q264" s="194">
        <v>0</v>
      </c>
      <c r="R264" s="195">
        <f t="shared" si="5"/>
        <v>0</v>
      </c>
    </row>
    <row r="265" spans="1:18">
      <c r="A265" s="182" t="s">
        <v>151</v>
      </c>
      <c r="B265" s="183">
        <v>1</v>
      </c>
      <c r="C265" s="184">
        <v>50</v>
      </c>
      <c r="D265" s="182" t="s">
        <v>174</v>
      </c>
      <c r="E265" s="182" t="s">
        <v>173</v>
      </c>
      <c r="F265" s="185">
        <v>0</v>
      </c>
      <c r="G265" s="185">
        <v>0</v>
      </c>
      <c r="H265" s="185">
        <v>0</v>
      </c>
      <c r="I265" s="185">
        <v>0</v>
      </c>
      <c r="J265" s="185">
        <v>0</v>
      </c>
      <c r="K265" s="185">
        <v>0</v>
      </c>
      <c r="L265" s="185">
        <v>0</v>
      </c>
      <c r="M265" s="185">
        <v>0</v>
      </c>
      <c r="N265" s="185">
        <v>0</v>
      </c>
      <c r="O265" s="185">
        <v>0</v>
      </c>
      <c r="P265" s="185">
        <v>0</v>
      </c>
      <c r="Q265" s="194">
        <v>0</v>
      </c>
      <c r="R265" s="195">
        <f t="shared" si="5"/>
        <v>0</v>
      </c>
    </row>
    <row r="266" spans="1:18">
      <c r="A266" s="182" t="s">
        <v>151</v>
      </c>
      <c r="B266" s="183">
        <v>1</v>
      </c>
      <c r="C266" s="184">
        <v>500</v>
      </c>
      <c r="D266" s="182" t="s">
        <v>175</v>
      </c>
      <c r="E266" s="182" t="s">
        <v>173</v>
      </c>
      <c r="F266" s="185">
        <v>0</v>
      </c>
      <c r="G266" s="185">
        <v>0</v>
      </c>
      <c r="H266" s="185">
        <v>0</v>
      </c>
      <c r="I266" s="185">
        <v>0</v>
      </c>
      <c r="J266" s="185">
        <v>0</v>
      </c>
      <c r="K266" s="185">
        <v>0</v>
      </c>
      <c r="L266" s="185">
        <v>0</v>
      </c>
      <c r="M266" s="185">
        <v>0</v>
      </c>
      <c r="N266" s="185">
        <v>0</v>
      </c>
      <c r="O266" s="185">
        <v>0</v>
      </c>
      <c r="P266" s="185">
        <v>0</v>
      </c>
      <c r="Q266" s="194">
        <v>0</v>
      </c>
      <c r="R266" s="195">
        <f t="shared" si="5"/>
        <v>0</v>
      </c>
    </row>
    <row r="267" spans="1:18">
      <c r="A267" s="182" t="s">
        <v>151</v>
      </c>
      <c r="B267" s="183">
        <v>1</v>
      </c>
      <c r="C267" s="184">
        <v>25</v>
      </c>
      <c r="D267" s="182" t="s">
        <v>176</v>
      </c>
      <c r="E267" s="182" t="s">
        <v>173</v>
      </c>
      <c r="F267" s="185">
        <v>0</v>
      </c>
      <c r="G267" s="185">
        <v>0</v>
      </c>
      <c r="H267" s="185">
        <v>0</v>
      </c>
      <c r="I267" s="185">
        <v>0</v>
      </c>
      <c r="J267" s="185">
        <v>0</v>
      </c>
      <c r="K267" s="185">
        <v>0</v>
      </c>
      <c r="L267" s="185">
        <v>0</v>
      </c>
      <c r="M267" s="185">
        <v>0</v>
      </c>
      <c r="N267" s="185">
        <v>0</v>
      </c>
      <c r="O267" s="185">
        <v>0</v>
      </c>
      <c r="P267" s="185">
        <v>0</v>
      </c>
      <c r="Q267" s="194">
        <v>0</v>
      </c>
      <c r="R267" s="195">
        <f t="shared" si="5"/>
        <v>0</v>
      </c>
    </row>
    <row r="268" spans="1:18">
      <c r="A268" s="182" t="s">
        <v>187</v>
      </c>
      <c r="B268" s="183">
        <v>1</v>
      </c>
      <c r="C268" s="184">
        <v>25</v>
      </c>
      <c r="D268" s="182" t="s">
        <v>102</v>
      </c>
      <c r="E268" s="182" t="s">
        <v>189</v>
      </c>
      <c r="F268" s="185">
        <v>0</v>
      </c>
      <c r="G268" s="185">
        <v>0</v>
      </c>
      <c r="H268" s="185">
        <v>0</v>
      </c>
      <c r="I268" s="185">
        <v>0</v>
      </c>
      <c r="J268" s="185">
        <v>0</v>
      </c>
      <c r="K268" s="185">
        <v>0</v>
      </c>
      <c r="L268" s="185">
        <v>0</v>
      </c>
      <c r="M268" s="185">
        <v>0</v>
      </c>
      <c r="N268" s="185">
        <v>0</v>
      </c>
      <c r="O268" s="185">
        <v>0</v>
      </c>
      <c r="P268" s="185">
        <v>0</v>
      </c>
      <c r="Q268" s="194">
        <v>0</v>
      </c>
      <c r="R268" s="195">
        <f t="shared" si="5"/>
        <v>0</v>
      </c>
    </row>
    <row r="269" spans="1:18">
      <c r="A269" s="182" t="s">
        <v>187</v>
      </c>
      <c r="B269" s="183">
        <v>1</v>
      </c>
      <c r="C269" s="184">
        <v>25</v>
      </c>
      <c r="D269" s="182" t="s">
        <v>154</v>
      </c>
      <c r="E269" s="182" t="s">
        <v>189</v>
      </c>
      <c r="F269" s="185">
        <v>0</v>
      </c>
      <c r="G269" s="185">
        <v>0</v>
      </c>
      <c r="H269" s="185">
        <v>0</v>
      </c>
      <c r="I269" s="185">
        <v>0</v>
      </c>
      <c r="J269" s="185">
        <v>0</v>
      </c>
      <c r="K269" s="185">
        <v>0</v>
      </c>
      <c r="L269" s="185">
        <v>0</v>
      </c>
      <c r="M269" s="185">
        <v>0</v>
      </c>
      <c r="N269" s="185">
        <v>0</v>
      </c>
      <c r="O269" s="185">
        <v>0</v>
      </c>
      <c r="P269" s="185">
        <v>0</v>
      </c>
      <c r="Q269" s="194">
        <v>0</v>
      </c>
      <c r="R269" s="195">
        <f t="shared" si="5"/>
        <v>0</v>
      </c>
    </row>
    <row r="270" spans="1:18">
      <c r="A270" s="182" t="s">
        <v>187</v>
      </c>
      <c r="B270" s="183">
        <v>1</v>
      </c>
      <c r="C270" s="184">
        <v>25</v>
      </c>
      <c r="D270" s="182" t="s">
        <v>164</v>
      </c>
      <c r="E270" s="182" t="s">
        <v>189</v>
      </c>
      <c r="F270" s="185">
        <v>0</v>
      </c>
      <c r="G270" s="185">
        <v>0</v>
      </c>
      <c r="H270" s="185">
        <v>0</v>
      </c>
      <c r="I270" s="185">
        <v>0</v>
      </c>
      <c r="J270" s="185">
        <v>0</v>
      </c>
      <c r="K270" s="185">
        <v>0</v>
      </c>
      <c r="L270" s="185">
        <v>0</v>
      </c>
      <c r="M270" s="185">
        <v>0</v>
      </c>
      <c r="N270" s="185">
        <v>0</v>
      </c>
      <c r="O270" s="185">
        <v>0</v>
      </c>
      <c r="P270" s="185">
        <v>0</v>
      </c>
      <c r="Q270" s="194">
        <v>0</v>
      </c>
      <c r="R270" s="195">
        <f t="shared" si="5"/>
        <v>0</v>
      </c>
    </row>
    <row r="271" spans="1:18">
      <c r="A271" s="182" t="s">
        <v>187</v>
      </c>
      <c r="B271" s="183">
        <v>1</v>
      </c>
      <c r="C271" s="184">
        <v>100</v>
      </c>
      <c r="D271" s="182" t="s">
        <v>164</v>
      </c>
      <c r="E271" s="182" t="s">
        <v>189</v>
      </c>
      <c r="F271" s="185">
        <v>0</v>
      </c>
      <c r="G271" s="185">
        <v>0</v>
      </c>
      <c r="H271" s="185">
        <v>0</v>
      </c>
      <c r="I271" s="185">
        <v>0</v>
      </c>
      <c r="J271" s="185">
        <v>0</v>
      </c>
      <c r="K271" s="185">
        <v>0</v>
      </c>
      <c r="L271" s="185">
        <v>0</v>
      </c>
      <c r="M271" s="185">
        <v>0</v>
      </c>
      <c r="N271" s="185">
        <v>0</v>
      </c>
      <c r="O271" s="185">
        <v>0</v>
      </c>
      <c r="P271" s="185">
        <v>0</v>
      </c>
      <c r="Q271" s="194">
        <v>0</v>
      </c>
      <c r="R271" s="195">
        <f t="shared" ref="R271:R273" si="6">SUM(F271:Q271)</f>
        <v>0</v>
      </c>
    </row>
    <row r="272" spans="1:18">
      <c r="A272" s="182" t="s">
        <v>471</v>
      </c>
      <c r="B272" s="183">
        <v>1</v>
      </c>
      <c r="C272" s="184">
        <v>480</v>
      </c>
      <c r="D272" s="182" t="s">
        <v>472</v>
      </c>
      <c r="E272" s="182" t="s">
        <v>155</v>
      </c>
      <c r="F272" s="185">
        <v>3740</v>
      </c>
      <c r="G272" s="185">
        <v>4580</v>
      </c>
      <c r="H272" s="185">
        <v>2635</v>
      </c>
      <c r="I272" s="185">
        <v>1720</v>
      </c>
      <c r="J272" s="185">
        <v>1280</v>
      </c>
      <c r="K272" s="185">
        <v>1760</v>
      </c>
      <c r="L272" s="185">
        <v>660</v>
      </c>
      <c r="M272" s="185">
        <v>870</v>
      </c>
      <c r="N272" s="185">
        <v>1520</v>
      </c>
      <c r="O272" s="185">
        <v>280</v>
      </c>
      <c r="P272" s="185">
        <v>570</v>
      </c>
      <c r="Q272" s="194">
        <v>675</v>
      </c>
      <c r="R272" s="195">
        <f t="shared" si="6"/>
        <v>20290</v>
      </c>
    </row>
    <row r="273" spans="1:18">
      <c r="A273" s="182" t="s">
        <v>151</v>
      </c>
      <c r="B273" s="183">
        <v>10</v>
      </c>
      <c r="C273" s="184">
        <v>1</v>
      </c>
      <c r="D273" s="182" t="s">
        <v>178</v>
      </c>
      <c r="E273" s="182" t="s">
        <v>177</v>
      </c>
      <c r="F273" s="188">
        <v>0</v>
      </c>
      <c r="G273" s="188">
        <v>0</v>
      </c>
      <c r="H273" s="188">
        <v>0</v>
      </c>
      <c r="I273" s="188">
        <v>0</v>
      </c>
      <c r="J273" s="188">
        <v>0</v>
      </c>
      <c r="K273" s="188">
        <v>0</v>
      </c>
      <c r="L273" s="188">
        <v>0</v>
      </c>
      <c r="M273" s="188">
        <v>0</v>
      </c>
      <c r="N273" s="188">
        <v>0</v>
      </c>
      <c r="O273" s="188">
        <v>0</v>
      </c>
      <c r="P273" s="188">
        <v>0</v>
      </c>
      <c r="Q273" s="196">
        <v>0</v>
      </c>
      <c r="R273" s="195">
        <f t="shared" si="6"/>
        <v>0</v>
      </c>
    </row>
    <row r="274" spans="1:18" ht="14.25">
      <c r="E274" s="189" t="s">
        <v>45</v>
      </c>
      <c r="F274" s="195">
        <f>SUM(F142:F273)</f>
        <v>1760752.78</v>
      </c>
      <c r="G274" s="195">
        <f t="shared" ref="G274:R274" si="7">SUM(G142:G273)</f>
        <v>1786903.28</v>
      </c>
      <c r="H274" s="195">
        <f t="shared" si="7"/>
        <v>1683781.78</v>
      </c>
      <c r="I274" s="195">
        <f t="shared" si="7"/>
        <v>1793280.78</v>
      </c>
      <c r="J274" s="195">
        <f t="shared" si="7"/>
        <v>1709785.98</v>
      </c>
      <c r="K274" s="195">
        <f t="shared" si="7"/>
        <v>1697216.28</v>
      </c>
      <c r="L274" s="195">
        <f t="shared" si="7"/>
        <v>1796890.78</v>
      </c>
      <c r="M274" s="195">
        <f t="shared" si="7"/>
        <v>1585571.78</v>
      </c>
      <c r="N274" s="195">
        <f t="shared" si="7"/>
        <v>1817071.78</v>
      </c>
      <c r="O274" s="195">
        <f t="shared" si="7"/>
        <v>1716129.78</v>
      </c>
      <c r="P274" s="195">
        <f t="shared" si="7"/>
        <v>1581084.28</v>
      </c>
      <c r="Q274" s="195">
        <f t="shared" si="7"/>
        <v>1721872.28</v>
      </c>
      <c r="R274" s="197">
        <f t="shared" si="7"/>
        <v>20650341.559999999</v>
      </c>
    </row>
    <row r="276" spans="1:18">
      <c r="F276" s="264" t="s">
        <v>47</v>
      </c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</row>
    <row r="277" spans="1:18" ht="25.5">
      <c r="A277" s="179" t="s">
        <v>2</v>
      </c>
      <c r="B277" s="179" t="s">
        <v>31</v>
      </c>
      <c r="C277" s="179" t="s">
        <v>32</v>
      </c>
      <c r="D277" s="179" t="s">
        <v>4</v>
      </c>
      <c r="E277" s="179" t="s">
        <v>5</v>
      </c>
      <c r="F277" s="358" t="s">
        <v>34</v>
      </c>
      <c r="G277" s="358" t="s">
        <v>35</v>
      </c>
      <c r="H277" s="358" t="s">
        <v>36</v>
      </c>
      <c r="I277" s="358" t="s">
        <v>37</v>
      </c>
      <c r="J277" s="358" t="s">
        <v>38</v>
      </c>
      <c r="K277" s="358" t="s">
        <v>39</v>
      </c>
      <c r="L277" s="358" t="s">
        <v>40</v>
      </c>
      <c r="M277" s="358" t="s">
        <v>41</v>
      </c>
      <c r="N277" s="358" t="s">
        <v>42</v>
      </c>
      <c r="O277" s="358" t="s">
        <v>43</v>
      </c>
      <c r="P277" s="358" t="s">
        <v>44</v>
      </c>
      <c r="Q277" s="358" t="s">
        <v>474</v>
      </c>
      <c r="R277" s="193" t="s">
        <v>8</v>
      </c>
    </row>
    <row r="278" spans="1:18">
      <c r="A278" s="182" t="s">
        <v>465</v>
      </c>
      <c r="B278" s="183">
        <v>1</v>
      </c>
      <c r="C278" s="184">
        <v>20</v>
      </c>
      <c r="D278" s="182" t="s">
        <v>466</v>
      </c>
      <c r="E278" s="182" t="s">
        <v>198</v>
      </c>
      <c r="F278" s="185">
        <v>0</v>
      </c>
      <c r="G278" s="185">
        <v>0</v>
      </c>
      <c r="H278" s="185">
        <v>0</v>
      </c>
      <c r="I278" s="185">
        <v>0</v>
      </c>
      <c r="J278" s="185">
        <v>0</v>
      </c>
      <c r="K278" s="185">
        <v>0</v>
      </c>
      <c r="L278" s="185">
        <v>0</v>
      </c>
      <c r="M278" s="185">
        <v>0</v>
      </c>
      <c r="N278" s="185">
        <v>0</v>
      </c>
      <c r="O278" s="185">
        <v>0</v>
      </c>
      <c r="P278" s="185">
        <v>0</v>
      </c>
      <c r="Q278" s="194">
        <v>0</v>
      </c>
      <c r="R278" s="195">
        <f>SUM(F278:Q278)</f>
        <v>0</v>
      </c>
    </row>
    <row r="279" spans="1:18">
      <c r="A279" s="182" t="s">
        <v>465</v>
      </c>
      <c r="B279" s="183">
        <v>1</v>
      </c>
      <c r="C279" s="184">
        <v>100</v>
      </c>
      <c r="D279" s="182" t="s">
        <v>466</v>
      </c>
      <c r="E279" s="182" t="s">
        <v>198</v>
      </c>
      <c r="F279" s="185">
        <v>0</v>
      </c>
      <c r="G279" s="185">
        <v>60</v>
      </c>
      <c r="H279" s="185">
        <v>0</v>
      </c>
      <c r="I279" s="185">
        <v>60</v>
      </c>
      <c r="J279" s="185">
        <v>0</v>
      </c>
      <c r="K279" s="185">
        <v>0</v>
      </c>
      <c r="L279" s="185">
        <v>120</v>
      </c>
      <c r="M279" s="185">
        <v>0</v>
      </c>
      <c r="N279" s="185">
        <v>0</v>
      </c>
      <c r="O279" s="185">
        <v>0</v>
      </c>
      <c r="P279" s="185">
        <v>0</v>
      </c>
      <c r="Q279" s="194">
        <v>0</v>
      </c>
      <c r="R279" s="195">
        <f t="shared" ref="R279:R342" si="8">SUM(F279:Q279)</f>
        <v>240</v>
      </c>
    </row>
    <row r="280" spans="1:18">
      <c r="A280" s="182" t="s">
        <v>465</v>
      </c>
      <c r="B280" s="183">
        <v>1</v>
      </c>
      <c r="C280" s="184">
        <v>20</v>
      </c>
      <c r="D280" s="182" t="s">
        <v>467</v>
      </c>
      <c r="E280" s="182" t="s">
        <v>198</v>
      </c>
      <c r="F280" s="185">
        <v>420</v>
      </c>
      <c r="G280" s="185">
        <v>60</v>
      </c>
      <c r="H280" s="185">
        <v>540</v>
      </c>
      <c r="I280" s="185">
        <v>510</v>
      </c>
      <c r="J280" s="185">
        <v>360</v>
      </c>
      <c r="K280" s="185">
        <v>450</v>
      </c>
      <c r="L280" s="185">
        <v>410</v>
      </c>
      <c r="M280" s="185">
        <v>330</v>
      </c>
      <c r="N280" s="185">
        <v>90</v>
      </c>
      <c r="O280" s="185">
        <v>400</v>
      </c>
      <c r="P280" s="185">
        <v>0</v>
      </c>
      <c r="Q280" s="194">
        <v>420</v>
      </c>
      <c r="R280" s="195">
        <f t="shared" si="8"/>
        <v>3990</v>
      </c>
    </row>
    <row r="281" spans="1:18">
      <c r="A281" s="182" t="s">
        <v>465</v>
      </c>
      <c r="B281" s="183">
        <v>1</v>
      </c>
      <c r="C281" s="184">
        <v>100</v>
      </c>
      <c r="D281" s="182" t="s">
        <v>467</v>
      </c>
      <c r="E281" s="182" t="s">
        <v>198</v>
      </c>
      <c r="F281" s="185">
        <v>0</v>
      </c>
      <c r="G281" s="185">
        <v>0</v>
      </c>
      <c r="H281" s="185">
        <v>0</v>
      </c>
      <c r="I281" s="185">
        <v>0</v>
      </c>
      <c r="J281" s="185">
        <v>0</v>
      </c>
      <c r="K281" s="185">
        <v>0</v>
      </c>
      <c r="L281" s="185">
        <v>0</v>
      </c>
      <c r="M281" s="185">
        <v>0</v>
      </c>
      <c r="N281" s="185">
        <v>0</v>
      </c>
      <c r="O281" s="185">
        <v>0</v>
      </c>
      <c r="P281" s="185">
        <v>0</v>
      </c>
      <c r="Q281" s="194">
        <v>0</v>
      </c>
      <c r="R281" s="195">
        <f t="shared" si="8"/>
        <v>0</v>
      </c>
    </row>
    <row r="282" spans="1:18">
      <c r="A282" s="182" t="s">
        <v>197</v>
      </c>
      <c r="B282" s="183">
        <v>1</v>
      </c>
      <c r="C282" s="184">
        <v>100</v>
      </c>
      <c r="D282" s="182" t="s">
        <v>102</v>
      </c>
      <c r="E282" s="182" t="s">
        <v>198</v>
      </c>
      <c r="F282" s="185">
        <v>180</v>
      </c>
      <c r="G282" s="185">
        <v>300</v>
      </c>
      <c r="H282" s="185">
        <v>300</v>
      </c>
      <c r="I282" s="185">
        <v>420</v>
      </c>
      <c r="J282" s="185">
        <v>180</v>
      </c>
      <c r="K282" s="185">
        <v>300</v>
      </c>
      <c r="L282" s="185">
        <v>480</v>
      </c>
      <c r="M282" s="185">
        <v>300</v>
      </c>
      <c r="N282" s="185">
        <v>180</v>
      </c>
      <c r="O282" s="185">
        <v>122</v>
      </c>
      <c r="P282" s="185">
        <v>176</v>
      </c>
      <c r="Q282" s="194">
        <v>302</v>
      </c>
      <c r="R282" s="195">
        <f t="shared" si="8"/>
        <v>3240</v>
      </c>
    </row>
    <row r="283" spans="1:18">
      <c r="A283" s="182" t="s">
        <v>197</v>
      </c>
      <c r="B283" s="183">
        <v>1</v>
      </c>
      <c r="C283" s="184">
        <v>100</v>
      </c>
      <c r="D283" s="182" t="s">
        <v>152</v>
      </c>
      <c r="E283" s="182" t="s">
        <v>198</v>
      </c>
      <c r="F283" s="185">
        <v>60</v>
      </c>
      <c r="G283" s="185">
        <v>120</v>
      </c>
      <c r="H283" s="185">
        <v>0</v>
      </c>
      <c r="I283" s="185">
        <v>240</v>
      </c>
      <c r="J283" s="185">
        <v>90</v>
      </c>
      <c r="K283" s="185">
        <v>0</v>
      </c>
      <c r="L283" s="185">
        <v>330</v>
      </c>
      <c r="M283" s="185">
        <v>240</v>
      </c>
      <c r="N283" s="185">
        <v>0</v>
      </c>
      <c r="O283" s="185">
        <v>180</v>
      </c>
      <c r="P283" s="185">
        <v>420</v>
      </c>
      <c r="Q283" s="194">
        <v>270</v>
      </c>
      <c r="R283" s="195">
        <f t="shared" si="8"/>
        <v>1950</v>
      </c>
    </row>
    <row r="284" spans="1:18">
      <c r="A284" s="182" t="s">
        <v>197</v>
      </c>
      <c r="B284" s="183">
        <v>1</v>
      </c>
      <c r="C284" s="184">
        <v>60</v>
      </c>
      <c r="D284" s="182" t="s">
        <v>154</v>
      </c>
      <c r="E284" s="182" t="s">
        <v>198</v>
      </c>
      <c r="F284" s="185">
        <v>0</v>
      </c>
      <c r="G284" s="185">
        <v>0</v>
      </c>
      <c r="H284" s="185">
        <v>0</v>
      </c>
      <c r="I284" s="185">
        <v>0</v>
      </c>
      <c r="J284" s="185">
        <v>0</v>
      </c>
      <c r="K284" s="185">
        <v>0</v>
      </c>
      <c r="L284" s="185">
        <v>0</v>
      </c>
      <c r="M284" s="185">
        <v>0</v>
      </c>
      <c r="N284" s="185">
        <v>0</v>
      </c>
      <c r="O284" s="185">
        <v>0</v>
      </c>
      <c r="P284" s="185">
        <v>0</v>
      </c>
      <c r="Q284" s="194">
        <v>0</v>
      </c>
      <c r="R284" s="195">
        <f t="shared" si="8"/>
        <v>0</v>
      </c>
    </row>
    <row r="285" spans="1:18">
      <c r="A285" s="182" t="s">
        <v>197</v>
      </c>
      <c r="B285" s="183">
        <v>1</v>
      </c>
      <c r="C285" s="184">
        <v>100</v>
      </c>
      <c r="D285" s="182" t="s">
        <v>154</v>
      </c>
      <c r="E285" s="182" t="s">
        <v>198</v>
      </c>
      <c r="F285" s="185">
        <v>180</v>
      </c>
      <c r="G285" s="185">
        <v>480</v>
      </c>
      <c r="H285" s="185">
        <v>510</v>
      </c>
      <c r="I285" s="185">
        <v>300</v>
      </c>
      <c r="J285" s="185">
        <v>660</v>
      </c>
      <c r="K285" s="185">
        <v>60</v>
      </c>
      <c r="L285" s="185">
        <v>690</v>
      </c>
      <c r="M285" s="185">
        <v>360</v>
      </c>
      <c r="N285" s="185">
        <v>450</v>
      </c>
      <c r="O285" s="185">
        <v>240</v>
      </c>
      <c r="P285" s="185">
        <v>240</v>
      </c>
      <c r="Q285" s="194">
        <v>660</v>
      </c>
      <c r="R285" s="195">
        <f t="shared" si="8"/>
        <v>4830</v>
      </c>
    </row>
    <row r="286" spans="1:18">
      <c r="A286" s="182" t="s">
        <v>197</v>
      </c>
      <c r="B286" s="183">
        <v>1</v>
      </c>
      <c r="C286" s="184">
        <v>100</v>
      </c>
      <c r="D286" s="182" t="s">
        <v>153</v>
      </c>
      <c r="E286" s="182" t="s">
        <v>198</v>
      </c>
      <c r="F286" s="185">
        <v>0</v>
      </c>
      <c r="G286" s="185">
        <v>60</v>
      </c>
      <c r="H286" s="185">
        <v>60</v>
      </c>
      <c r="I286" s="185">
        <v>480</v>
      </c>
      <c r="J286" s="185">
        <v>60</v>
      </c>
      <c r="K286" s="185">
        <v>750</v>
      </c>
      <c r="L286" s="185">
        <v>300</v>
      </c>
      <c r="M286" s="185">
        <v>120</v>
      </c>
      <c r="N286" s="185">
        <v>450</v>
      </c>
      <c r="O286" s="185">
        <v>180</v>
      </c>
      <c r="P286" s="185">
        <v>180</v>
      </c>
      <c r="Q286" s="194">
        <v>630</v>
      </c>
      <c r="R286" s="195">
        <f t="shared" si="8"/>
        <v>3270</v>
      </c>
    </row>
    <row r="287" spans="1:18">
      <c r="A287" s="182" t="s">
        <v>197</v>
      </c>
      <c r="B287" s="183">
        <v>1</v>
      </c>
      <c r="C287" s="184">
        <v>100</v>
      </c>
      <c r="D287" s="182" t="s">
        <v>164</v>
      </c>
      <c r="E287" s="182" t="s">
        <v>198</v>
      </c>
      <c r="F287" s="185">
        <v>0</v>
      </c>
      <c r="G287" s="185">
        <v>60</v>
      </c>
      <c r="H287" s="185">
        <v>0</v>
      </c>
      <c r="I287" s="185">
        <v>0</v>
      </c>
      <c r="J287" s="185">
        <v>0</v>
      </c>
      <c r="K287" s="185">
        <v>240</v>
      </c>
      <c r="L287" s="185">
        <v>0</v>
      </c>
      <c r="M287" s="185">
        <v>60</v>
      </c>
      <c r="N287" s="185">
        <v>180</v>
      </c>
      <c r="O287" s="185">
        <v>0</v>
      </c>
      <c r="P287" s="185">
        <v>120</v>
      </c>
      <c r="Q287" s="194">
        <v>0</v>
      </c>
      <c r="R287" s="195">
        <f t="shared" si="8"/>
        <v>660</v>
      </c>
    </row>
    <row r="288" spans="1:18">
      <c r="A288" s="182" t="s">
        <v>197</v>
      </c>
      <c r="B288" s="183">
        <v>1</v>
      </c>
      <c r="C288" s="184">
        <v>100</v>
      </c>
      <c r="D288" s="182" t="s">
        <v>165</v>
      </c>
      <c r="E288" s="182" t="s">
        <v>198</v>
      </c>
      <c r="F288" s="185">
        <v>0</v>
      </c>
      <c r="G288" s="185">
        <v>0</v>
      </c>
      <c r="H288" s="185">
        <v>60</v>
      </c>
      <c r="I288" s="185">
        <v>60</v>
      </c>
      <c r="J288" s="185">
        <v>180</v>
      </c>
      <c r="K288" s="185">
        <v>240</v>
      </c>
      <c r="L288" s="185">
        <v>420</v>
      </c>
      <c r="M288" s="185">
        <v>240</v>
      </c>
      <c r="N288" s="185">
        <v>120</v>
      </c>
      <c r="O288" s="185">
        <v>420</v>
      </c>
      <c r="P288" s="185">
        <v>300</v>
      </c>
      <c r="Q288" s="194">
        <v>540</v>
      </c>
      <c r="R288" s="195">
        <f t="shared" si="8"/>
        <v>2580</v>
      </c>
    </row>
    <row r="289" spans="1:18">
      <c r="A289" s="182" t="s">
        <v>184</v>
      </c>
      <c r="B289" s="183">
        <v>1</v>
      </c>
      <c r="C289" s="184">
        <v>20</v>
      </c>
      <c r="D289" s="182" t="s">
        <v>100</v>
      </c>
      <c r="E289" s="182" t="s">
        <v>185</v>
      </c>
      <c r="F289" s="185">
        <v>0</v>
      </c>
      <c r="G289" s="185">
        <v>0</v>
      </c>
      <c r="H289" s="185">
        <v>0</v>
      </c>
      <c r="I289" s="185">
        <v>0</v>
      </c>
      <c r="J289" s="185">
        <v>0</v>
      </c>
      <c r="K289" s="185">
        <v>0</v>
      </c>
      <c r="L289" s="185">
        <v>0</v>
      </c>
      <c r="M289" s="185">
        <v>0</v>
      </c>
      <c r="N289" s="185">
        <v>0</v>
      </c>
      <c r="O289" s="185">
        <v>0</v>
      </c>
      <c r="P289" s="185">
        <v>0</v>
      </c>
      <c r="Q289" s="194">
        <v>0</v>
      </c>
      <c r="R289" s="195">
        <f t="shared" si="8"/>
        <v>0</v>
      </c>
    </row>
    <row r="290" spans="1:18">
      <c r="A290" s="182" t="s">
        <v>184</v>
      </c>
      <c r="B290" s="183">
        <v>1</v>
      </c>
      <c r="C290" s="184">
        <v>60</v>
      </c>
      <c r="D290" s="182" t="s">
        <v>100</v>
      </c>
      <c r="E290" s="182" t="s">
        <v>185</v>
      </c>
      <c r="F290" s="185">
        <v>390</v>
      </c>
      <c r="G290" s="185">
        <v>660</v>
      </c>
      <c r="H290" s="185">
        <v>240</v>
      </c>
      <c r="I290" s="185">
        <v>990</v>
      </c>
      <c r="J290" s="185">
        <v>270</v>
      </c>
      <c r="K290" s="185">
        <v>600</v>
      </c>
      <c r="L290" s="185">
        <v>360</v>
      </c>
      <c r="M290" s="185">
        <v>630</v>
      </c>
      <c r="N290" s="185">
        <v>720</v>
      </c>
      <c r="O290" s="185">
        <v>180</v>
      </c>
      <c r="P290" s="185">
        <v>300</v>
      </c>
      <c r="Q290" s="194">
        <v>240</v>
      </c>
      <c r="R290" s="195">
        <f t="shared" si="8"/>
        <v>5580</v>
      </c>
    </row>
    <row r="291" spans="1:18">
      <c r="A291" s="182" t="s">
        <v>184</v>
      </c>
      <c r="B291" s="183">
        <v>1</v>
      </c>
      <c r="C291" s="184">
        <v>100</v>
      </c>
      <c r="D291" s="182" t="s">
        <v>100</v>
      </c>
      <c r="E291" s="182" t="s">
        <v>185</v>
      </c>
      <c r="F291" s="185">
        <v>0</v>
      </c>
      <c r="G291" s="185">
        <v>0</v>
      </c>
      <c r="H291" s="185">
        <v>0</v>
      </c>
      <c r="I291" s="185">
        <v>0</v>
      </c>
      <c r="J291" s="185">
        <v>180</v>
      </c>
      <c r="K291" s="185">
        <v>0</v>
      </c>
      <c r="L291" s="185">
        <v>0</v>
      </c>
      <c r="M291" s="185">
        <v>0</v>
      </c>
      <c r="N291" s="185">
        <v>180</v>
      </c>
      <c r="O291" s="185">
        <v>0</v>
      </c>
      <c r="P291" s="185">
        <v>0</v>
      </c>
      <c r="Q291" s="194">
        <v>30</v>
      </c>
      <c r="R291" s="195">
        <f t="shared" si="8"/>
        <v>390</v>
      </c>
    </row>
    <row r="292" spans="1:18">
      <c r="A292" s="182" t="s">
        <v>184</v>
      </c>
      <c r="B292" s="183">
        <v>1</v>
      </c>
      <c r="C292" s="184">
        <v>1</v>
      </c>
      <c r="D292" s="182" t="s">
        <v>186</v>
      </c>
      <c r="E292" s="182" t="s">
        <v>185</v>
      </c>
      <c r="F292" s="185">
        <v>0</v>
      </c>
      <c r="G292" s="185">
        <v>0</v>
      </c>
      <c r="H292" s="185">
        <v>0</v>
      </c>
      <c r="I292" s="185">
        <v>0</v>
      </c>
      <c r="J292" s="185">
        <v>0</v>
      </c>
      <c r="K292" s="185">
        <v>0</v>
      </c>
      <c r="L292" s="185">
        <v>0</v>
      </c>
      <c r="M292" s="185">
        <v>0</v>
      </c>
      <c r="N292" s="185">
        <v>0</v>
      </c>
      <c r="O292" s="185">
        <v>0</v>
      </c>
      <c r="P292" s="185">
        <v>0</v>
      </c>
      <c r="Q292" s="194">
        <v>0</v>
      </c>
      <c r="R292" s="195">
        <f t="shared" si="8"/>
        <v>0</v>
      </c>
    </row>
    <row r="293" spans="1:18">
      <c r="A293" s="182" t="s">
        <v>184</v>
      </c>
      <c r="B293" s="183">
        <v>1</v>
      </c>
      <c r="C293" s="184">
        <v>60</v>
      </c>
      <c r="D293" s="182" t="s">
        <v>186</v>
      </c>
      <c r="E293" s="182" t="s">
        <v>185</v>
      </c>
      <c r="F293" s="185">
        <v>0</v>
      </c>
      <c r="G293" s="185">
        <v>0</v>
      </c>
      <c r="H293" s="185">
        <v>0</v>
      </c>
      <c r="I293" s="185">
        <v>0</v>
      </c>
      <c r="J293" s="185">
        <v>0</v>
      </c>
      <c r="K293" s="185">
        <v>0</v>
      </c>
      <c r="L293" s="185">
        <v>360</v>
      </c>
      <c r="M293" s="185">
        <v>60</v>
      </c>
      <c r="N293" s="185">
        <v>60</v>
      </c>
      <c r="O293" s="185">
        <v>120</v>
      </c>
      <c r="P293" s="185">
        <v>0</v>
      </c>
      <c r="Q293" s="194">
        <v>240</v>
      </c>
      <c r="R293" s="195">
        <f t="shared" si="8"/>
        <v>840</v>
      </c>
    </row>
    <row r="294" spans="1:18">
      <c r="A294" s="182" t="s">
        <v>184</v>
      </c>
      <c r="B294" s="183">
        <v>1</v>
      </c>
      <c r="C294" s="184">
        <v>100</v>
      </c>
      <c r="D294" s="182" t="s">
        <v>186</v>
      </c>
      <c r="E294" s="182" t="s">
        <v>185</v>
      </c>
      <c r="F294" s="185">
        <v>0</v>
      </c>
      <c r="G294" s="185">
        <v>0</v>
      </c>
      <c r="H294" s="185">
        <v>360</v>
      </c>
      <c r="I294" s="185">
        <v>0</v>
      </c>
      <c r="J294" s="185">
        <v>180</v>
      </c>
      <c r="K294" s="185">
        <v>0</v>
      </c>
      <c r="L294" s="185">
        <v>0</v>
      </c>
      <c r="M294" s="185">
        <v>0</v>
      </c>
      <c r="N294" s="185">
        <v>0</v>
      </c>
      <c r="O294" s="185">
        <v>0</v>
      </c>
      <c r="P294" s="185">
        <v>0</v>
      </c>
      <c r="Q294" s="194">
        <v>0</v>
      </c>
      <c r="R294" s="195">
        <f t="shared" si="8"/>
        <v>540</v>
      </c>
    </row>
    <row r="295" spans="1:18">
      <c r="A295" s="182" t="s">
        <v>184</v>
      </c>
      <c r="B295" s="183">
        <v>1</v>
      </c>
      <c r="C295" s="184">
        <v>20</v>
      </c>
      <c r="D295" s="182" t="s">
        <v>102</v>
      </c>
      <c r="E295" s="182" t="s">
        <v>185</v>
      </c>
      <c r="F295" s="185">
        <v>0</v>
      </c>
      <c r="G295" s="185">
        <v>0</v>
      </c>
      <c r="H295" s="185">
        <v>0</v>
      </c>
      <c r="I295" s="185">
        <v>0</v>
      </c>
      <c r="J295" s="185">
        <v>0</v>
      </c>
      <c r="K295" s="185">
        <v>0</v>
      </c>
      <c r="L295" s="185">
        <v>0</v>
      </c>
      <c r="M295" s="185">
        <v>0</v>
      </c>
      <c r="N295" s="185">
        <v>0</v>
      </c>
      <c r="O295" s="185">
        <v>0</v>
      </c>
      <c r="P295" s="185">
        <v>0</v>
      </c>
      <c r="Q295" s="194">
        <v>0</v>
      </c>
      <c r="R295" s="195">
        <f t="shared" si="8"/>
        <v>0</v>
      </c>
    </row>
    <row r="296" spans="1:18">
      <c r="A296" s="182" t="s">
        <v>184</v>
      </c>
      <c r="B296" s="183">
        <v>1</v>
      </c>
      <c r="C296" s="184">
        <v>60</v>
      </c>
      <c r="D296" s="182" t="s">
        <v>102</v>
      </c>
      <c r="E296" s="182" t="s">
        <v>185</v>
      </c>
      <c r="F296" s="185">
        <v>960</v>
      </c>
      <c r="G296" s="185">
        <v>1440</v>
      </c>
      <c r="H296" s="185">
        <v>2010</v>
      </c>
      <c r="I296" s="185">
        <v>1695</v>
      </c>
      <c r="J296" s="185">
        <v>1470</v>
      </c>
      <c r="K296" s="185">
        <v>1335</v>
      </c>
      <c r="L296" s="185">
        <v>1292</v>
      </c>
      <c r="M296" s="185">
        <v>1590</v>
      </c>
      <c r="N296" s="185">
        <v>1200</v>
      </c>
      <c r="O296" s="185">
        <v>1166</v>
      </c>
      <c r="P296" s="185">
        <v>1380</v>
      </c>
      <c r="Q296" s="194">
        <v>390</v>
      </c>
      <c r="R296" s="195">
        <f t="shared" si="8"/>
        <v>15928</v>
      </c>
    </row>
    <row r="297" spans="1:18">
      <c r="A297" s="182" t="s">
        <v>184</v>
      </c>
      <c r="B297" s="183">
        <v>1</v>
      </c>
      <c r="C297" s="184">
        <v>100</v>
      </c>
      <c r="D297" s="182" t="s">
        <v>102</v>
      </c>
      <c r="E297" s="182" t="s">
        <v>185</v>
      </c>
      <c r="F297" s="185">
        <v>0</v>
      </c>
      <c r="G297" s="185">
        <v>0</v>
      </c>
      <c r="H297" s="185">
        <v>60</v>
      </c>
      <c r="I297" s="185">
        <v>0</v>
      </c>
      <c r="J297" s="185">
        <v>0</v>
      </c>
      <c r="K297" s="185">
        <v>0</v>
      </c>
      <c r="L297" s="185">
        <v>60</v>
      </c>
      <c r="M297" s="185">
        <v>60</v>
      </c>
      <c r="N297" s="185">
        <v>60</v>
      </c>
      <c r="O297" s="185">
        <v>60</v>
      </c>
      <c r="P297" s="185">
        <v>60</v>
      </c>
      <c r="Q297" s="194">
        <v>60</v>
      </c>
      <c r="R297" s="195">
        <f t="shared" si="8"/>
        <v>420</v>
      </c>
    </row>
    <row r="298" spans="1:18">
      <c r="A298" s="182" t="s">
        <v>184</v>
      </c>
      <c r="B298" s="183">
        <v>1</v>
      </c>
      <c r="C298" s="184">
        <v>20</v>
      </c>
      <c r="D298" s="182" t="s">
        <v>152</v>
      </c>
      <c r="E298" s="182" t="s">
        <v>185</v>
      </c>
      <c r="F298" s="185">
        <v>0</v>
      </c>
      <c r="G298" s="185">
        <v>0</v>
      </c>
      <c r="H298" s="185">
        <v>0</v>
      </c>
      <c r="I298" s="185">
        <v>0</v>
      </c>
      <c r="J298" s="185">
        <v>0</v>
      </c>
      <c r="K298" s="185">
        <v>0</v>
      </c>
      <c r="L298" s="185">
        <v>0</v>
      </c>
      <c r="M298" s="185">
        <v>0</v>
      </c>
      <c r="N298" s="185">
        <v>0</v>
      </c>
      <c r="O298" s="185">
        <v>0</v>
      </c>
      <c r="P298" s="185">
        <v>0</v>
      </c>
      <c r="Q298" s="194">
        <v>0</v>
      </c>
      <c r="R298" s="195">
        <f t="shared" si="8"/>
        <v>0</v>
      </c>
    </row>
    <row r="299" spans="1:18">
      <c r="A299" s="182" t="s">
        <v>184</v>
      </c>
      <c r="B299" s="183">
        <v>1</v>
      </c>
      <c r="C299" s="184">
        <v>60</v>
      </c>
      <c r="D299" s="182" t="s">
        <v>152</v>
      </c>
      <c r="E299" s="182" t="s">
        <v>185</v>
      </c>
      <c r="F299" s="185">
        <v>0</v>
      </c>
      <c r="G299" s="185">
        <v>0</v>
      </c>
      <c r="H299" s="185">
        <v>0</v>
      </c>
      <c r="I299" s="185">
        <v>0</v>
      </c>
      <c r="J299" s="185">
        <v>0</v>
      </c>
      <c r="K299" s="185">
        <v>0</v>
      </c>
      <c r="L299" s="185">
        <v>0</v>
      </c>
      <c r="M299" s="185">
        <v>0</v>
      </c>
      <c r="N299" s="185">
        <v>0</v>
      </c>
      <c r="O299" s="185">
        <v>150</v>
      </c>
      <c r="P299" s="185">
        <v>90</v>
      </c>
      <c r="Q299" s="194">
        <v>90</v>
      </c>
      <c r="R299" s="195">
        <f t="shared" si="8"/>
        <v>330</v>
      </c>
    </row>
    <row r="300" spans="1:18">
      <c r="A300" s="182" t="s">
        <v>184</v>
      </c>
      <c r="B300" s="183">
        <v>1</v>
      </c>
      <c r="C300" s="184">
        <v>100</v>
      </c>
      <c r="D300" s="182" t="s">
        <v>152</v>
      </c>
      <c r="E300" s="182" t="s">
        <v>185</v>
      </c>
      <c r="F300" s="185">
        <v>180</v>
      </c>
      <c r="G300" s="185">
        <v>0</v>
      </c>
      <c r="H300" s="185">
        <v>360</v>
      </c>
      <c r="I300" s="185">
        <v>120</v>
      </c>
      <c r="J300" s="185">
        <v>0</v>
      </c>
      <c r="K300" s="185">
        <v>60</v>
      </c>
      <c r="L300" s="185">
        <v>60</v>
      </c>
      <c r="M300" s="185">
        <v>120</v>
      </c>
      <c r="N300" s="185">
        <v>0</v>
      </c>
      <c r="O300" s="185">
        <v>60</v>
      </c>
      <c r="P300" s="185">
        <v>0</v>
      </c>
      <c r="Q300" s="194">
        <v>0</v>
      </c>
      <c r="R300" s="195">
        <f t="shared" si="8"/>
        <v>960</v>
      </c>
    </row>
    <row r="301" spans="1:18">
      <c r="A301" s="182" t="s">
        <v>184</v>
      </c>
      <c r="B301" s="183">
        <v>1</v>
      </c>
      <c r="C301" s="184">
        <v>1</v>
      </c>
      <c r="D301" s="182" t="s">
        <v>154</v>
      </c>
      <c r="E301" s="182" t="s">
        <v>185</v>
      </c>
      <c r="F301" s="185">
        <v>0</v>
      </c>
      <c r="G301" s="185">
        <v>0</v>
      </c>
      <c r="H301" s="185">
        <v>0</v>
      </c>
      <c r="I301" s="185">
        <v>0</v>
      </c>
      <c r="J301" s="185">
        <v>0</v>
      </c>
      <c r="K301" s="185">
        <v>0</v>
      </c>
      <c r="L301" s="185">
        <v>0</v>
      </c>
      <c r="M301" s="185">
        <v>0</v>
      </c>
      <c r="N301" s="185">
        <v>0</v>
      </c>
      <c r="O301" s="185">
        <v>0</v>
      </c>
      <c r="P301" s="185">
        <v>0</v>
      </c>
      <c r="Q301" s="194">
        <v>0</v>
      </c>
      <c r="R301" s="195">
        <f t="shared" si="8"/>
        <v>0</v>
      </c>
    </row>
    <row r="302" spans="1:18">
      <c r="A302" s="182" t="s">
        <v>184</v>
      </c>
      <c r="B302" s="183">
        <v>1</v>
      </c>
      <c r="C302" s="184">
        <v>20</v>
      </c>
      <c r="D302" s="182" t="s">
        <v>154</v>
      </c>
      <c r="E302" s="182" t="s">
        <v>185</v>
      </c>
      <c r="F302" s="185">
        <v>0</v>
      </c>
      <c r="G302" s="185">
        <v>0</v>
      </c>
      <c r="H302" s="185">
        <v>0</v>
      </c>
      <c r="I302" s="185">
        <v>0</v>
      </c>
      <c r="J302" s="185">
        <v>0</v>
      </c>
      <c r="K302" s="185">
        <v>0</v>
      </c>
      <c r="L302" s="185">
        <v>0</v>
      </c>
      <c r="M302" s="185">
        <v>0</v>
      </c>
      <c r="N302" s="185">
        <v>0</v>
      </c>
      <c r="O302" s="185">
        <v>0</v>
      </c>
      <c r="P302" s="185">
        <v>0</v>
      </c>
      <c r="Q302" s="194">
        <v>0</v>
      </c>
      <c r="R302" s="195">
        <f t="shared" si="8"/>
        <v>0</v>
      </c>
    </row>
    <row r="303" spans="1:18">
      <c r="A303" s="182" t="s">
        <v>184</v>
      </c>
      <c r="B303" s="183">
        <v>1</v>
      </c>
      <c r="C303" s="184">
        <v>60</v>
      </c>
      <c r="D303" s="182" t="s">
        <v>154</v>
      </c>
      <c r="E303" s="182" t="s">
        <v>185</v>
      </c>
      <c r="F303" s="185">
        <v>1380</v>
      </c>
      <c r="G303" s="185">
        <v>480</v>
      </c>
      <c r="H303" s="185">
        <v>1770</v>
      </c>
      <c r="I303" s="185">
        <v>600</v>
      </c>
      <c r="J303" s="185">
        <v>2130</v>
      </c>
      <c r="K303" s="185">
        <v>1650</v>
      </c>
      <c r="L303" s="185">
        <v>1290</v>
      </c>
      <c r="M303" s="185">
        <v>1910</v>
      </c>
      <c r="N303" s="185">
        <v>1076</v>
      </c>
      <c r="O303" s="185">
        <v>1496</v>
      </c>
      <c r="P303" s="185">
        <v>990</v>
      </c>
      <c r="Q303" s="194">
        <v>2010</v>
      </c>
      <c r="R303" s="195">
        <f t="shared" si="8"/>
        <v>16782</v>
      </c>
    </row>
    <row r="304" spans="1:18">
      <c r="A304" s="182" t="s">
        <v>184</v>
      </c>
      <c r="B304" s="183">
        <v>1</v>
      </c>
      <c r="C304" s="184">
        <v>100</v>
      </c>
      <c r="D304" s="182" t="s">
        <v>154</v>
      </c>
      <c r="E304" s="182" t="s">
        <v>185</v>
      </c>
      <c r="F304" s="185">
        <v>0</v>
      </c>
      <c r="G304" s="185">
        <v>0</v>
      </c>
      <c r="H304" s="185">
        <v>0</v>
      </c>
      <c r="I304" s="185">
        <v>0</v>
      </c>
      <c r="J304" s="185">
        <v>60</v>
      </c>
      <c r="K304" s="185">
        <v>0</v>
      </c>
      <c r="L304" s="185">
        <v>0</v>
      </c>
      <c r="M304" s="185">
        <v>0</v>
      </c>
      <c r="N304" s="185">
        <v>0</v>
      </c>
      <c r="O304" s="185">
        <v>120</v>
      </c>
      <c r="P304" s="185">
        <v>0</v>
      </c>
      <c r="Q304" s="194">
        <v>0</v>
      </c>
      <c r="R304" s="195">
        <f t="shared" si="8"/>
        <v>180</v>
      </c>
    </row>
    <row r="305" spans="1:18">
      <c r="A305" s="182" t="s">
        <v>184</v>
      </c>
      <c r="B305" s="183">
        <v>1</v>
      </c>
      <c r="C305" s="184">
        <v>20</v>
      </c>
      <c r="D305" s="182" t="s">
        <v>153</v>
      </c>
      <c r="E305" s="182" t="s">
        <v>185</v>
      </c>
      <c r="F305" s="185">
        <v>0</v>
      </c>
      <c r="G305" s="185">
        <v>0</v>
      </c>
      <c r="H305" s="185">
        <v>0</v>
      </c>
      <c r="I305" s="185">
        <v>0</v>
      </c>
      <c r="J305" s="185">
        <v>0</v>
      </c>
      <c r="K305" s="185">
        <v>0</v>
      </c>
      <c r="L305" s="185">
        <v>0</v>
      </c>
      <c r="M305" s="185">
        <v>0</v>
      </c>
      <c r="N305" s="185">
        <v>0</v>
      </c>
      <c r="O305" s="185">
        <v>0</v>
      </c>
      <c r="P305" s="185">
        <v>0</v>
      </c>
      <c r="Q305" s="194">
        <v>0</v>
      </c>
      <c r="R305" s="195">
        <f t="shared" si="8"/>
        <v>0</v>
      </c>
    </row>
    <row r="306" spans="1:18">
      <c r="A306" s="182" t="s">
        <v>184</v>
      </c>
      <c r="B306" s="183">
        <v>1</v>
      </c>
      <c r="C306" s="184">
        <v>60</v>
      </c>
      <c r="D306" s="182" t="s">
        <v>153</v>
      </c>
      <c r="E306" s="182" t="s">
        <v>185</v>
      </c>
      <c r="F306" s="185">
        <v>378</v>
      </c>
      <c r="G306" s="185">
        <v>480</v>
      </c>
      <c r="H306" s="185">
        <v>960</v>
      </c>
      <c r="I306" s="185">
        <v>450</v>
      </c>
      <c r="J306" s="185">
        <v>570</v>
      </c>
      <c r="K306" s="185">
        <v>570</v>
      </c>
      <c r="L306" s="185">
        <v>990</v>
      </c>
      <c r="M306" s="185">
        <v>1140</v>
      </c>
      <c r="N306" s="185">
        <v>840</v>
      </c>
      <c r="O306" s="185">
        <v>870</v>
      </c>
      <c r="P306" s="185">
        <v>1200</v>
      </c>
      <c r="Q306" s="194">
        <v>480</v>
      </c>
      <c r="R306" s="195">
        <f t="shared" si="8"/>
        <v>8928</v>
      </c>
    </row>
    <row r="307" spans="1:18">
      <c r="A307" s="182" t="s">
        <v>184</v>
      </c>
      <c r="B307" s="183">
        <v>1</v>
      </c>
      <c r="C307" s="184">
        <v>100</v>
      </c>
      <c r="D307" s="182" t="s">
        <v>153</v>
      </c>
      <c r="E307" s="182" t="s">
        <v>185</v>
      </c>
      <c r="F307" s="185">
        <v>0</v>
      </c>
      <c r="G307" s="185">
        <v>0</v>
      </c>
      <c r="H307" s="185">
        <v>180</v>
      </c>
      <c r="I307" s="185">
        <v>0</v>
      </c>
      <c r="J307" s="185">
        <v>0</v>
      </c>
      <c r="K307" s="185">
        <v>180</v>
      </c>
      <c r="L307" s="185">
        <v>0</v>
      </c>
      <c r="M307" s="185">
        <v>0</v>
      </c>
      <c r="N307" s="185">
        <v>0</v>
      </c>
      <c r="O307" s="185">
        <v>0</v>
      </c>
      <c r="P307" s="185">
        <v>0</v>
      </c>
      <c r="Q307" s="194">
        <v>120</v>
      </c>
      <c r="R307" s="195">
        <f t="shared" si="8"/>
        <v>480</v>
      </c>
    </row>
    <row r="308" spans="1:18">
      <c r="A308" s="182" t="s">
        <v>184</v>
      </c>
      <c r="B308" s="183">
        <v>1</v>
      </c>
      <c r="C308" s="184">
        <v>20</v>
      </c>
      <c r="D308" s="182" t="s">
        <v>164</v>
      </c>
      <c r="E308" s="182" t="s">
        <v>185</v>
      </c>
      <c r="F308" s="185">
        <v>0</v>
      </c>
      <c r="G308" s="185">
        <v>0</v>
      </c>
      <c r="H308" s="185">
        <v>0</v>
      </c>
      <c r="I308" s="185">
        <v>0</v>
      </c>
      <c r="J308" s="185">
        <v>0</v>
      </c>
      <c r="K308" s="185">
        <v>0</v>
      </c>
      <c r="L308" s="185">
        <v>0</v>
      </c>
      <c r="M308" s="185">
        <v>0</v>
      </c>
      <c r="N308" s="185">
        <v>0</v>
      </c>
      <c r="O308" s="185">
        <v>0</v>
      </c>
      <c r="P308" s="185">
        <v>0</v>
      </c>
      <c r="Q308" s="194">
        <v>0</v>
      </c>
      <c r="R308" s="195">
        <f t="shared" si="8"/>
        <v>0</v>
      </c>
    </row>
    <row r="309" spans="1:18">
      <c r="A309" s="182" t="s">
        <v>184</v>
      </c>
      <c r="B309" s="183">
        <v>1</v>
      </c>
      <c r="C309" s="184">
        <v>60</v>
      </c>
      <c r="D309" s="182" t="s">
        <v>164</v>
      </c>
      <c r="E309" s="182" t="s">
        <v>185</v>
      </c>
      <c r="F309" s="185">
        <v>2130</v>
      </c>
      <c r="G309" s="185">
        <v>1042</v>
      </c>
      <c r="H309" s="185">
        <v>1998</v>
      </c>
      <c r="I309" s="185">
        <v>1432</v>
      </c>
      <c r="J309" s="185">
        <v>2546</v>
      </c>
      <c r="K309" s="185">
        <v>1196</v>
      </c>
      <c r="L309" s="185">
        <v>888</v>
      </c>
      <c r="M309" s="185">
        <v>1462</v>
      </c>
      <c r="N309" s="185">
        <v>1822</v>
      </c>
      <c r="O309" s="185">
        <v>1342</v>
      </c>
      <c r="P309" s="185">
        <v>600</v>
      </c>
      <c r="Q309" s="194">
        <v>1046</v>
      </c>
      <c r="R309" s="195">
        <f t="shared" si="8"/>
        <v>17504</v>
      </c>
    </row>
    <row r="310" spans="1:18">
      <c r="A310" s="182" t="s">
        <v>184</v>
      </c>
      <c r="B310" s="183">
        <v>1</v>
      </c>
      <c r="C310" s="184">
        <v>100</v>
      </c>
      <c r="D310" s="182" t="s">
        <v>164</v>
      </c>
      <c r="E310" s="182" t="s">
        <v>185</v>
      </c>
      <c r="F310" s="185">
        <v>480</v>
      </c>
      <c r="G310" s="185">
        <v>120</v>
      </c>
      <c r="H310" s="185">
        <v>120</v>
      </c>
      <c r="I310" s="185">
        <v>480</v>
      </c>
      <c r="J310" s="185">
        <v>120</v>
      </c>
      <c r="K310" s="185">
        <v>120</v>
      </c>
      <c r="L310" s="185">
        <v>480</v>
      </c>
      <c r="M310" s="185">
        <v>120</v>
      </c>
      <c r="N310" s="185">
        <v>120</v>
      </c>
      <c r="O310" s="185">
        <v>870</v>
      </c>
      <c r="P310" s="185">
        <v>240</v>
      </c>
      <c r="Q310" s="194">
        <v>240</v>
      </c>
      <c r="R310" s="195">
        <f t="shared" si="8"/>
        <v>3510</v>
      </c>
    </row>
    <row r="311" spans="1:18">
      <c r="A311" s="182" t="s">
        <v>199</v>
      </c>
      <c r="B311" s="183">
        <v>1</v>
      </c>
      <c r="C311" s="184">
        <v>60</v>
      </c>
      <c r="D311" s="182" t="s">
        <v>165</v>
      </c>
      <c r="E311" s="182" t="s">
        <v>185</v>
      </c>
      <c r="F311" s="185">
        <v>540</v>
      </c>
      <c r="G311" s="185">
        <v>600</v>
      </c>
      <c r="H311" s="185">
        <v>720</v>
      </c>
      <c r="I311" s="185">
        <v>840</v>
      </c>
      <c r="J311" s="185">
        <v>870</v>
      </c>
      <c r="K311" s="185">
        <v>240</v>
      </c>
      <c r="L311" s="185">
        <v>690</v>
      </c>
      <c r="M311" s="185">
        <v>480</v>
      </c>
      <c r="N311" s="185">
        <v>600</v>
      </c>
      <c r="O311" s="185">
        <v>750</v>
      </c>
      <c r="P311" s="185">
        <v>630</v>
      </c>
      <c r="Q311" s="194">
        <v>450</v>
      </c>
      <c r="R311" s="195">
        <f t="shared" si="8"/>
        <v>7410</v>
      </c>
    </row>
    <row r="312" spans="1:18">
      <c r="A312" s="182" t="s">
        <v>199</v>
      </c>
      <c r="B312" s="183">
        <v>1</v>
      </c>
      <c r="C312" s="184">
        <v>60</v>
      </c>
      <c r="D312" s="182" t="s">
        <v>105</v>
      </c>
      <c r="E312" s="182" t="s">
        <v>185</v>
      </c>
      <c r="F312" s="185">
        <v>2100</v>
      </c>
      <c r="G312" s="185">
        <v>1950</v>
      </c>
      <c r="H312" s="185">
        <v>1710</v>
      </c>
      <c r="I312" s="185">
        <v>2470</v>
      </c>
      <c r="J312" s="185">
        <v>1890</v>
      </c>
      <c r="K312" s="185">
        <v>2145</v>
      </c>
      <c r="L312" s="185">
        <v>1470</v>
      </c>
      <c r="M312" s="185">
        <v>1470</v>
      </c>
      <c r="N312" s="185">
        <v>2606</v>
      </c>
      <c r="O312" s="185">
        <v>2130</v>
      </c>
      <c r="P312" s="185">
        <v>1740</v>
      </c>
      <c r="Q312" s="194">
        <v>2310</v>
      </c>
      <c r="R312" s="195">
        <f t="shared" si="8"/>
        <v>23991</v>
      </c>
    </row>
    <row r="313" spans="1:18">
      <c r="A313" s="182" t="s">
        <v>199</v>
      </c>
      <c r="B313" s="183">
        <v>1</v>
      </c>
      <c r="C313" s="184">
        <v>60</v>
      </c>
      <c r="D313" s="182" t="s">
        <v>169</v>
      </c>
      <c r="E313" s="182" t="s">
        <v>185</v>
      </c>
      <c r="F313" s="185">
        <v>1260</v>
      </c>
      <c r="G313" s="185">
        <v>960</v>
      </c>
      <c r="H313" s="185">
        <v>960</v>
      </c>
      <c r="I313" s="185">
        <v>1140</v>
      </c>
      <c r="J313" s="185">
        <v>1710</v>
      </c>
      <c r="K313" s="185">
        <v>1140</v>
      </c>
      <c r="L313" s="185">
        <v>1440</v>
      </c>
      <c r="M313" s="185">
        <v>780</v>
      </c>
      <c r="N313" s="185">
        <v>2310</v>
      </c>
      <c r="O313" s="185">
        <v>720</v>
      </c>
      <c r="P313" s="185">
        <v>690</v>
      </c>
      <c r="Q313" s="194">
        <v>1950</v>
      </c>
      <c r="R313" s="195">
        <f t="shared" si="8"/>
        <v>15060</v>
      </c>
    </row>
    <row r="314" spans="1:18">
      <c r="A314" s="182" t="s">
        <v>199</v>
      </c>
      <c r="B314" s="183">
        <v>1</v>
      </c>
      <c r="C314" s="184">
        <v>60</v>
      </c>
      <c r="D314" s="182" t="s">
        <v>170</v>
      </c>
      <c r="E314" s="182" t="s">
        <v>185</v>
      </c>
      <c r="F314" s="185">
        <v>840</v>
      </c>
      <c r="G314" s="185">
        <v>1620</v>
      </c>
      <c r="H314" s="185">
        <v>720</v>
      </c>
      <c r="I314" s="185">
        <v>660</v>
      </c>
      <c r="J314" s="185">
        <v>1560</v>
      </c>
      <c r="K314" s="185">
        <v>1110</v>
      </c>
      <c r="L314" s="185">
        <v>930</v>
      </c>
      <c r="M314" s="185">
        <v>780</v>
      </c>
      <c r="N314" s="185">
        <v>750</v>
      </c>
      <c r="O314" s="185">
        <v>570</v>
      </c>
      <c r="P314" s="185">
        <v>1020</v>
      </c>
      <c r="Q314" s="194">
        <v>1050</v>
      </c>
      <c r="R314" s="195">
        <f t="shared" si="8"/>
        <v>11610</v>
      </c>
    </row>
    <row r="315" spans="1:18">
      <c r="A315" s="182" t="s">
        <v>199</v>
      </c>
      <c r="B315" s="183">
        <v>1</v>
      </c>
      <c r="C315" s="184">
        <v>60</v>
      </c>
      <c r="D315" s="182" t="s">
        <v>200</v>
      </c>
      <c r="E315" s="182" t="s">
        <v>185</v>
      </c>
      <c r="F315" s="185">
        <v>90</v>
      </c>
      <c r="G315" s="185">
        <v>780</v>
      </c>
      <c r="H315" s="185">
        <v>270</v>
      </c>
      <c r="I315" s="185">
        <v>510</v>
      </c>
      <c r="J315" s="185">
        <v>240</v>
      </c>
      <c r="K315" s="185">
        <v>180</v>
      </c>
      <c r="L315" s="185">
        <v>270</v>
      </c>
      <c r="M315" s="185">
        <v>600</v>
      </c>
      <c r="N315" s="185">
        <v>240</v>
      </c>
      <c r="O315" s="185">
        <v>570</v>
      </c>
      <c r="P315" s="185">
        <v>60</v>
      </c>
      <c r="Q315" s="194">
        <v>420</v>
      </c>
      <c r="R315" s="195">
        <f t="shared" si="8"/>
        <v>4230</v>
      </c>
    </row>
    <row r="316" spans="1:18">
      <c r="A316" s="182" t="s">
        <v>187</v>
      </c>
      <c r="B316" s="183">
        <v>1</v>
      </c>
      <c r="C316" s="184">
        <v>20</v>
      </c>
      <c r="D316" s="182" t="s">
        <v>102</v>
      </c>
      <c r="E316" s="182" t="s">
        <v>185</v>
      </c>
      <c r="F316" s="185">
        <v>0</v>
      </c>
      <c r="G316" s="185">
        <v>0</v>
      </c>
      <c r="H316" s="185">
        <v>0</v>
      </c>
      <c r="I316" s="185">
        <v>0</v>
      </c>
      <c r="J316" s="185">
        <v>0</v>
      </c>
      <c r="K316" s="185">
        <v>0</v>
      </c>
      <c r="L316" s="185">
        <v>0</v>
      </c>
      <c r="M316" s="185">
        <v>0</v>
      </c>
      <c r="N316" s="185">
        <v>0</v>
      </c>
      <c r="O316" s="185">
        <v>0</v>
      </c>
      <c r="P316" s="185">
        <v>0</v>
      </c>
      <c r="Q316" s="194">
        <v>0</v>
      </c>
      <c r="R316" s="195">
        <f t="shared" si="8"/>
        <v>0</v>
      </c>
    </row>
    <row r="317" spans="1:18">
      <c r="A317" s="182" t="s">
        <v>187</v>
      </c>
      <c r="B317" s="183">
        <v>1</v>
      </c>
      <c r="C317" s="184">
        <v>30</v>
      </c>
      <c r="D317" s="182" t="s">
        <v>102</v>
      </c>
      <c r="E317" s="182" t="s">
        <v>185</v>
      </c>
      <c r="F317" s="185">
        <v>0</v>
      </c>
      <c r="G317" s="185">
        <v>0</v>
      </c>
      <c r="H317" s="185">
        <v>0</v>
      </c>
      <c r="I317" s="185">
        <v>0</v>
      </c>
      <c r="J317" s="185">
        <v>0</v>
      </c>
      <c r="K317" s="185">
        <v>0</v>
      </c>
      <c r="L317" s="185">
        <v>0</v>
      </c>
      <c r="M317" s="185">
        <v>0</v>
      </c>
      <c r="N317" s="185">
        <v>0</v>
      </c>
      <c r="O317" s="185">
        <v>0</v>
      </c>
      <c r="P317" s="185">
        <v>0</v>
      </c>
      <c r="Q317" s="194">
        <v>0</v>
      </c>
      <c r="R317" s="195">
        <f t="shared" si="8"/>
        <v>0</v>
      </c>
    </row>
    <row r="318" spans="1:18">
      <c r="A318" s="182" t="s">
        <v>187</v>
      </c>
      <c r="B318" s="183">
        <v>1</v>
      </c>
      <c r="C318" s="184">
        <v>60</v>
      </c>
      <c r="D318" s="182" t="s">
        <v>102</v>
      </c>
      <c r="E318" s="182" t="s">
        <v>185</v>
      </c>
      <c r="F318" s="185">
        <v>0</v>
      </c>
      <c r="G318" s="185">
        <v>0</v>
      </c>
      <c r="H318" s="185">
        <v>0</v>
      </c>
      <c r="I318" s="185">
        <v>0</v>
      </c>
      <c r="J318" s="185">
        <v>0</v>
      </c>
      <c r="K318" s="185">
        <v>0</v>
      </c>
      <c r="L318" s="185">
        <v>0</v>
      </c>
      <c r="M318" s="185">
        <v>0</v>
      </c>
      <c r="N318" s="185">
        <v>0</v>
      </c>
      <c r="O318" s="185">
        <v>0</v>
      </c>
      <c r="P318" s="185">
        <v>0</v>
      </c>
      <c r="Q318" s="194">
        <v>0</v>
      </c>
      <c r="R318" s="195">
        <f t="shared" si="8"/>
        <v>0</v>
      </c>
    </row>
    <row r="319" spans="1:18">
      <c r="A319" s="182" t="s">
        <v>187</v>
      </c>
      <c r="B319" s="183">
        <v>1</v>
      </c>
      <c r="C319" s="184">
        <v>90</v>
      </c>
      <c r="D319" s="182" t="s">
        <v>102</v>
      </c>
      <c r="E319" s="182" t="s">
        <v>185</v>
      </c>
      <c r="F319" s="185">
        <v>0</v>
      </c>
      <c r="G319" s="185">
        <v>0</v>
      </c>
      <c r="H319" s="185">
        <v>0</v>
      </c>
      <c r="I319" s="185">
        <v>0</v>
      </c>
      <c r="J319" s="185">
        <v>0</v>
      </c>
      <c r="K319" s="185">
        <v>0</v>
      </c>
      <c r="L319" s="185">
        <v>0</v>
      </c>
      <c r="M319" s="185">
        <v>0</v>
      </c>
      <c r="N319" s="185">
        <v>0</v>
      </c>
      <c r="O319" s="185">
        <v>0</v>
      </c>
      <c r="P319" s="185">
        <v>0</v>
      </c>
      <c r="Q319" s="194">
        <v>0</v>
      </c>
      <c r="R319" s="195">
        <f t="shared" si="8"/>
        <v>0</v>
      </c>
    </row>
    <row r="320" spans="1:18">
      <c r="A320" s="182" t="s">
        <v>187</v>
      </c>
      <c r="B320" s="183">
        <v>1</v>
      </c>
      <c r="C320" s="184">
        <v>100</v>
      </c>
      <c r="D320" s="182" t="s">
        <v>102</v>
      </c>
      <c r="E320" s="182" t="s">
        <v>185</v>
      </c>
      <c r="F320" s="185">
        <v>10372</v>
      </c>
      <c r="G320" s="185">
        <v>7524</v>
      </c>
      <c r="H320" s="185">
        <v>7502</v>
      </c>
      <c r="I320" s="185">
        <v>9225</v>
      </c>
      <c r="J320" s="185">
        <v>8656</v>
      </c>
      <c r="K320" s="185">
        <v>8364</v>
      </c>
      <c r="L320" s="185">
        <v>9420</v>
      </c>
      <c r="M320" s="185">
        <v>6795</v>
      </c>
      <c r="N320" s="185">
        <v>7370</v>
      </c>
      <c r="O320" s="185">
        <v>9600</v>
      </c>
      <c r="P320" s="185">
        <v>5490</v>
      </c>
      <c r="Q320" s="194">
        <v>7860</v>
      </c>
      <c r="R320" s="195">
        <f t="shared" si="8"/>
        <v>98178</v>
      </c>
    </row>
    <row r="321" spans="1:18">
      <c r="A321" s="182" t="s">
        <v>187</v>
      </c>
      <c r="B321" s="183">
        <v>1</v>
      </c>
      <c r="C321" s="184">
        <v>20</v>
      </c>
      <c r="D321" s="182" t="s">
        <v>152</v>
      </c>
      <c r="E321" s="182" t="s">
        <v>185</v>
      </c>
      <c r="F321" s="185">
        <v>0</v>
      </c>
      <c r="G321" s="185">
        <v>0</v>
      </c>
      <c r="H321" s="185">
        <v>0</v>
      </c>
      <c r="I321" s="185">
        <v>0</v>
      </c>
      <c r="J321" s="185">
        <v>0</v>
      </c>
      <c r="K321" s="185">
        <v>0</v>
      </c>
      <c r="L321" s="185">
        <v>0</v>
      </c>
      <c r="M321" s="185">
        <v>0</v>
      </c>
      <c r="N321" s="185">
        <v>0</v>
      </c>
      <c r="O321" s="185">
        <v>0</v>
      </c>
      <c r="P321" s="185">
        <v>0</v>
      </c>
      <c r="Q321" s="194">
        <v>0</v>
      </c>
      <c r="R321" s="195">
        <f t="shared" si="8"/>
        <v>0</v>
      </c>
    </row>
    <row r="322" spans="1:18">
      <c r="A322" s="182" t="s">
        <v>187</v>
      </c>
      <c r="B322" s="183">
        <v>1</v>
      </c>
      <c r="C322" s="184">
        <v>100</v>
      </c>
      <c r="D322" s="182" t="s">
        <v>152</v>
      </c>
      <c r="E322" s="182" t="s">
        <v>185</v>
      </c>
      <c r="F322" s="185">
        <v>480</v>
      </c>
      <c r="G322" s="185">
        <v>1290</v>
      </c>
      <c r="H322" s="185">
        <v>1330</v>
      </c>
      <c r="I322" s="185">
        <v>1140</v>
      </c>
      <c r="J322" s="185">
        <v>1738</v>
      </c>
      <c r="K322" s="185">
        <v>1048</v>
      </c>
      <c r="L322" s="185">
        <v>748</v>
      </c>
      <c r="M322" s="185">
        <v>1500</v>
      </c>
      <c r="N322" s="185">
        <v>1065</v>
      </c>
      <c r="O322" s="185">
        <v>1020</v>
      </c>
      <c r="P322" s="185">
        <v>1110</v>
      </c>
      <c r="Q322" s="194">
        <v>1230</v>
      </c>
      <c r="R322" s="195">
        <f t="shared" si="8"/>
        <v>13699</v>
      </c>
    </row>
    <row r="323" spans="1:18">
      <c r="A323" s="182" t="s">
        <v>187</v>
      </c>
      <c r="B323" s="183">
        <v>1</v>
      </c>
      <c r="C323" s="184">
        <v>20</v>
      </c>
      <c r="D323" s="182" t="s">
        <v>154</v>
      </c>
      <c r="E323" s="182" t="s">
        <v>185</v>
      </c>
      <c r="F323" s="185">
        <v>0</v>
      </c>
      <c r="G323" s="185">
        <v>0</v>
      </c>
      <c r="H323" s="185">
        <v>0</v>
      </c>
      <c r="I323" s="185">
        <v>0</v>
      </c>
      <c r="J323" s="185">
        <v>0</v>
      </c>
      <c r="K323" s="185">
        <v>0</v>
      </c>
      <c r="L323" s="185">
        <v>0</v>
      </c>
      <c r="M323" s="185">
        <v>0</v>
      </c>
      <c r="N323" s="185">
        <v>0</v>
      </c>
      <c r="O323" s="185">
        <v>0</v>
      </c>
      <c r="P323" s="185">
        <v>0</v>
      </c>
      <c r="Q323" s="194">
        <v>0</v>
      </c>
      <c r="R323" s="195">
        <f t="shared" si="8"/>
        <v>0</v>
      </c>
    </row>
    <row r="324" spans="1:18">
      <c r="A324" s="182" t="s">
        <v>187</v>
      </c>
      <c r="B324" s="183">
        <v>1</v>
      </c>
      <c r="C324" s="184">
        <v>30</v>
      </c>
      <c r="D324" s="182" t="s">
        <v>154</v>
      </c>
      <c r="E324" s="182" t="s">
        <v>185</v>
      </c>
      <c r="F324" s="185">
        <v>0</v>
      </c>
      <c r="G324" s="185">
        <v>0</v>
      </c>
      <c r="H324" s="185">
        <v>0</v>
      </c>
      <c r="I324" s="185">
        <v>0</v>
      </c>
      <c r="J324" s="185">
        <v>0</v>
      </c>
      <c r="K324" s="185">
        <v>0</v>
      </c>
      <c r="L324" s="185">
        <v>0</v>
      </c>
      <c r="M324" s="185">
        <v>0</v>
      </c>
      <c r="N324" s="185">
        <v>0</v>
      </c>
      <c r="O324" s="185">
        <v>0</v>
      </c>
      <c r="P324" s="185">
        <v>0</v>
      </c>
      <c r="Q324" s="194">
        <v>0</v>
      </c>
      <c r="R324" s="195">
        <f t="shared" si="8"/>
        <v>0</v>
      </c>
    </row>
    <row r="325" spans="1:18">
      <c r="A325" s="182" t="s">
        <v>187</v>
      </c>
      <c r="B325" s="183">
        <v>1</v>
      </c>
      <c r="C325" s="184">
        <v>60</v>
      </c>
      <c r="D325" s="182" t="s">
        <v>154</v>
      </c>
      <c r="E325" s="182" t="s">
        <v>185</v>
      </c>
      <c r="F325" s="185">
        <v>0</v>
      </c>
      <c r="G325" s="185">
        <v>0</v>
      </c>
      <c r="H325" s="185">
        <v>0</v>
      </c>
      <c r="I325" s="185">
        <v>0</v>
      </c>
      <c r="J325" s="185">
        <v>0</v>
      </c>
      <c r="K325" s="185">
        <v>0</v>
      </c>
      <c r="L325" s="185">
        <v>0</v>
      </c>
      <c r="M325" s="185">
        <v>0</v>
      </c>
      <c r="N325" s="185">
        <v>0</v>
      </c>
      <c r="O325" s="185">
        <v>0</v>
      </c>
      <c r="P325" s="185">
        <v>0</v>
      </c>
      <c r="Q325" s="194">
        <v>0</v>
      </c>
      <c r="R325" s="195">
        <f t="shared" si="8"/>
        <v>0</v>
      </c>
    </row>
    <row r="326" spans="1:18">
      <c r="A326" s="182" t="s">
        <v>187</v>
      </c>
      <c r="B326" s="183">
        <v>1</v>
      </c>
      <c r="C326" s="184">
        <v>90</v>
      </c>
      <c r="D326" s="182" t="s">
        <v>154</v>
      </c>
      <c r="E326" s="182" t="s">
        <v>185</v>
      </c>
      <c r="F326" s="185">
        <v>0</v>
      </c>
      <c r="G326" s="185">
        <v>0</v>
      </c>
      <c r="H326" s="185">
        <v>0</v>
      </c>
      <c r="I326" s="185">
        <v>0</v>
      </c>
      <c r="J326" s="185">
        <v>0</v>
      </c>
      <c r="K326" s="185">
        <v>0</v>
      </c>
      <c r="L326" s="185">
        <v>0</v>
      </c>
      <c r="M326" s="185">
        <v>0</v>
      </c>
      <c r="N326" s="185">
        <v>0</v>
      </c>
      <c r="O326" s="185">
        <v>0</v>
      </c>
      <c r="P326" s="185">
        <v>0</v>
      </c>
      <c r="Q326" s="194">
        <v>0</v>
      </c>
      <c r="R326" s="195">
        <f t="shared" si="8"/>
        <v>0</v>
      </c>
    </row>
    <row r="327" spans="1:18">
      <c r="A327" s="182" t="s">
        <v>187</v>
      </c>
      <c r="B327" s="183">
        <v>1</v>
      </c>
      <c r="C327" s="184">
        <v>100</v>
      </c>
      <c r="D327" s="182" t="s">
        <v>154</v>
      </c>
      <c r="E327" s="182" t="s">
        <v>185</v>
      </c>
      <c r="F327" s="185">
        <v>10050</v>
      </c>
      <c r="G327" s="185">
        <v>12326</v>
      </c>
      <c r="H327" s="185">
        <v>13406</v>
      </c>
      <c r="I327" s="185">
        <v>8902</v>
      </c>
      <c r="J327" s="185">
        <v>12468</v>
      </c>
      <c r="K327" s="185">
        <v>11648</v>
      </c>
      <c r="L327" s="185">
        <v>7987</v>
      </c>
      <c r="M327" s="185">
        <v>10844</v>
      </c>
      <c r="N327" s="185">
        <v>7676</v>
      </c>
      <c r="O327" s="185">
        <v>9926</v>
      </c>
      <c r="P327" s="185">
        <v>9890</v>
      </c>
      <c r="Q327" s="194">
        <v>10696</v>
      </c>
      <c r="R327" s="195">
        <f t="shared" si="8"/>
        <v>125819</v>
      </c>
    </row>
    <row r="328" spans="1:18">
      <c r="A328" s="182" t="s">
        <v>187</v>
      </c>
      <c r="B328" s="183">
        <v>1</v>
      </c>
      <c r="C328" s="184">
        <v>20</v>
      </c>
      <c r="D328" s="182" t="s">
        <v>153</v>
      </c>
      <c r="E328" s="182" t="s">
        <v>185</v>
      </c>
      <c r="F328" s="185">
        <v>0</v>
      </c>
      <c r="G328" s="185">
        <v>0</v>
      </c>
      <c r="H328" s="185">
        <v>0</v>
      </c>
      <c r="I328" s="185">
        <v>0</v>
      </c>
      <c r="J328" s="185">
        <v>0</v>
      </c>
      <c r="K328" s="185">
        <v>0</v>
      </c>
      <c r="L328" s="185">
        <v>0</v>
      </c>
      <c r="M328" s="185">
        <v>0</v>
      </c>
      <c r="N328" s="185">
        <v>0</v>
      </c>
      <c r="O328" s="185">
        <v>0</v>
      </c>
      <c r="P328" s="185">
        <v>0</v>
      </c>
      <c r="Q328" s="194">
        <v>0</v>
      </c>
      <c r="R328" s="195">
        <f t="shared" si="8"/>
        <v>0</v>
      </c>
    </row>
    <row r="329" spans="1:18">
      <c r="A329" s="182" t="s">
        <v>187</v>
      </c>
      <c r="B329" s="183">
        <v>1</v>
      </c>
      <c r="C329" s="184">
        <v>100</v>
      </c>
      <c r="D329" s="182" t="s">
        <v>153</v>
      </c>
      <c r="E329" s="182" t="s">
        <v>185</v>
      </c>
      <c r="F329" s="185">
        <v>4576</v>
      </c>
      <c r="G329" s="185">
        <v>4460</v>
      </c>
      <c r="H329" s="185">
        <v>3958</v>
      </c>
      <c r="I329" s="185">
        <v>5682</v>
      </c>
      <c r="J329" s="185">
        <v>4470</v>
      </c>
      <c r="K329" s="185">
        <v>5040</v>
      </c>
      <c r="L329" s="185">
        <v>5190</v>
      </c>
      <c r="M329" s="185">
        <v>4848</v>
      </c>
      <c r="N329" s="185">
        <v>5115</v>
      </c>
      <c r="O329" s="185">
        <v>3360</v>
      </c>
      <c r="P329" s="185">
        <v>4578</v>
      </c>
      <c r="Q329" s="194">
        <v>5906</v>
      </c>
      <c r="R329" s="195">
        <f t="shared" si="8"/>
        <v>57183</v>
      </c>
    </row>
    <row r="330" spans="1:18">
      <c r="A330" s="182" t="s">
        <v>187</v>
      </c>
      <c r="B330" s="183">
        <v>1</v>
      </c>
      <c r="C330" s="184">
        <v>20</v>
      </c>
      <c r="D330" s="182" t="s">
        <v>164</v>
      </c>
      <c r="E330" s="182" t="s">
        <v>185</v>
      </c>
      <c r="F330" s="185">
        <v>0</v>
      </c>
      <c r="G330" s="185">
        <v>0</v>
      </c>
      <c r="H330" s="185">
        <v>0</v>
      </c>
      <c r="I330" s="185">
        <v>0</v>
      </c>
      <c r="J330" s="185">
        <v>0</v>
      </c>
      <c r="K330" s="185">
        <v>0</v>
      </c>
      <c r="L330" s="185">
        <v>0</v>
      </c>
      <c r="M330" s="185">
        <v>0</v>
      </c>
      <c r="N330" s="185">
        <v>0</v>
      </c>
      <c r="O330" s="185">
        <v>0</v>
      </c>
      <c r="P330" s="185">
        <v>0</v>
      </c>
      <c r="Q330" s="194">
        <v>0</v>
      </c>
      <c r="R330" s="195">
        <f t="shared" si="8"/>
        <v>0</v>
      </c>
    </row>
    <row r="331" spans="1:18">
      <c r="A331" s="182" t="s">
        <v>187</v>
      </c>
      <c r="B331" s="183">
        <v>1</v>
      </c>
      <c r="C331" s="184">
        <v>100</v>
      </c>
      <c r="D331" s="182" t="s">
        <v>164</v>
      </c>
      <c r="E331" s="182" t="s">
        <v>185</v>
      </c>
      <c r="F331" s="185">
        <v>7932</v>
      </c>
      <c r="G331" s="185">
        <v>6662</v>
      </c>
      <c r="H331" s="185">
        <v>8028</v>
      </c>
      <c r="I331" s="185">
        <v>8516</v>
      </c>
      <c r="J331" s="185">
        <v>8982</v>
      </c>
      <c r="K331" s="185">
        <v>7626</v>
      </c>
      <c r="L331" s="185">
        <v>8336</v>
      </c>
      <c r="M331" s="185">
        <v>7570</v>
      </c>
      <c r="N331" s="185">
        <v>6652</v>
      </c>
      <c r="O331" s="185">
        <v>9266</v>
      </c>
      <c r="P331" s="185">
        <v>7324</v>
      </c>
      <c r="Q331" s="194">
        <v>8402</v>
      </c>
      <c r="R331" s="195">
        <f t="shared" si="8"/>
        <v>95296</v>
      </c>
    </row>
    <row r="332" spans="1:18">
      <c r="A332" s="182" t="s">
        <v>187</v>
      </c>
      <c r="B332" s="183">
        <v>1</v>
      </c>
      <c r="C332" s="184">
        <v>120</v>
      </c>
      <c r="D332" s="182" t="s">
        <v>164</v>
      </c>
      <c r="E332" s="182" t="s">
        <v>185</v>
      </c>
      <c r="F332" s="185">
        <v>0</v>
      </c>
      <c r="G332" s="185">
        <v>0</v>
      </c>
      <c r="H332" s="185">
        <v>0</v>
      </c>
      <c r="I332" s="185">
        <v>0</v>
      </c>
      <c r="J332" s="185">
        <v>0</v>
      </c>
      <c r="K332" s="185">
        <v>0</v>
      </c>
      <c r="L332" s="185">
        <v>0</v>
      </c>
      <c r="M332" s="185">
        <v>0</v>
      </c>
      <c r="N332" s="185">
        <v>0</v>
      </c>
      <c r="O332" s="185">
        <v>0</v>
      </c>
      <c r="P332" s="185">
        <v>0</v>
      </c>
      <c r="Q332" s="194">
        <v>0</v>
      </c>
      <c r="R332" s="195">
        <f t="shared" si="8"/>
        <v>0</v>
      </c>
    </row>
    <row r="333" spans="1:18">
      <c r="A333" s="182" t="s">
        <v>187</v>
      </c>
      <c r="B333" s="183">
        <v>1</v>
      </c>
      <c r="C333" s="184">
        <v>20</v>
      </c>
      <c r="D333" s="182" t="s">
        <v>158</v>
      </c>
      <c r="E333" s="182" t="s">
        <v>185</v>
      </c>
      <c r="F333" s="185">
        <v>0</v>
      </c>
      <c r="G333" s="185">
        <v>0</v>
      </c>
      <c r="H333" s="185">
        <v>0</v>
      </c>
      <c r="I333" s="185">
        <v>0</v>
      </c>
      <c r="J333" s="185">
        <v>0</v>
      </c>
      <c r="K333" s="185">
        <v>0</v>
      </c>
      <c r="L333" s="185">
        <v>0</v>
      </c>
      <c r="M333" s="185">
        <v>0</v>
      </c>
      <c r="N333" s="185">
        <v>0</v>
      </c>
      <c r="O333" s="185">
        <v>0</v>
      </c>
      <c r="P333" s="185">
        <v>0</v>
      </c>
      <c r="Q333" s="194">
        <v>0</v>
      </c>
      <c r="R333" s="195">
        <f t="shared" si="8"/>
        <v>0</v>
      </c>
    </row>
    <row r="334" spans="1:18">
      <c r="A334" s="182" t="s">
        <v>187</v>
      </c>
      <c r="B334" s="183">
        <v>1</v>
      </c>
      <c r="C334" s="184">
        <v>100</v>
      </c>
      <c r="D334" s="182" t="s">
        <v>158</v>
      </c>
      <c r="E334" s="182" t="s">
        <v>185</v>
      </c>
      <c r="F334" s="185">
        <v>4160</v>
      </c>
      <c r="G334" s="185">
        <v>3080</v>
      </c>
      <c r="H334" s="185">
        <v>3444</v>
      </c>
      <c r="I334" s="185">
        <v>2322</v>
      </c>
      <c r="J334" s="185">
        <v>3492</v>
      </c>
      <c r="K334" s="185">
        <v>3408</v>
      </c>
      <c r="L334" s="185">
        <v>4580</v>
      </c>
      <c r="M334" s="185">
        <v>2977</v>
      </c>
      <c r="N334" s="185">
        <v>3936</v>
      </c>
      <c r="O334" s="185">
        <v>3976</v>
      </c>
      <c r="P334" s="185">
        <v>3256</v>
      </c>
      <c r="Q334" s="194">
        <v>4786</v>
      </c>
      <c r="R334" s="195">
        <f t="shared" si="8"/>
        <v>43417</v>
      </c>
    </row>
    <row r="335" spans="1:18">
      <c r="A335" s="182" t="s">
        <v>187</v>
      </c>
      <c r="B335" s="183">
        <v>1</v>
      </c>
      <c r="C335" s="184">
        <v>20</v>
      </c>
      <c r="D335" s="182" t="s">
        <v>167</v>
      </c>
      <c r="E335" s="182" t="s">
        <v>185</v>
      </c>
      <c r="F335" s="185">
        <v>0</v>
      </c>
      <c r="G335" s="185">
        <v>0</v>
      </c>
      <c r="H335" s="185">
        <v>0</v>
      </c>
      <c r="I335" s="185">
        <v>0</v>
      </c>
      <c r="J335" s="185">
        <v>0</v>
      </c>
      <c r="K335" s="185">
        <v>0</v>
      </c>
      <c r="L335" s="185">
        <v>0</v>
      </c>
      <c r="M335" s="185">
        <v>0</v>
      </c>
      <c r="N335" s="185">
        <v>0</v>
      </c>
      <c r="O335" s="185">
        <v>0</v>
      </c>
      <c r="P335" s="185">
        <v>0</v>
      </c>
      <c r="Q335" s="194">
        <v>0</v>
      </c>
      <c r="R335" s="195">
        <f t="shared" si="8"/>
        <v>0</v>
      </c>
    </row>
    <row r="336" spans="1:18">
      <c r="A336" s="182" t="s">
        <v>187</v>
      </c>
      <c r="B336" s="183">
        <v>1</v>
      </c>
      <c r="C336" s="184">
        <v>60</v>
      </c>
      <c r="D336" s="182" t="s">
        <v>167</v>
      </c>
      <c r="E336" s="182" t="s">
        <v>185</v>
      </c>
      <c r="F336" s="185">
        <v>0</v>
      </c>
      <c r="G336" s="185">
        <v>0</v>
      </c>
      <c r="H336" s="185">
        <v>0</v>
      </c>
      <c r="I336" s="185">
        <v>0</v>
      </c>
      <c r="J336" s="185">
        <v>0</v>
      </c>
      <c r="K336" s="185">
        <v>0</v>
      </c>
      <c r="L336" s="185">
        <v>0</v>
      </c>
      <c r="M336" s="185">
        <v>0</v>
      </c>
      <c r="N336" s="185">
        <v>0</v>
      </c>
      <c r="O336" s="185">
        <v>0</v>
      </c>
      <c r="P336" s="185">
        <v>0</v>
      </c>
      <c r="Q336" s="194">
        <v>0</v>
      </c>
      <c r="R336" s="195">
        <f t="shared" si="8"/>
        <v>0</v>
      </c>
    </row>
    <row r="337" spans="1:18">
      <c r="A337" s="182" t="s">
        <v>187</v>
      </c>
      <c r="B337" s="183">
        <v>1</v>
      </c>
      <c r="C337" s="184">
        <v>100</v>
      </c>
      <c r="D337" s="182" t="s">
        <v>167</v>
      </c>
      <c r="E337" s="182" t="s">
        <v>185</v>
      </c>
      <c r="F337" s="185">
        <v>3704</v>
      </c>
      <c r="G337" s="185">
        <v>3914</v>
      </c>
      <c r="H337" s="185">
        <v>5004</v>
      </c>
      <c r="I337" s="185">
        <v>4164</v>
      </c>
      <c r="J337" s="185">
        <v>3008</v>
      </c>
      <c r="K337" s="185">
        <v>5038</v>
      </c>
      <c r="L337" s="185">
        <v>4432</v>
      </c>
      <c r="M337" s="185">
        <v>4408</v>
      </c>
      <c r="N337" s="185">
        <v>5068</v>
      </c>
      <c r="O337" s="185">
        <v>4768</v>
      </c>
      <c r="P337" s="185">
        <v>3741</v>
      </c>
      <c r="Q337" s="194">
        <v>4528</v>
      </c>
      <c r="R337" s="195">
        <f t="shared" si="8"/>
        <v>51777</v>
      </c>
    </row>
    <row r="338" spans="1:18">
      <c r="A338" s="182" t="s">
        <v>151</v>
      </c>
      <c r="B338" s="183">
        <v>1</v>
      </c>
      <c r="C338" s="184">
        <v>60</v>
      </c>
      <c r="D338" s="182" t="s">
        <v>102</v>
      </c>
      <c r="E338" s="182" t="s">
        <v>163</v>
      </c>
      <c r="F338" s="185">
        <v>0</v>
      </c>
      <c r="G338" s="185">
        <v>0</v>
      </c>
      <c r="H338" s="185">
        <v>0</v>
      </c>
      <c r="I338" s="185">
        <v>0</v>
      </c>
      <c r="J338" s="185">
        <v>0</v>
      </c>
      <c r="K338" s="185">
        <v>0</v>
      </c>
      <c r="L338" s="185">
        <v>0</v>
      </c>
      <c r="M338" s="185">
        <v>0</v>
      </c>
      <c r="N338" s="185">
        <v>0</v>
      </c>
      <c r="O338" s="185">
        <v>0</v>
      </c>
      <c r="P338" s="185">
        <v>0</v>
      </c>
      <c r="Q338" s="194">
        <v>0</v>
      </c>
      <c r="R338" s="195">
        <f t="shared" si="8"/>
        <v>0</v>
      </c>
    </row>
    <row r="339" spans="1:18">
      <c r="A339" s="182" t="s">
        <v>151</v>
      </c>
      <c r="B339" s="183">
        <v>1</v>
      </c>
      <c r="C339" s="184">
        <v>100</v>
      </c>
      <c r="D339" s="182" t="s">
        <v>102</v>
      </c>
      <c r="E339" s="182" t="s">
        <v>163</v>
      </c>
      <c r="F339" s="185">
        <v>120</v>
      </c>
      <c r="G339" s="185">
        <v>180</v>
      </c>
      <c r="H339" s="185">
        <v>480</v>
      </c>
      <c r="I339" s="185">
        <v>120</v>
      </c>
      <c r="J339" s="185">
        <v>150</v>
      </c>
      <c r="K339" s="185">
        <v>300</v>
      </c>
      <c r="L339" s="185">
        <v>210</v>
      </c>
      <c r="M339" s="185">
        <v>90</v>
      </c>
      <c r="N339" s="185">
        <v>30</v>
      </c>
      <c r="O339" s="185">
        <v>60</v>
      </c>
      <c r="P339" s="185">
        <v>0</v>
      </c>
      <c r="Q339" s="194">
        <v>0</v>
      </c>
      <c r="R339" s="195">
        <f t="shared" si="8"/>
        <v>1740</v>
      </c>
    </row>
    <row r="340" spans="1:18">
      <c r="A340" s="182" t="s">
        <v>151</v>
      </c>
      <c r="B340" s="183">
        <v>1</v>
      </c>
      <c r="C340" s="184">
        <v>60</v>
      </c>
      <c r="D340" s="182" t="s">
        <v>154</v>
      </c>
      <c r="E340" s="182" t="s">
        <v>163</v>
      </c>
      <c r="F340" s="185">
        <v>0</v>
      </c>
      <c r="G340" s="185">
        <v>0</v>
      </c>
      <c r="H340" s="185">
        <v>0</v>
      </c>
      <c r="I340" s="185">
        <v>0</v>
      </c>
      <c r="J340" s="185">
        <v>0</v>
      </c>
      <c r="K340" s="185">
        <v>0</v>
      </c>
      <c r="L340" s="185">
        <v>0</v>
      </c>
      <c r="M340" s="185">
        <v>0</v>
      </c>
      <c r="N340" s="185">
        <v>0</v>
      </c>
      <c r="O340" s="185">
        <v>0</v>
      </c>
      <c r="P340" s="185">
        <v>0</v>
      </c>
      <c r="Q340" s="194">
        <v>0</v>
      </c>
      <c r="R340" s="195">
        <f t="shared" si="8"/>
        <v>0</v>
      </c>
    </row>
    <row r="341" spans="1:18">
      <c r="A341" s="182" t="s">
        <v>151</v>
      </c>
      <c r="B341" s="183">
        <v>1</v>
      </c>
      <c r="C341" s="184">
        <v>100</v>
      </c>
      <c r="D341" s="182" t="s">
        <v>154</v>
      </c>
      <c r="E341" s="182" t="s">
        <v>163</v>
      </c>
      <c r="F341" s="185">
        <v>690</v>
      </c>
      <c r="G341" s="185">
        <v>990</v>
      </c>
      <c r="H341" s="185">
        <v>1620</v>
      </c>
      <c r="I341" s="185">
        <v>660</v>
      </c>
      <c r="J341" s="185">
        <v>1050</v>
      </c>
      <c r="K341" s="185">
        <v>1140</v>
      </c>
      <c r="L341" s="185">
        <v>1170</v>
      </c>
      <c r="M341" s="185">
        <v>1110</v>
      </c>
      <c r="N341" s="185">
        <v>960</v>
      </c>
      <c r="O341" s="185">
        <v>930</v>
      </c>
      <c r="P341" s="185">
        <v>840</v>
      </c>
      <c r="Q341" s="194">
        <v>630</v>
      </c>
      <c r="R341" s="195">
        <f t="shared" si="8"/>
        <v>11790</v>
      </c>
    </row>
    <row r="342" spans="1:18">
      <c r="A342" s="182" t="s">
        <v>151</v>
      </c>
      <c r="B342" s="183">
        <v>1</v>
      </c>
      <c r="C342" s="184">
        <v>60</v>
      </c>
      <c r="D342" s="182" t="s">
        <v>153</v>
      </c>
      <c r="E342" s="182" t="s">
        <v>163</v>
      </c>
      <c r="F342" s="185">
        <v>0</v>
      </c>
      <c r="G342" s="185">
        <v>0</v>
      </c>
      <c r="H342" s="185">
        <v>0</v>
      </c>
      <c r="I342" s="185">
        <v>0</v>
      </c>
      <c r="J342" s="185">
        <v>0</v>
      </c>
      <c r="K342" s="185">
        <v>0</v>
      </c>
      <c r="L342" s="185">
        <v>0</v>
      </c>
      <c r="M342" s="185">
        <v>0</v>
      </c>
      <c r="N342" s="185">
        <v>0</v>
      </c>
      <c r="O342" s="185">
        <v>0</v>
      </c>
      <c r="P342" s="185">
        <v>0</v>
      </c>
      <c r="Q342" s="194">
        <v>390</v>
      </c>
      <c r="R342" s="195">
        <f t="shared" si="8"/>
        <v>390</v>
      </c>
    </row>
    <row r="343" spans="1:18">
      <c r="A343" s="182" t="s">
        <v>151</v>
      </c>
      <c r="B343" s="183">
        <v>1</v>
      </c>
      <c r="C343" s="184">
        <v>100</v>
      </c>
      <c r="D343" s="182" t="s">
        <v>153</v>
      </c>
      <c r="E343" s="182" t="s">
        <v>163</v>
      </c>
      <c r="F343" s="185">
        <v>330</v>
      </c>
      <c r="G343" s="185">
        <v>1530</v>
      </c>
      <c r="H343" s="185">
        <v>390</v>
      </c>
      <c r="I343" s="185">
        <v>480</v>
      </c>
      <c r="J343" s="185">
        <v>1020</v>
      </c>
      <c r="K343" s="185">
        <v>240</v>
      </c>
      <c r="L343" s="185">
        <v>1050</v>
      </c>
      <c r="M343" s="185">
        <v>240</v>
      </c>
      <c r="N343" s="185">
        <v>300</v>
      </c>
      <c r="O343" s="185">
        <v>1050</v>
      </c>
      <c r="P343" s="185">
        <v>540</v>
      </c>
      <c r="Q343" s="194">
        <v>30</v>
      </c>
      <c r="R343" s="195">
        <f t="shared" ref="R343:R406" si="9">SUM(F343:Q343)</f>
        <v>7200</v>
      </c>
    </row>
    <row r="344" spans="1:18">
      <c r="A344" s="182" t="s">
        <v>151</v>
      </c>
      <c r="B344" s="183">
        <v>1</v>
      </c>
      <c r="C344" s="184">
        <v>60</v>
      </c>
      <c r="D344" s="182" t="s">
        <v>164</v>
      </c>
      <c r="E344" s="182" t="s">
        <v>163</v>
      </c>
      <c r="F344" s="185">
        <v>0</v>
      </c>
      <c r="G344" s="185">
        <v>0</v>
      </c>
      <c r="H344" s="185">
        <v>0</v>
      </c>
      <c r="I344" s="185">
        <v>0</v>
      </c>
      <c r="J344" s="185">
        <v>180</v>
      </c>
      <c r="K344" s="185">
        <v>0</v>
      </c>
      <c r="L344" s="185">
        <v>360</v>
      </c>
      <c r="M344" s="185">
        <v>0</v>
      </c>
      <c r="N344" s="185">
        <v>0</v>
      </c>
      <c r="O344" s="185">
        <v>360</v>
      </c>
      <c r="P344" s="185">
        <v>0</v>
      </c>
      <c r="Q344" s="194">
        <v>0</v>
      </c>
      <c r="R344" s="195">
        <f t="shared" si="9"/>
        <v>900</v>
      </c>
    </row>
    <row r="345" spans="1:18">
      <c r="A345" s="182" t="s">
        <v>151</v>
      </c>
      <c r="B345" s="183">
        <v>1</v>
      </c>
      <c r="C345" s="184">
        <v>100</v>
      </c>
      <c r="D345" s="182" t="s">
        <v>164</v>
      </c>
      <c r="E345" s="182" t="s">
        <v>163</v>
      </c>
      <c r="F345" s="185">
        <v>0</v>
      </c>
      <c r="G345" s="185">
        <v>180</v>
      </c>
      <c r="H345" s="185">
        <v>0</v>
      </c>
      <c r="I345" s="185">
        <v>0</v>
      </c>
      <c r="J345" s="185">
        <v>0</v>
      </c>
      <c r="K345" s="185">
        <v>0</v>
      </c>
      <c r="L345" s="185">
        <v>0</v>
      </c>
      <c r="M345" s="185">
        <v>0</v>
      </c>
      <c r="N345" s="185">
        <v>0</v>
      </c>
      <c r="O345" s="185">
        <v>0</v>
      </c>
      <c r="P345" s="185">
        <v>0</v>
      </c>
      <c r="Q345" s="194">
        <v>0</v>
      </c>
      <c r="R345" s="195">
        <f t="shared" si="9"/>
        <v>180</v>
      </c>
    </row>
    <row r="346" spans="1:18">
      <c r="A346" s="182" t="s">
        <v>151</v>
      </c>
      <c r="B346" s="183">
        <v>1</v>
      </c>
      <c r="C346" s="184">
        <v>60</v>
      </c>
      <c r="D346" s="182" t="s">
        <v>165</v>
      </c>
      <c r="E346" s="182" t="s">
        <v>163</v>
      </c>
      <c r="F346" s="185">
        <v>0</v>
      </c>
      <c r="G346" s="185">
        <v>0</v>
      </c>
      <c r="H346" s="185">
        <v>0</v>
      </c>
      <c r="I346" s="185">
        <v>0</v>
      </c>
      <c r="J346" s="185">
        <v>0</v>
      </c>
      <c r="K346" s="185">
        <v>0</v>
      </c>
      <c r="L346" s="185">
        <v>0</v>
      </c>
      <c r="M346" s="185">
        <v>0</v>
      </c>
      <c r="N346" s="185">
        <v>0</v>
      </c>
      <c r="O346" s="185">
        <v>0</v>
      </c>
      <c r="P346" s="185">
        <v>0</v>
      </c>
      <c r="Q346" s="194">
        <v>0</v>
      </c>
      <c r="R346" s="195">
        <f t="shared" si="9"/>
        <v>0</v>
      </c>
    </row>
    <row r="347" spans="1:18">
      <c r="A347" s="182" t="s">
        <v>151</v>
      </c>
      <c r="B347" s="183">
        <v>1</v>
      </c>
      <c r="C347" s="184">
        <v>100</v>
      </c>
      <c r="D347" s="182" t="s">
        <v>165</v>
      </c>
      <c r="E347" s="182" t="s">
        <v>163</v>
      </c>
      <c r="F347" s="185">
        <v>900</v>
      </c>
      <c r="G347" s="185">
        <v>120</v>
      </c>
      <c r="H347" s="185">
        <v>480</v>
      </c>
      <c r="I347" s="185">
        <v>1050</v>
      </c>
      <c r="J347" s="185">
        <v>60</v>
      </c>
      <c r="K347" s="185">
        <v>690</v>
      </c>
      <c r="L347" s="185">
        <v>600</v>
      </c>
      <c r="M347" s="185">
        <v>60</v>
      </c>
      <c r="N347" s="185">
        <v>630</v>
      </c>
      <c r="O347" s="185">
        <v>900</v>
      </c>
      <c r="P347" s="185">
        <v>330</v>
      </c>
      <c r="Q347" s="194">
        <v>300</v>
      </c>
      <c r="R347" s="195">
        <f t="shared" si="9"/>
        <v>6120</v>
      </c>
    </row>
    <row r="348" spans="1:18">
      <c r="A348" s="182" t="s">
        <v>151</v>
      </c>
      <c r="B348" s="183">
        <v>1</v>
      </c>
      <c r="C348" s="184">
        <v>60</v>
      </c>
      <c r="D348" s="182" t="s">
        <v>158</v>
      </c>
      <c r="E348" s="182" t="s">
        <v>163</v>
      </c>
      <c r="F348" s="185">
        <v>0</v>
      </c>
      <c r="G348" s="185">
        <v>0</v>
      </c>
      <c r="H348" s="185">
        <v>0</v>
      </c>
      <c r="I348" s="185">
        <v>0</v>
      </c>
      <c r="J348" s="185">
        <v>0</v>
      </c>
      <c r="K348" s="185">
        <v>0</v>
      </c>
      <c r="L348" s="185">
        <v>0</v>
      </c>
      <c r="M348" s="185">
        <v>0</v>
      </c>
      <c r="N348" s="185">
        <v>0</v>
      </c>
      <c r="O348" s="185">
        <v>0</v>
      </c>
      <c r="P348" s="185">
        <v>0</v>
      </c>
      <c r="Q348" s="194">
        <v>0</v>
      </c>
      <c r="R348" s="195">
        <f t="shared" si="9"/>
        <v>0</v>
      </c>
    </row>
    <row r="349" spans="1:18">
      <c r="A349" s="182" t="s">
        <v>151</v>
      </c>
      <c r="B349" s="183">
        <v>1</v>
      </c>
      <c r="C349" s="184">
        <v>100</v>
      </c>
      <c r="D349" s="182" t="s">
        <v>158</v>
      </c>
      <c r="E349" s="182" t="s">
        <v>163</v>
      </c>
      <c r="F349" s="185">
        <v>1018</v>
      </c>
      <c r="G349" s="185">
        <v>300</v>
      </c>
      <c r="H349" s="185">
        <v>690</v>
      </c>
      <c r="I349" s="185">
        <v>1140</v>
      </c>
      <c r="J349" s="185">
        <v>540</v>
      </c>
      <c r="K349" s="185">
        <v>870</v>
      </c>
      <c r="L349" s="185">
        <v>480</v>
      </c>
      <c r="M349" s="185">
        <v>930</v>
      </c>
      <c r="N349" s="185">
        <v>480</v>
      </c>
      <c r="O349" s="185">
        <v>900</v>
      </c>
      <c r="P349" s="185">
        <v>630</v>
      </c>
      <c r="Q349" s="194">
        <v>480</v>
      </c>
      <c r="R349" s="195">
        <f t="shared" si="9"/>
        <v>8458</v>
      </c>
    </row>
    <row r="350" spans="1:18">
      <c r="A350" s="182" t="s">
        <v>151</v>
      </c>
      <c r="B350" s="183">
        <v>1</v>
      </c>
      <c r="C350" s="184">
        <v>100</v>
      </c>
      <c r="D350" s="182" t="s">
        <v>166</v>
      </c>
      <c r="E350" s="182" t="s">
        <v>163</v>
      </c>
      <c r="F350" s="185">
        <v>0</v>
      </c>
      <c r="G350" s="185">
        <v>0</v>
      </c>
      <c r="H350" s="185">
        <v>0</v>
      </c>
      <c r="I350" s="185">
        <v>0</v>
      </c>
      <c r="J350" s="185">
        <v>0</v>
      </c>
      <c r="K350" s="185">
        <v>0</v>
      </c>
      <c r="L350" s="185">
        <v>0</v>
      </c>
      <c r="M350" s="185">
        <v>0</v>
      </c>
      <c r="N350" s="185">
        <v>0</v>
      </c>
      <c r="O350" s="185">
        <v>0</v>
      </c>
      <c r="P350" s="185">
        <v>0</v>
      </c>
      <c r="Q350" s="194">
        <v>0</v>
      </c>
      <c r="R350" s="195">
        <f t="shared" si="9"/>
        <v>0</v>
      </c>
    </row>
    <row r="351" spans="1:18">
      <c r="A351" s="182" t="s">
        <v>151</v>
      </c>
      <c r="B351" s="183">
        <v>1</v>
      </c>
      <c r="C351" s="184">
        <v>60</v>
      </c>
      <c r="D351" s="182" t="s">
        <v>167</v>
      </c>
      <c r="E351" s="182" t="s">
        <v>163</v>
      </c>
      <c r="F351" s="185">
        <v>0</v>
      </c>
      <c r="G351" s="185">
        <v>0</v>
      </c>
      <c r="H351" s="185">
        <v>0</v>
      </c>
      <c r="I351" s="185">
        <v>0</v>
      </c>
      <c r="J351" s="185">
        <v>0</v>
      </c>
      <c r="K351" s="185">
        <v>0</v>
      </c>
      <c r="L351" s="185">
        <v>90</v>
      </c>
      <c r="M351" s="185">
        <v>0</v>
      </c>
      <c r="N351" s="185">
        <v>0</v>
      </c>
      <c r="O351" s="185">
        <v>0</v>
      </c>
      <c r="P351" s="185">
        <v>0</v>
      </c>
      <c r="Q351" s="194">
        <v>0</v>
      </c>
      <c r="R351" s="195">
        <f t="shared" si="9"/>
        <v>90</v>
      </c>
    </row>
    <row r="352" spans="1:18">
      <c r="A352" s="182" t="s">
        <v>151</v>
      </c>
      <c r="B352" s="183">
        <v>1</v>
      </c>
      <c r="C352" s="184">
        <v>100</v>
      </c>
      <c r="D352" s="182" t="s">
        <v>167</v>
      </c>
      <c r="E352" s="182" t="s">
        <v>163</v>
      </c>
      <c r="F352" s="185">
        <v>270</v>
      </c>
      <c r="G352" s="185">
        <v>90</v>
      </c>
      <c r="H352" s="185">
        <v>120</v>
      </c>
      <c r="I352" s="185">
        <v>450</v>
      </c>
      <c r="J352" s="185">
        <v>60</v>
      </c>
      <c r="K352" s="185">
        <v>180</v>
      </c>
      <c r="L352" s="185">
        <v>330</v>
      </c>
      <c r="M352" s="185">
        <v>146</v>
      </c>
      <c r="N352" s="185">
        <v>446</v>
      </c>
      <c r="O352" s="185">
        <v>236</v>
      </c>
      <c r="P352" s="185">
        <v>146</v>
      </c>
      <c r="Q352" s="194">
        <v>506</v>
      </c>
      <c r="R352" s="195">
        <f t="shared" si="9"/>
        <v>2980</v>
      </c>
    </row>
    <row r="353" spans="1:18">
      <c r="A353" s="182" t="s">
        <v>151</v>
      </c>
      <c r="B353" s="183">
        <v>1</v>
      </c>
      <c r="C353" s="184">
        <v>60</v>
      </c>
      <c r="D353" s="182" t="s">
        <v>105</v>
      </c>
      <c r="E353" s="182" t="s">
        <v>163</v>
      </c>
      <c r="F353" s="185">
        <v>0</v>
      </c>
      <c r="G353" s="185">
        <v>0</v>
      </c>
      <c r="H353" s="185">
        <v>0</v>
      </c>
      <c r="I353" s="185">
        <v>0</v>
      </c>
      <c r="J353" s="185">
        <v>0</v>
      </c>
      <c r="K353" s="185">
        <v>0</v>
      </c>
      <c r="L353" s="185">
        <v>0</v>
      </c>
      <c r="M353" s="185">
        <v>0</v>
      </c>
      <c r="N353" s="185">
        <v>0</v>
      </c>
      <c r="O353" s="185">
        <v>1320</v>
      </c>
      <c r="P353" s="185">
        <v>240</v>
      </c>
      <c r="Q353" s="194">
        <v>600</v>
      </c>
      <c r="R353" s="195">
        <f t="shared" si="9"/>
        <v>2160</v>
      </c>
    </row>
    <row r="354" spans="1:18">
      <c r="A354" s="182" t="s">
        <v>151</v>
      </c>
      <c r="B354" s="183">
        <v>1</v>
      </c>
      <c r="C354" s="184">
        <v>100</v>
      </c>
      <c r="D354" s="182" t="s">
        <v>105</v>
      </c>
      <c r="E354" s="182" t="s">
        <v>163</v>
      </c>
      <c r="F354" s="185">
        <v>118</v>
      </c>
      <c r="G354" s="185">
        <v>358</v>
      </c>
      <c r="H354" s="185">
        <v>1408</v>
      </c>
      <c r="I354" s="185">
        <v>478</v>
      </c>
      <c r="J354" s="185">
        <v>416</v>
      </c>
      <c r="K354" s="185">
        <v>958</v>
      </c>
      <c r="L354" s="185">
        <v>1046</v>
      </c>
      <c r="M354" s="185">
        <v>630</v>
      </c>
      <c r="N354" s="185">
        <v>60</v>
      </c>
      <c r="O354" s="185">
        <v>0</v>
      </c>
      <c r="P354" s="185">
        <v>0</v>
      </c>
      <c r="Q354" s="194">
        <v>0</v>
      </c>
      <c r="R354" s="195">
        <f t="shared" si="9"/>
        <v>5472</v>
      </c>
    </row>
    <row r="355" spans="1:18">
      <c r="A355" s="182" t="s">
        <v>151</v>
      </c>
      <c r="B355" s="183">
        <v>1</v>
      </c>
      <c r="C355" s="184">
        <v>100</v>
      </c>
      <c r="D355" s="182" t="s">
        <v>168</v>
      </c>
      <c r="E355" s="182" t="s">
        <v>163</v>
      </c>
      <c r="F355" s="185">
        <v>0</v>
      </c>
      <c r="G355" s="185">
        <v>0</v>
      </c>
      <c r="H355" s="185">
        <v>0</v>
      </c>
      <c r="I355" s="185">
        <v>0</v>
      </c>
      <c r="J355" s="185">
        <v>0</v>
      </c>
      <c r="K355" s="185">
        <v>0</v>
      </c>
      <c r="L355" s="185">
        <v>0</v>
      </c>
      <c r="M355" s="185">
        <v>0</v>
      </c>
      <c r="N355" s="185">
        <v>0</v>
      </c>
      <c r="O355" s="185">
        <v>0</v>
      </c>
      <c r="P355" s="185">
        <v>0</v>
      </c>
      <c r="Q355" s="194">
        <v>0</v>
      </c>
      <c r="R355" s="195">
        <f t="shared" si="9"/>
        <v>0</v>
      </c>
    </row>
    <row r="356" spans="1:18">
      <c r="A356" s="182" t="s">
        <v>151</v>
      </c>
      <c r="B356" s="183">
        <v>1</v>
      </c>
      <c r="C356" s="184">
        <v>60</v>
      </c>
      <c r="D356" s="182" t="s">
        <v>170</v>
      </c>
      <c r="E356" s="182" t="s">
        <v>163</v>
      </c>
      <c r="F356" s="185">
        <v>0</v>
      </c>
      <c r="G356" s="185">
        <v>0</v>
      </c>
      <c r="H356" s="185">
        <v>0</v>
      </c>
      <c r="I356" s="185">
        <v>0</v>
      </c>
      <c r="J356" s="185">
        <v>0</v>
      </c>
      <c r="K356" s="185">
        <v>0</v>
      </c>
      <c r="L356" s="185">
        <v>0</v>
      </c>
      <c r="M356" s="185">
        <v>0</v>
      </c>
      <c r="N356" s="185">
        <v>0</v>
      </c>
      <c r="O356" s="185">
        <v>0</v>
      </c>
      <c r="P356" s="185">
        <v>0</v>
      </c>
      <c r="Q356" s="194">
        <v>0</v>
      </c>
      <c r="R356" s="195">
        <f t="shared" si="9"/>
        <v>0</v>
      </c>
    </row>
    <row r="357" spans="1:18">
      <c r="A357" s="182" t="s">
        <v>151</v>
      </c>
      <c r="B357" s="183">
        <v>1</v>
      </c>
      <c r="C357" s="184">
        <v>100</v>
      </c>
      <c r="D357" s="182" t="s">
        <v>170</v>
      </c>
      <c r="E357" s="182" t="s">
        <v>163</v>
      </c>
      <c r="F357" s="185">
        <v>0</v>
      </c>
      <c r="G357" s="185">
        <v>0</v>
      </c>
      <c r="H357" s="185">
        <v>0</v>
      </c>
      <c r="I357" s="185">
        <v>0</v>
      </c>
      <c r="J357" s="185">
        <v>0</v>
      </c>
      <c r="K357" s="185">
        <v>0</v>
      </c>
      <c r="L357" s="185">
        <v>0</v>
      </c>
      <c r="M357" s="185">
        <v>0</v>
      </c>
      <c r="N357" s="185">
        <v>0</v>
      </c>
      <c r="O357" s="185">
        <v>0</v>
      </c>
      <c r="P357" s="185">
        <v>0</v>
      </c>
      <c r="Q357" s="194">
        <v>0</v>
      </c>
      <c r="R357" s="195">
        <f t="shared" si="9"/>
        <v>0</v>
      </c>
    </row>
    <row r="358" spans="1:18">
      <c r="A358" s="182" t="s">
        <v>190</v>
      </c>
      <c r="B358" s="183">
        <v>1</v>
      </c>
      <c r="C358" s="184">
        <v>5</v>
      </c>
      <c r="D358" s="182" t="s">
        <v>191</v>
      </c>
      <c r="E358" s="182" t="s">
        <v>192</v>
      </c>
      <c r="F358" s="185">
        <v>725</v>
      </c>
      <c r="G358" s="185">
        <v>770</v>
      </c>
      <c r="H358" s="185">
        <v>705</v>
      </c>
      <c r="I358" s="185">
        <v>850</v>
      </c>
      <c r="J358" s="185">
        <v>605</v>
      </c>
      <c r="K358" s="185">
        <v>1020</v>
      </c>
      <c r="L358" s="185">
        <v>905</v>
      </c>
      <c r="M358" s="185">
        <v>645</v>
      </c>
      <c r="N358" s="185">
        <v>590</v>
      </c>
      <c r="O358" s="185">
        <v>895</v>
      </c>
      <c r="P358" s="185">
        <v>665</v>
      </c>
      <c r="Q358" s="194">
        <v>793</v>
      </c>
      <c r="R358" s="195">
        <f t="shared" si="9"/>
        <v>9168</v>
      </c>
    </row>
    <row r="359" spans="1:18">
      <c r="A359" s="182" t="s">
        <v>190</v>
      </c>
      <c r="B359" s="183">
        <v>1</v>
      </c>
      <c r="C359" s="184">
        <v>1</v>
      </c>
      <c r="D359" s="182" t="s">
        <v>193</v>
      </c>
      <c r="E359" s="182" t="s">
        <v>192</v>
      </c>
      <c r="F359" s="185">
        <v>0</v>
      </c>
      <c r="G359" s="185">
        <v>0</v>
      </c>
      <c r="H359" s="185">
        <v>0</v>
      </c>
      <c r="I359" s="185">
        <v>0</v>
      </c>
      <c r="J359" s="185">
        <v>0</v>
      </c>
      <c r="K359" s="185">
        <v>0</v>
      </c>
      <c r="L359" s="185">
        <v>0</v>
      </c>
      <c r="M359" s="185">
        <v>0</v>
      </c>
      <c r="N359" s="185">
        <v>0</v>
      </c>
      <c r="O359" s="185">
        <v>0</v>
      </c>
      <c r="P359" s="185">
        <v>0</v>
      </c>
      <c r="Q359" s="194">
        <v>0</v>
      </c>
      <c r="R359" s="195">
        <f t="shared" si="9"/>
        <v>0</v>
      </c>
    </row>
    <row r="360" spans="1:18">
      <c r="A360" s="182" t="s">
        <v>190</v>
      </c>
      <c r="B360" s="183">
        <v>1</v>
      </c>
      <c r="C360" s="184">
        <v>5</v>
      </c>
      <c r="D360" s="182" t="s">
        <v>193</v>
      </c>
      <c r="E360" s="182" t="s">
        <v>192</v>
      </c>
      <c r="F360" s="185">
        <v>1997</v>
      </c>
      <c r="G360" s="185">
        <v>1812</v>
      </c>
      <c r="H360" s="185">
        <v>2063</v>
      </c>
      <c r="I360" s="185">
        <v>2225</v>
      </c>
      <c r="J360" s="185">
        <v>2160</v>
      </c>
      <c r="K360" s="185">
        <v>2078</v>
      </c>
      <c r="L360" s="185">
        <v>2593</v>
      </c>
      <c r="M360" s="185">
        <v>1797</v>
      </c>
      <c r="N360" s="185">
        <v>1795</v>
      </c>
      <c r="O360" s="185">
        <v>2170</v>
      </c>
      <c r="P360" s="185">
        <v>1825</v>
      </c>
      <c r="Q360" s="194">
        <v>1964</v>
      </c>
      <c r="R360" s="195">
        <f t="shared" si="9"/>
        <v>24479</v>
      </c>
    </row>
    <row r="361" spans="1:18">
      <c r="A361" s="182" t="s">
        <v>190</v>
      </c>
      <c r="B361" s="183">
        <v>1</v>
      </c>
      <c r="C361" s="184">
        <v>5</v>
      </c>
      <c r="D361" s="182" t="s">
        <v>470</v>
      </c>
      <c r="E361" s="182" t="s">
        <v>192</v>
      </c>
      <c r="F361" s="185">
        <v>0</v>
      </c>
      <c r="G361" s="185">
        <v>0</v>
      </c>
      <c r="H361" s="185">
        <v>0</v>
      </c>
      <c r="I361" s="185">
        <v>0</v>
      </c>
      <c r="J361" s="185">
        <v>0</v>
      </c>
      <c r="K361" s="185">
        <v>0</v>
      </c>
      <c r="L361" s="185">
        <v>0</v>
      </c>
      <c r="M361" s="185">
        <v>0</v>
      </c>
      <c r="N361" s="185">
        <v>0</v>
      </c>
      <c r="O361" s="185">
        <v>0</v>
      </c>
      <c r="P361" s="185">
        <v>0</v>
      </c>
      <c r="Q361" s="194">
        <v>0</v>
      </c>
      <c r="R361" s="195">
        <f t="shared" si="9"/>
        <v>0</v>
      </c>
    </row>
    <row r="362" spans="1:18">
      <c r="A362" s="182" t="s">
        <v>190</v>
      </c>
      <c r="B362" s="183">
        <v>1</v>
      </c>
      <c r="C362" s="184">
        <v>1</v>
      </c>
      <c r="D362" s="182" t="s">
        <v>194</v>
      </c>
      <c r="E362" s="182" t="s">
        <v>192</v>
      </c>
      <c r="F362" s="185">
        <v>0</v>
      </c>
      <c r="G362" s="185">
        <v>0</v>
      </c>
      <c r="H362" s="185">
        <v>0</v>
      </c>
      <c r="I362" s="185">
        <v>0</v>
      </c>
      <c r="J362" s="185">
        <v>0</v>
      </c>
      <c r="K362" s="185">
        <v>0</v>
      </c>
      <c r="L362" s="185">
        <v>0</v>
      </c>
      <c r="M362" s="185">
        <v>0</v>
      </c>
      <c r="N362" s="185">
        <v>0</v>
      </c>
      <c r="O362" s="185">
        <v>0</v>
      </c>
      <c r="P362" s="185">
        <v>0</v>
      </c>
      <c r="Q362" s="194">
        <v>0</v>
      </c>
      <c r="R362" s="195">
        <f t="shared" si="9"/>
        <v>0</v>
      </c>
    </row>
    <row r="363" spans="1:18">
      <c r="A363" s="182" t="s">
        <v>190</v>
      </c>
      <c r="B363" s="183">
        <v>1</v>
      </c>
      <c r="C363" s="184">
        <v>5</v>
      </c>
      <c r="D363" s="182" t="s">
        <v>194</v>
      </c>
      <c r="E363" s="182" t="s">
        <v>192</v>
      </c>
      <c r="F363" s="185">
        <v>2050</v>
      </c>
      <c r="G363" s="185">
        <v>2216</v>
      </c>
      <c r="H363" s="185">
        <v>2060</v>
      </c>
      <c r="I363" s="185">
        <v>2257</v>
      </c>
      <c r="J363" s="185">
        <v>2302</v>
      </c>
      <c r="K363" s="185">
        <v>2025</v>
      </c>
      <c r="L363" s="185">
        <v>2190</v>
      </c>
      <c r="M363" s="185">
        <v>2190</v>
      </c>
      <c r="N363" s="185">
        <v>1880</v>
      </c>
      <c r="O363" s="185">
        <v>2315</v>
      </c>
      <c r="P363" s="185">
        <v>2015</v>
      </c>
      <c r="Q363" s="194">
        <v>2235</v>
      </c>
      <c r="R363" s="195">
        <f t="shared" si="9"/>
        <v>25735</v>
      </c>
    </row>
    <row r="364" spans="1:18">
      <c r="A364" s="182" t="s">
        <v>190</v>
      </c>
      <c r="B364" s="183">
        <v>1</v>
      </c>
      <c r="C364" s="184">
        <v>5</v>
      </c>
      <c r="D364" s="182" t="s">
        <v>195</v>
      </c>
      <c r="E364" s="182" t="s">
        <v>192</v>
      </c>
      <c r="F364" s="185">
        <v>1091</v>
      </c>
      <c r="G364" s="185">
        <v>1237</v>
      </c>
      <c r="H364" s="185">
        <v>1158</v>
      </c>
      <c r="I364" s="185">
        <v>1127</v>
      </c>
      <c r="J364" s="185">
        <v>1096</v>
      </c>
      <c r="K364" s="185">
        <v>1142</v>
      </c>
      <c r="L364" s="185">
        <v>915</v>
      </c>
      <c r="M364" s="185">
        <v>1015</v>
      </c>
      <c r="N364" s="185">
        <v>965</v>
      </c>
      <c r="O364" s="185">
        <v>1124</v>
      </c>
      <c r="P364" s="185">
        <v>1050</v>
      </c>
      <c r="Q364" s="194">
        <v>1169</v>
      </c>
      <c r="R364" s="195">
        <f t="shared" si="9"/>
        <v>13089</v>
      </c>
    </row>
    <row r="365" spans="1:18">
      <c r="A365" s="182" t="s">
        <v>190</v>
      </c>
      <c r="B365" s="183">
        <v>1</v>
      </c>
      <c r="C365" s="184">
        <v>5</v>
      </c>
      <c r="D365" s="182" t="s">
        <v>196</v>
      </c>
      <c r="E365" s="182" t="s">
        <v>192</v>
      </c>
      <c r="F365" s="185">
        <v>1720</v>
      </c>
      <c r="G365" s="185">
        <v>1565</v>
      </c>
      <c r="H365" s="185">
        <v>1400</v>
      </c>
      <c r="I365" s="185">
        <v>1775</v>
      </c>
      <c r="J365" s="185">
        <v>1820</v>
      </c>
      <c r="K365" s="185">
        <v>1275</v>
      </c>
      <c r="L365" s="185">
        <v>1465</v>
      </c>
      <c r="M365" s="185">
        <v>1266</v>
      </c>
      <c r="N365" s="185">
        <v>1510</v>
      </c>
      <c r="O365" s="185">
        <v>1456</v>
      </c>
      <c r="P365" s="185">
        <v>1135</v>
      </c>
      <c r="Q365" s="194">
        <v>1730</v>
      </c>
      <c r="R365" s="195">
        <f t="shared" si="9"/>
        <v>18117</v>
      </c>
    </row>
    <row r="366" spans="1:18">
      <c r="A366" s="182" t="s">
        <v>151</v>
      </c>
      <c r="B366" s="183">
        <v>1</v>
      </c>
      <c r="C366" s="184">
        <v>1</v>
      </c>
      <c r="D366" s="182" t="s">
        <v>152</v>
      </c>
      <c r="E366" s="182" t="s">
        <v>171</v>
      </c>
      <c r="F366" s="185">
        <v>0</v>
      </c>
      <c r="G366" s="185">
        <v>0</v>
      </c>
      <c r="H366" s="185">
        <v>0</v>
      </c>
      <c r="I366" s="185">
        <v>0</v>
      </c>
      <c r="J366" s="185">
        <v>0</v>
      </c>
      <c r="K366" s="185">
        <v>0</v>
      </c>
      <c r="L366" s="185">
        <v>0</v>
      </c>
      <c r="M366" s="185">
        <v>0</v>
      </c>
      <c r="N366" s="185">
        <v>0</v>
      </c>
      <c r="O366" s="185">
        <v>0</v>
      </c>
      <c r="P366" s="185">
        <v>0</v>
      </c>
      <c r="Q366" s="194">
        <v>0</v>
      </c>
      <c r="R366" s="195">
        <f t="shared" si="9"/>
        <v>0</v>
      </c>
    </row>
    <row r="367" spans="1:18">
      <c r="A367" s="182" t="s">
        <v>151</v>
      </c>
      <c r="B367" s="183">
        <v>1</v>
      </c>
      <c r="C367" s="184">
        <v>100</v>
      </c>
      <c r="D367" s="182" t="s">
        <v>152</v>
      </c>
      <c r="E367" s="182" t="s">
        <v>171</v>
      </c>
      <c r="F367" s="185">
        <v>4100</v>
      </c>
      <c r="G367" s="185">
        <v>5619</v>
      </c>
      <c r="H367" s="185">
        <v>5772</v>
      </c>
      <c r="I367" s="185">
        <v>4494</v>
      </c>
      <c r="J367" s="185">
        <v>6458</v>
      </c>
      <c r="K367" s="185">
        <v>5009</v>
      </c>
      <c r="L367" s="185">
        <v>5752</v>
      </c>
      <c r="M367" s="185">
        <v>4182</v>
      </c>
      <c r="N367" s="185">
        <v>5310</v>
      </c>
      <c r="O367" s="185">
        <v>5661</v>
      </c>
      <c r="P367" s="185">
        <v>3624</v>
      </c>
      <c r="Q367" s="194">
        <v>30</v>
      </c>
      <c r="R367" s="195">
        <f t="shared" si="9"/>
        <v>56011</v>
      </c>
    </row>
    <row r="368" spans="1:18">
      <c r="A368" s="182" t="s">
        <v>151</v>
      </c>
      <c r="B368" s="183">
        <v>1</v>
      </c>
      <c r="C368" s="184">
        <v>1</v>
      </c>
      <c r="D368" s="182" t="s">
        <v>153</v>
      </c>
      <c r="E368" s="182" t="s">
        <v>171</v>
      </c>
      <c r="F368" s="185">
        <v>0</v>
      </c>
      <c r="G368" s="185">
        <v>0</v>
      </c>
      <c r="H368" s="185">
        <v>0</v>
      </c>
      <c r="I368" s="185">
        <v>0</v>
      </c>
      <c r="J368" s="185">
        <v>0</v>
      </c>
      <c r="K368" s="185">
        <v>0</v>
      </c>
      <c r="L368" s="185">
        <v>0</v>
      </c>
      <c r="M368" s="185">
        <v>0</v>
      </c>
      <c r="N368" s="185">
        <v>0</v>
      </c>
      <c r="O368" s="185">
        <v>0</v>
      </c>
      <c r="P368" s="185">
        <v>0</v>
      </c>
      <c r="Q368" s="194">
        <v>0</v>
      </c>
      <c r="R368" s="195">
        <f t="shared" si="9"/>
        <v>0</v>
      </c>
    </row>
    <row r="369" spans="1:18">
      <c r="A369" s="182" t="s">
        <v>151</v>
      </c>
      <c r="B369" s="183">
        <v>1</v>
      </c>
      <c r="C369" s="184">
        <v>100</v>
      </c>
      <c r="D369" s="182" t="s">
        <v>153</v>
      </c>
      <c r="E369" s="182" t="s">
        <v>171</v>
      </c>
      <c r="F369" s="185">
        <v>4154</v>
      </c>
      <c r="G369" s="185">
        <v>6294</v>
      </c>
      <c r="H369" s="185">
        <v>5955</v>
      </c>
      <c r="I369" s="185">
        <v>7290</v>
      </c>
      <c r="J369" s="185">
        <v>6510</v>
      </c>
      <c r="K369" s="185">
        <v>5889</v>
      </c>
      <c r="L369" s="185">
        <v>7140</v>
      </c>
      <c r="M369" s="185">
        <v>6986</v>
      </c>
      <c r="N369" s="185">
        <v>5210</v>
      </c>
      <c r="O369" s="185">
        <v>6281</v>
      </c>
      <c r="P369" s="185">
        <v>5306</v>
      </c>
      <c r="Q369" s="194">
        <v>5000</v>
      </c>
      <c r="R369" s="195">
        <f t="shared" si="9"/>
        <v>72015</v>
      </c>
    </row>
    <row r="370" spans="1:18">
      <c r="A370" s="182" t="s">
        <v>151</v>
      </c>
      <c r="B370" s="183">
        <v>1</v>
      </c>
      <c r="C370" s="184">
        <v>500</v>
      </c>
      <c r="D370" s="182" t="s">
        <v>153</v>
      </c>
      <c r="E370" s="182" t="s">
        <v>171</v>
      </c>
      <c r="F370" s="185">
        <v>0</v>
      </c>
      <c r="G370" s="185">
        <v>0</v>
      </c>
      <c r="H370" s="185">
        <v>0</v>
      </c>
      <c r="I370" s="185">
        <v>0</v>
      </c>
      <c r="J370" s="185">
        <v>0</v>
      </c>
      <c r="K370" s="185">
        <v>0</v>
      </c>
      <c r="L370" s="185">
        <v>0</v>
      </c>
      <c r="M370" s="185">
        <v>0</v>
      </c>
      <c r="N370" s="185">
        <v>0</v>
      </c>
      <c r="O370" s="185">
        <v>0</v>
      </c>
      <c r="P370" s="185">
        <v>0</v>
      </c>
      <c r="Q370" s="194">
        <v>0</v>
      </c>
      <c r="R370" s="195">
        <f t="shared" si="9"/>
        <v>0</v>
      </c>
    </row>
    <row r="371" spans="1:18">
      <c r="A371" s="182" t="s">
        <v>151</v>
      </c>
      <c r="B371" s="183">
        <v>1</v>
      </c>
      <c r="C371" s="184">
        <v>100</v>
      </c>
      <c r="D371" s="182" t="s">
        <v>158</v>
      </c>
      <c r="E371" s="182" t="s">
        <v>171</v>
      </c>
      <c r="F371" s="185">
        <v>3172</v>
      </c>
      <c r="G371" s="185">
        <v>3244</v>
      </c>
      <c r="H371" s="185">
        <v>3052</v>
      </c>
      <c r="I371" s="185">
        <v>4386</v>
      </c>
      <c r="J371" s="185">
        <v>2416</v>
      </c>
      <c r="K371" s="185">
        <v>3798</v>
      </c>
      <c r="L371" s="185">
        <v>3292</v>
      </c>
      <c r="M371" s="185">
        <v>2962</v>
      </c>
      <c r="N371" s="185">
        <v>3498</v>
      </c>
      <c r="O371" s="185">
        <v>2238</v>
      </c>
      <c r="P371" s="185">
        <v>3404</v>
      </c>
      <c r="Q371" s="194">
        <v>3524</v>
      </c>
      <c r="R371" s="195">
        <f t="shared" si="9"/>
        <v>38986</v>
      </c>
    </row>
    <row r="372" spans="1:18">
      <c r="A372" s="182" t="s">
        <v>151</v>
      </c>
      <c r="B372" s="183">
        <v>1</v>
      </c>
      <c r="C372" s="184">
        <v>500</v>
      </c>
      <c r="D372" s="182" t="s">
        <v>158</v>
      </c>
      <c r="E372" s="182" t="s">
        <v>171</v>
      </c>
      <c r="F372" s="185">
        <v>0</v>
      </c>
      <c r="G372" s="185">
        <v>0</v>
      </c>
      <c r="H372" s="185">
        <v>0</v>
      </c>
      <c r="I372" s="185">
        <v>0</v>
      </c>
      <c r="J372" s="185">
        <v>0</v>
      </c>
      <c r="K372" s="185">
        <v>0</v>
      </c>
      <c r="L372" s="185">
        <v>0</v>
      </c>
      <c r="M372" s="185">
        <v>0</v>
      </c>
      <c r="N372" s="185">
        <v>0</v>
      </c>
      <c r="O372" s="185">
        <v>0</v>
      </c>
      <c r="P372" s="185">
        <v>0</v>
      </c>
      <c r="Q372" s="194">
        <v>0</v>
      </c>
      <c r="R372" s="195">
        <f t="shared" si="9"/>
        <v>0</v>
      </c>
    </row>
    <row r="373" spans="1:18">
      <c r="A373" s="182" t="s">
        <v>151</v>
      </c>
      <c r="B373" s="183">
        <v>1</v>
      </c>
      <c r="C373" s="184">
        <v>100</v>
      </c>
      <c r="D373" s="182" t="s">
        <v>105</v>
      </c>
      <c r="E373" s="182" t="s">
        <v>171</v>
      </c>
      <c r="F373" s="185">
        <v>900</v>
      </c>
      <c r="G373" s="185">
        <v>1260</v>
      </c>
      <c r="H373" s="185">
        <v>1530</v>
      </c>
      <c r="I373" s="185">
        <v>1230</v>
      </c>
      <c r="J373" s="185">
        <v>2070</v>
      </c>
      <c r="K373" s="185">
        <v>836</v>
      </c>
      <c r="L373" s="185">
        <v>1650</v>
      </c>
      <c r="M373" s="185">
        <v>2336</v>
      </c>
      <c r="N373" s="185">
        <v>806</v>
      </c>
      <c r="O373" s="185">
        <v>1170</v>
      </c>
      <c r="P373" s="185">
        <v>1436</v>
      </c>
      <c r="Q373" s="194">
        <v>1140</v>
      </c>
      <c r="R373" s="195">
        <f t="shared" si="9"/>
        <v>16364</v>
      </c>
    </row>
    <row r="374" spans="1:18">
      <c r="A374" s="182" t="s">
        <v>151</v>
      </c>
      <c r="B374" s="183">
        <v>1</v>
      </c>
      <c r="C374" s="184">
        <v>100</v>
      </c>
      <c r="D374" s="182" t="s">
        <v>170</v>
      </c>
      <c r="E374" s="182" t="s">
        <v>171</v>
      </c>
      <c r="F374" s="185">
        <v>120</v>
      </c>
      <c r="G374" s="185">
        <v>780</v>
      </c>
      <c r="H374" s="185">
        <v>60</v>
      </c>
      <c r="I374" s="185">
        <v>60</v>
      </c>
      <c r="J374" s="185">
        <v>720</v>
      </c>
      <c r="K374" s="185">
        <v>0</v>
      </c>
      <c r="L374" s="185">
        <v>0</v>
      </c>
      <c r="M374" s="185">
        <v>180</v>
      </c>
      <c r="N374" s="185">
        <v>360</v>
      </c>
      <c r="O374" s="185">
        <v>540</v>
      </c>
      <c r="P374" s="185">
        <v>180</v>
      </c>
      <c r="Q374" s="194">
        <v>0</v>
      </c>
      <c r="R374" s="195">
        <f t="shared" si="9"/>
        <v>3000</v>
      </c>
    </row>
    <row r="375" spans="1:18">
      <c r="A375" s="182" t="s">
        <v>179</v>
      </c>
      <c r="B375" s="183">
        <v>1</v>
      </c>
      <c r="C375" s="184">
        <v>100</v>
      </c>
      <c r="D375" s="182" t="s">
        <v>150</v>
      </c>
      <c r="E375" s="182" t="s">
        <v>180</v>
      </c>
      <c r="F375" s="185">
        <v>360</v>
      </c>
      <c r="G375" s="185">
        <v>90</v>
      </c>
      <c r="H375" s="185">
        <v>690</v>
      </c>
      <c r="I375" s="185">
        <v>390</v>
      </c>
      <c r="J375" s="185">
        <v>30</v>
      </c>
      <c r="K375" s="185">
        <v>720</v>
      </c>
      <c r="L375" s="185">
        <v>187</v>
      </c>
      <c r="M375" s="185">
        <v>90</v>
      </c>
      <c r="N375" s="185">
        <v>388</v>
      </c>
      <c r="O375" s="185">
        <v>210</v>
      </c>
      <c r="P375" s="185">
        <v>150</v>
      </c>
      <c r="Q375" s="194">
        <v>630</v>
      </c>
      <c r="R375" s="195">
        <f t="shared" si="9"/>
        <v>3935</v>
      </c>
    </row>
    <row r="376" spans="1:18">
      <c r="A376" s="182" t="s">
        <v>179</v>
      </c>
      <c r="B376" s="183">
        <v>1</v>
      </c>
      <c r="C376" s="184">
        <v>100</v>
      </c>
      <c r="D376" s="182" t="s">
        <v>181</v>
      </c>
      <c r="E376" s="182" t="s">
        <v>180</v>
      </c>
      <c r="F376" s="185">
        <v>390</v>
      </c>
      <c r="G376" s="185">
        <v>660</v>
      </c>
      <c r="H376" s="185">
        <v>390</v>
      </c>
      <c r="I376" s="185">
        <v>450</v>
      </c>
      <c r="J376" s="185">
        <v>480</v>
      </c>
      <c r="K376" s="185">
        <v>600</v>
      </c>
      <c r="L376" s="185">
        <v>744</v>
      </c>
      <c r="M376" s="185">
        <v>510</v>
      </c>
      <c r="N376" s="185">
        <v>510</v>
      </c>
      <c r="O376" s="185">
        <v>418</v>
      </c>
      <c r="P376" s="185">
        <v>808</v>
      </c>
      <c r="Q376" s="194">
        <v>448</v>
      </c>
      <c r="R376" s="195">
        <f t="shared" si="9"/>
        <v>6408</v>
      </c>
    </row>
    <row r="377" spans="1:18">
      <c r="A377" s="182" t="s">
        <v>179</v>
      </c>
      <c r="B377" s="183">
        <v>1</v>
      </c>
      <c r="C377" s="184">
        <v>100</v>
      </c>
      <c r="D377" s="182" t="s">
        <v>182</v>
      </c>
      <c r="E377" s="182" t="s">
        <v>180</v>
      </c>
      <c r="F377" s="185">
        <v>1050</v>
      </c>
      <c r="G377" s="185">
        <v>780</v>
      </c>
      <c r="H377" s="185">
        <v>900</v>
      </c>
      <c r="I377" s="185">
        <v>1110</v>
      </c>
      <c r="J377" s="185">
        <v>540</v>
      </c>
      <c r="K377" s="185">
        <v>1410</v>
      </c>
      <c r="L377" s="185">
        <v>1470</v>
      </c>
      <c r="M377" s="185">
        <v>1140</v>
      </c>
      <c r="N377" s="185">
        <v>1200</v>
      </c>
      <c r="O377" s="185">
        <v>390</v>
      </c>
      <c r="P377" s="185">
        <v>1020</v>
      </c>
      <c r="Q377" s="194">
        <v>930</v>
      </c>
      <c r="R377" s="195">
        <f t="shared" si="9"/>
        <v>11940</v>
      </c>
    </row>
    <row r="378" spans="1:18">
      <c r="A378" s="182" t="s">
        <v>179</v>
      </c>
      <c r="B378" s="183">
        <v>1</v>
      </c>
      <c r="C378" s="184">
        <v>100</v>
      </c>
      <c r="D378" s="182" t="s">
        <v>183</v>
      </c>
      <c r="E378" s="182" t="s">
        <v>180</v>
      </c>
      <c r="F378" s="185">
        <v>238</v>
      </c>
      <c r="G378" s="185">
        <v>958</v>
      </c>
      <c r="H378" s="185">
        <v>238</v>
      </c>
      <c r="I378" s="185">
        <v>238</v>
      </c>
      <c r="J378" s="185">
        <v>598</v>
      </c>
      <c r="K378" s="185">
        <v>536</v>
      </c>
      <c r="L378" s="185">
        <v>1020</v>
      </c>
      <c r="M378" s="185">
        <v>538</v>
      </c>
      <c r="N378" s="185">
        <v>508</v>
      </c>
      <c r="O378" s="185">
        <v>660</v>
      </c>
      <c r="P378" s="185">
        <v>360</v>
      </c>
      <c r="Q378" s="194">
        <v>750</v>
      </c>
      <c r="R378" s="195">
        <f t="shared" si="9"/>
        <v>6642</v>
      </c>
    </row>
    <row r="379" spans="1:18">
      <c r="A379" s="182" t="s">
        <v>197</v>
      </c>
      <c r="B379" s="183">
        <v>1</v>
      </c>
      <c r="C379" s="184">
        <v>60</v>
      </c>
      <c r="D379" s="182" t="s">
        <v>154</v>
      </c>
      <c r="E379" s="182" t="s">
        <v>180</v>
      </c>
      <c r="F379" s="185">
        <v>0</v>
      </c>
      <c r="G379" s="185">
        <v>0</v>
      </c>
      <c r="H379" s="185">
        <v>0</v>
      </c>
      <c r="I379" s="185">
        <v>0</v>
      </c>
      <c r="J379" s="185">
        <v>0</v>
      </c>
      <c r="K379" s="185">
        <v>0</v>
      </c>
      <c r="L379" s="185">
        <v>0</v>
      </c>
      <c r="M379" s="185">
        <v>0</v>
      </c>
      <c r="N379" s="185">
        <v>0</v>
      </c>
      <c r="O379" s="185">
        <v>0</v>
      </c>
      <c r="P379" s="185">
        <v>90</v>
      </c>
      <c r="Q379" s="194">
        <v>0</v>
      </c>
      <c r="R379" s="195">
        <f t="shared" si="9"/>
        <v>90</v>
      </c>
    </row>
    <row r="380" spans="1:18">
      <c r="A380" s="182" t="s">
        <v>197</v>
      </c>
      <c r="B380" s="183">
        <v>1</v>
      </c>
      <c r="C380" s="184">
        <v>60</v>
      </c>
      <c r="D380" s="182" t="s">
        <v>153</v>
      </c>
      <c r="E380" s="182" t="s">
        <v>180</v>
      </c>
      <c r="F380" s="185">
        <v>0</v>
      </c>
      <c r="G380" s="185">
        <v>0</v>
      </c>
      <c r="H380" s="185">
        <v>0</v>
      </c>
      <c r="I380" s="185">
        <v>0</v>
      </c>
      <c r="J380" s="185">
        <v>0</v>
      </c>
      <c r="K380" s="185">
        <v>0</v>
      </c>
      <c r="L380" s="185">
        <v>0</v>
      </c>
      <c r="M380" s="185">
        <v>0</v>
      </c>
      <c r="N380" s="185">
        <v>0</v>
      </c>
      <c r="O380" s="185">
        <v>0</v>
      </c>
      <c r="P380" s="185">
        <v>0</v>
      </c>
      <c r="Q380" s="194">
        <v>120</v>
      </c>
      <c r="R380" s="195">
        <f t="shared" si="9"/>
        <v>120</v>
      </c>
    </row>
    <row r="381" spans="1:18">
      <c r="A381" s="182" t="s">
        <v>197</v>
      </c>
      <c r="B381" s="183">
        <v>1</v>
      </c>
      <c r="C381" s="184">
        <v>60</v>
      </c>
      <c r="D381" s="182" t="s">
        <v>164</v>
      </c>
      <c r="E381" s="182" t="s">
        <v>180</v>
      </c>
      <c r="F381" s="185">
        <v>0</v>
      </c>
      <c r="G381" s="185">
        <v>0</v>
      </c>
      <c r="H381" s="185">
        <v>0</v>
      </c>
      <c r="I381" s="185">
        <v>0</v>
      </c>
      <c r="J381" s="185">
        <v>0</v>
      </c>
      <c r="K381" s="185">
        <v>0</v>
      </c>
      <c r="L381" s="185">
        <v>0</v>
      </c>
      <c r="M381" s="185">
        <v>0</v>
      </c>
      <c r="N381" s="185">
        <v>0</v>
      </c>
      <c r="O381" s="185">
        <v>0</v>
      </c>
      <c r="P381" s="185">
        <v>0</v>
      </c>
      <c r="Q381" s="194">
        <v>0</v>
      </c>
      <c r="R381" s="195">
        <f t="shared" si="9"/>
        <v>0</v>
      </c>
    </row>
    <row r="382" spans="1:18">
      <c r="A382" s="182" t="s">
        <v>197</v>
      </c>
      <c r="B382" s="183">
        <v>1</v>
      </c>
      <c r="C382" s="184">
        <v>60</v>
      </c>
      <c r="D382" s="182" t="s">
        <v>158</v>
      </c>
      <c r="E382" s="182" t="s">
        <v>180</v>
      </c>
      <c r="F382" s="185">
        <v>0</v>
      </c>
      <c r="G382" s="185">
        <v>0</v>
      </c>
      <c r="H382" s="185">
        <v>0</v>
      </c>
      <c r="I382" s="185">
        <v>0</v>
      </c>
      <c r="J382" s="185">
        <v>0</v>
      </c>
      <c r="K382" s="185">
        <v>0</v>
      </c>
      <c r="L382" s="185">
        <v>0</v>
      </c>
      <c r="M382" s="185">
        <v>0</v>
      </c>
      <c r="N382" s="185">
        <v>0</v>
      </c>
      <c r="O382" s="185">
        <v>0</v>
      </c>
      <c r="P382" s="185">
        <v>0</v>
      </c>
      <c r="Q382" s="194">
        <v>0</v>
      </c>
      <c r="R382" s="195">
        <f t="shared" si="9"/>
        <v>0</v>
      </c>
    </row>
    <row r="383" spans="1:18">
      <c r="A383" s="182" t="s">
        <v>197</v>
      </c>
      <c r="B383" s="183">
        <v>1</v>
      </c>
      <c r="C383" s="184">
        <v>60</v>
      </c>
      <c r="D383" s="182" t="s">
        <v>167</v>
      </c>
      <c r="E383" s="182" t="s">
        <v>180</v>
      </c>
      <c r="F383" s="185">
        <v>0</v>
      </c>
      <c r="G383" s="185">
        <v>0</v>
      </c>
      <c r="H383" s="185">
        <v>0</v>
      </c>
      <c r="I383" s="185">
        <v>0</v>
      </c>
      <c r="J383" s="185">
        <v>0</v>
      </c>
      <c r="K383" s="185">
        <v>0</v>
      </c>
      <c r="L383" s="185">
        <v>0</v>
      </c>
      <c r="M383" s="185">
        <v>0</v>
      </c>
      <c r="N383" s="185">
        <v>0</v>
      </c>
      <c r="O383" s="185">
        <v>0</v>
      </c>
      <c r="P383" s="185">
        <v>0</v>
      </c>
      <c r="Q383" s="194">
        <v>0</v>
      </c>
      <c r="R383" s="195">
        <f t="shared" si="9"/>
        <v>0</v>
      </c>
    </row>
    <row r="384" spans="1:18">
      <c r="A384" s="182" t="s">
        <v>197</v>
      </c>
      <c r="B384" s="183">
        <v>1</v>
      </c>
      <c r="C384" s="184">
        <v>60</v>
      </c>
      <c r="D384" s="182" t="s">
        <v>105</v>
      </c>
      <c r="E384" s="182" t="s">
        <v>180</v>
      </c>
      <c r="F384" s="185">
        <v>0</v>
      </c>
      <c r="G384" s="185">
        <v>0</v>
      </c>
      <c r="H384" s="185">
        <v>0</v>
      </c>
      <c r="I384" s="185">
        <v>0</v>
      </c>
      <c r="J384" s="185">
        <v>0</v>
      </c>
      <c r="K384" s="185">
        <v>0</v>
      </c>
      <c r="L384" s="185">
        <v>0</v>
      </c>
      <c r="M384" s="185">
        <v>0</v>
      </c>
      <c r="N384" s="185">
        <v>0</v>
      </c>
      <c r="O384" s="185">
        <v>0</v>
      </c>
      <c r="P384" s="185">
        <v>90</v>
      </c>
      <c r="Q384" s="194">
        <v>0</v>
      </c>
      <c r="R384" s="195">
        <f t="shared" si="9"/>
        <v>90</v>
      </c>
    </row>
    <row r="385" spans="1:18">
      <c r="A385" s="182" t="s">
        <v>197</v>
      </c>
      <c r="B385" s="183">
        <v>1</v>
      </c>
      <c r="C385" s="184">
        <v>60</v>
      </c>
      <c r="D385" s="182" t="s">
        <v>161</v>
      </c>
      <c r="E385" s="182" t="s">
        <v>180</v>
      </c>
      <c r="F385" s="185">
        <v>0</v>
      </c>
      <c r="G385" s="185">
        <v>0</v>
      </c>
      <c r="H385" s="185">
        <v>0</v>
      </c>
      <c r="I385" s="185">
        <v>0</v>
      </c>
      <c r="J385" s="185">
        <v>0</v>
      </c>
      <c r="K385" s="185">
        <v>0</v>
      </c>
      <c r="L385" s="185">
        <v>0</v>
      </c>
      <c r="M385" s="185">
        <v>0</v>
      </c>
      <c r="N385" s="185">
        <v>0</v>
      </c>
      <c r="O385" s="185">
        <v>0</v>
      </c>
      <c r="P385" s="185">
        <v>0</v>
      </c>
      <c r="Q385" s="194">
        <v>0</v>
      </c>
      <c r="R385" s="195">
        <f t="shared" si="9"/>
        <v>0</v>
      </c>
    </row>
    <row r="386" spans="1:18">
      <c r="A386" s="182" t="s">
        <v>465</v>
      </c>
      <c r="B386" s="183">
        <v>1</v>
      </c>
      <c r="C386" s="184">
        <v>115</v>
      </c>
      <c r="D386" s="182" t="s">
        <v>468</v>
      </c>
      <c r="E386" s="182" t="s">
        <v>469</v>
      </c>
      <c r="F386" s="185">
        <v>240</v>
      </c>
      <c r="G386" s="185">
        <v>0</v>
      </c>
      <c r="H386" s="185">
        <v>240</v>
      </c>
      <c r="I386" s="185">
        <v>540</v>
      </c>
      <c r="J386" s="185">
        <v>480</v>
      </c>
      <c r="K386" s="185">
        <v>300</v>
      </c>
      <c r="L386" s="185">
        <v>0</v>
      </c>
      <c r="M386" s="185">
        <v>0</v>
      </c>
      <c r="N386" s="185">
        <v>0</v>
      </c>
      <c r="O386" s="185">
        <v>540</v>
      </c>
      <c r="P386" s="185">
        <v>480</v>
      </c>
      <c r="Q386" s="194">
        <v>0</v>
      </c>
      <c r="R386" s="195">
        <f t="shared" si="9"/>
        <v>2820</v>
      </c>
    </row>
    <row r="387" spans="1:18">
      <c r="A387" s="182" t="s">
        <v>465</v>
      </c>
      <c r="B387" s="183">
        <v>1</v>
      </c>
      <c r="C387" s="184">
        <v>473</v>
      </c>
      <c r="D387" s="182" t="s">
        <v>468</v>
      </c>
      <c r="E387" s="182" t="s">
        <v>469</v>
      </c>
      <c r="F387" s="185">
        <v>0</v>
      </c>
      <c r="G387" s="185">
        <v>0</v>
      </c>
      <c r="H387" s="185">
        <v>0</v>
      </c>
      <c r="I387" s="185">
        <v>0</v>
      </c>
      <c r="J387" s="185">
        <v>0</v>
      </c>
      <c r="K387" s="185">
        <v>0</v>
      </c>
      <c r="L387" s="185">
        <v>0</v>
      </c>
      <c r="M387" s="185">
        <v>0</v>
      </c>
      <c r="N387" s="185">
        <v>0</v>
      </c>
      <c r="O387" s="185">
        <v>0</v>
      </c>
      <c r="P387" s="185">
        <v>0</v>
      </c>
      <c r="Q387" s="194">
        <v>0</v>
      </c>
      <c r="R387" s="195">
        <f t="shared" si="9"/>
        <v>0</v>
      </c>
    </row>
    <row r="388" spans="1:18">
      <c r="A388" s="182" t="s">
        <v>201</v>
      </c>
      <c r="B388" s="183">
        <v>1</v>
      </c>
      <c r="C388" s="184">
        <v>4</v>
      </c>
      <c r="D388" s="182" t="s">
        <v>202</v>
      </c>
      <c r="E388" s="182" t="s">
        <v>203</v>
      </c>
      <c r="F388" s="185">
        <v>412</v>
      </c>
      <c r="G388" s="185">
        <v>363</v>
      </c>
      <c r="H388" s="185">
        <v>350</v>
      </c>
      <c r="I388" s="185">
        <v>334</v>
      </c>
      <c r="J388" s="185">
        <v>410</v>
      </c>
      <c r="K388" s="185">
        <v>335</v>
      </c>
      <c r="L388" s="185">
        <v>426</v>
      </c>
      <c r="M388" s="185">
        <v>312</v>
      </c>
      <c r="N388" s="185">
        <v>382</v>
      </c>
      <c r="O388" s="185">
        <v>453</v>
      </c>
      <c r="P388" s="185">
        <v>342</v>
      </c>
      <c r="Q388" s="194">
        <v>440</v>
      </c>
      <c r="R388" s="195">
        <f t="shared" si="9"/>
        <v>4559</v>
      </c>
    </row>
    <row r="389" spans="1:18">
      <c r="A389" s="182" t="s">
        <v>201</v>
      </c>
      <c r="B389" s="183">
        <v>1</v>
      </c>
      <c r="C389" s="184">
        <v>4</v>
      </c>
      <c r="D389" s="182" t="s">
        <v>204</v>
      </c>
      <c r="E389" s="182" t="s">
        <v>203</v>
      </c>
      <c r="F389" s="185">
        <v>0</v>
      </c>
      <c r="G389" s="185">
        <v>0</v>
      </c>
      <c r="H389" s="185">
        <v>0</v>
      </c>
      <c r="I389" s="185">
        <v>0</v>
      </c>
      <c r="J389" s="185">
        <v>0</v>
      </c>
      <c r="K389" s="185">
        <v>0</v>
      </c>
      <c r="L389" s="185">
        <v>12</v>
      </c>
      <c r="M389" s="185">
        <v>8</v>
      </c>
      <c r="N389" s="185">
        <v>32</v>
      </c>
      <c r="O389" s="185">
        <v>32</v>
      </c>
      <c r="P389" s="185">
        <v>24</v>
      </c>
      <c r="Q389" s="194">
        <v>68</v>
      </c>
      <c r="R389" s="195">
        <f t="shared" si="9"/>
        <v>176</v>
      </c>
    </row>
    <row r="390" spans="1:18">
      <c r="A390" s="182" t="s">
        <v>201</v>
      </c>
      <c r="B390" s="183">
        <v>1</v>
      </c>
      <c r="C390" s="184">
        <v>4</v>
      </c>
      <c r="D390" s="182" t="s">
        <v>205</v>
      </c>
      <c r="E390" s="182" t="s">
        <v>203</v>
      </c>
      <c r="F390" s="185">
        <v>726</v>
      </c>
      <c r="G390" s="185">
        <v>615</v>
      </c>
      <c r="H390" s="185">
        <v>567</v>
      </c>
      <c r="I390" s="185">
        <v>755</v>
      </c>
      <c r="J390" s="185">
        <v>640</v>
      </c>
      <c r="K390" s="185">
        <v>656</v>
      </c>
      <c r="L390" s="185">
        <v>732</v>
      </c>
      <c r="M390" s="185">
        <v>652</v>
      </c>
      <c r="N390" s="185">
        <v>728</v>
      </c>
      <c r="O390" s="185">
        <v>816</v>
      </c>
      <c r="P390" s="185">
        <v>644</v>
      </c>
      <c r="Q390" s="194">
        <v>737</v>
      </c>
      <c r="R390" s="195">
        <f t="shared" si="9"/>
        <v>8268</v>
      </c>
    </row>
    <row r="391" spans="1:18">
      <c r="A391" s="182" t="s">
        <v>201</v>
      </c>
      <c r="B391" s="183">
        <v>1</v>
      </c>
      <c r="C391" s="184">
        <v>4</v>
      </c>
      <c r="D391" s="182" t="s">
        <v>206</v>
      </c>
      <c r="E391" s="182" t="s">
        <v>203</v>
      </c>
      <c r="F391" s="185">
        <v>0</v>
      </c>
      <c r="G391" s="185">
        <v>12</v>
      </c>
      <c r="H391" s="185">
        <v>111</v>
      </c>
      <c r="I391" s="185">
        <v>72</v>
      </c>
      <c r="J391" s="185">
        <v>109</v>
      </c>
      <c r="K391" s="185">
        <v>175</v>
      </c>
      <c r="L391" s="185">
        <v>149</v>
      </c>
      <c r="M391" s="185">
        <v>126</v>
      </c>
      <c r="N391" s="185">
        <v>210</v>
      </c>
      <c r="O391" s="185">
        <v>208</v>
      </c>
      <c r="P391" s="185">
        <v>191</v>
      </c>
      <c r="Q391" s="194">
        <v>278</v>
      </c>
      <c r="R391" s="195">
        <f t="shared" si="9"/>
        <v>1641</v>
      </c>
    </row>
    <row r="392" spans="1:18">
      <c r="A392" s="182" t="s">
        <v>201</v>
      </c>
      <c r="B392" s="183">
        <v>1</v>
      </c>
      <c r="C392" s="184">
        <v>4</v>
      </c>
      <c r="D392" s="182" t="s">
        <v>207</v>
      </c>
      <c r="E392" s="182" t="s">
        <v>203</v>
      </c>
      <c r="F392" s="185">
        <v>555</v>
      </c>
      <c r="G392" s="185">
        <v>487</v>
      </c>
      <c r="H392" s="185">
        <v>636</v>
      </c>
      <c r="I392" s="185">
        <v>583</v>
      </c>
      <c r="J392" s="185">
        <v>567</v>
      </c>
      <c r="K392" s="185">
        <v>631</v>
      </c>
      <c r="L392" s="185">
        <v>565</v>
      </c>
      <c r="M392" s="185">
        <v>538</v>
      </c>
      <c r="N392" s="185">
        <v>723</v>
      </c>
      <c r="O392" s="185">
        <v>569</v>
      </c>
      <c r="P392" s="185">
        <v>516</v>
      </c>
      <c r="Q392" s="194">
        <v>783</v>
      </c>
      <c r="R392" s="195">
        <f t="shared" si="9"/>
        <v>7153</v>
      </c>
    </row>
    <row r="393" spans="1:18">
      <c r="A393" s="182" t="s">
        <v>151</v>
      </c>
      <c r="B393" s="183">
        <v>1</v>
      </c>
      <c r="C393" s="184">
        <v>100</v>
      </c>
      <c r="D393" s="182" t="s">
        <v>153</v>
      </c>
      <c r="E393" s="182" t="s">
        <v>156</v>
      </c>
      <c r="F393" s="185">
        <v>840</v>
      </c>
      <c r="G393" s="185">
        <v>600</v>
      </c>
      <c r="H393" s="185">
        <v>1380</v>
      </c>
      <c r="I393" s="185">
        <v>945</v>
      </c>
      <c r="J393" s="185">
        <v>568</v>
      </c>
      <c r="K393" s="185">
        <v>1199</v>
      </c>
      <c r="L393" s="185">
        <v>838</v>
      </c>
      <c r="M393" s="185">
        <v>480</v>
      </c>
      <c r="N393" s="185">
        <v>1290</v>
      </c>
      <c r="O393" s="185">
        <v>240</v>
      </c>
      <c r="P393" s="185">
        <v>300</v>
      </c>
      <c r="Q393" s="194">
        <v>1138</v>
      </c>
      <c r="R393" s="195">
        <f t="shared" si="9"/>
        <v>9818</v>
      </c>
    </row>
    <row r="394" spans="1:18">
      <c r="A394" s="182" t="s">
        <v>151</v>
      </c>
      <c r="B394" s="183">
        <v>1</v>
      </c>
      <c r="C394" s="184">
        <v>100</v>
      </c>
      <c r="D394" s="182" t="s">
        <v>157</v>
      </c>
      <c r="E394" s="182" t="s">
        <v>156</v>
      </c>
      <c r="F394" s="185">
        <v>31</v>
      </c>
      <c r="G394" s="185">
        <v>30</v>
      </c>
      <c r="H394" s="185">
        <v>30</v>
      </c>
      <c r="I394" s="185">
        <v>30</v>
      </c>
      <c r="J394" s="185">
        <v>30</v>
      </c>
      <c r="K394" s="185">
        <v>30</v>
      </c>
      <c r="L394" s="185">
        <v>60</v>
      </c>
      <c r="M394" s="185">
        <v>120</v>
      </c>
      <c r="N394" s="185">
        <v>150</v>
      </c>
      <c r="O394" s="185">
        <v>90</v>
      </c>
      <c r="P394" s="185">
        <v>330</v>
      </c>
      <c r="Q394" s="194">
        <v>90</v>
      </c>
      <c r="R394" s="195">
        <f t="shared" si="9"/>
        <v>1021</v>
      </c>
    </row>
    <row r="395" spans="1:18">
      <c r="A395" s="182" t="s">
        <v>151</v>
      </c>
      <c r="B395" s="183">
        <v>1</v>
      </c>
      <c r="C395" s="184">
        <v>100</v>
      </c>
      <c r="D395" s="182" t="s">
        <v>158</v>
      </c>
      <c r="E395" s="182" t="s">
        <v>156</v>
      </c>
      <c r="F395" s="185">
        <v>1470</v>
      </c>
      <c r="G395" s="185">
        <v>540</v>
      </c>
      <c r="H395" s="185">
        <v>780</v>
      </c>
      <c r="I395" s="185">
        <v>840</v>
      </c>
      <c r="J395" s="185">
        <v>840</v>
      </c>
      <c r="K395" s="185">
        <v>390</v>
      </c>
      <c r="L395" s="185">
        <v>960</v>
      </c>
      <c r="M395" s="185">
        <v>420</v>
      </c>
      <c r="N395" s="185">
        <v>330</v>
      </c>
      <c r="O395" s="185">
        <v>1050</v>
      </c>
      <c r="P395" s="185">
        <v>960</v>
      </c>
      <c r="Q395" s="194">
        <v>420</v>
      </c>
      <c r="R395" s="195">
        <f t="shared" si="9"/>
        <v>9000</v>
      </c>
    </row>
    <row r="396" spans="1:18">
      <c r="A396" s="182" t="s">
        <v>151</v>
      </c>
      <c r="B396" s="183">
        <v>1</v>
      </c>
      <c r="C396" s="184">
        <v>100</v>
      </c>
      <c r="D396" s="182" t="s">
        <v>159</v>
      </c>
      <c r="E396" s="182" t="s">
        <v>156</v>
      </c>
      <c r="F396" s="185">
        <v>120</v>
      </c>
      <c r="G396" s="185">
        <v>270</v>
      </c>
      <c r="H396" s="185">
        <v>60</v>
      </c>
      <c r="I396" s="185">
        <v>60</v>
      </c>
      <c r="J396" s="185">
        <v>330</v>
      </c>
      <c r="K396" s="185">
        <v>120</v>
      </c>
      <c r="L396" s="185">
        <v>240</v>
      </c>
      <c r="M396" s="185">
        <v>270</v>
      </c>
      <c r="N396" s="185">
        <v>120</v>
      </c>
      <c r="O396" s="185">
        <v>90</v>
      </c>
      <c r="P396" s="185">
        <v>120</v>
      </c>
      <c r="Q396" s="194">
        <v>300</v>
      </c>
      <c r="R396" s="195">
        <f t="shared" si="9"/>
        <v>2100</v>
      </c>
    </row>
    <row r="397" spans="1:18">
      <c r="A397" s="182" t="s">
        <v>151</v>
      </c>
      <c r="B397" s="183">
        <v>1</v>
      </c>
      <c r="C397" s="184">
        <v>100</v>
      </c>
      <c r="D397" s="182" t="s">
        <v>160</v>
      </c>
      <c r="E397" s="182" t="s">
        <v>156</v>
      </c>
      <c r="F397" s="185">
        <v>390</v>
      </c>
      <c r="G397" s="185">
        <v>1080</v>
      </c>
      <c r="H397" s="185">
        <v>780</v>
      </c>
      <c r="I397" s="185">
        <v>750</v>
      </c>
      <c r="J397" s="185">
        <v>390</v>
      </c>
      <c r="K397" s="185">
        <v>930</v>
      </c>
      <c r="L397" s="185">
        <v>420</v>
      </c>
      <c r="M397" s="185">
        <v>1050</v>
      </c>
      <c r="N397" s="185">
        <v>570</v>
      </c>
      <c r="O397" s="185">
        <v>690</v>
      </c>
      <c r="P397" s="185">
        <v>900</v>
      </c>
      <c r="Q397" s="194">
        <v>480</v>
      </c>
      <c r="R397" s="195">
        <f t="shared" si="9"/>
        <v>8430</v>
      </c>
    </row>
    <row r="398" spans="1:18">
      <c r="A398" s="182" t="s">
        <v>151</v>
      </c>
      <c r="B398" s="183">
        <v>1</v>
      </c>
      <c r="C398" s="184">
        <v>100</v>
      </c>
      <c r="D398" s="182" t="s">
        <v>161</v>
      </c>
      <c r="E398" s="182" t="s">
        <v>156</v>
      </c>
      <c r="F398" s="185">
        <v>150</v>
      </c>
      <c r="G398" s="185">
        <v>360</v>
      </c>
      <c r="H398" s="185">
        <v>720</v>
      </c>
      <c r="I398" s="185">
        <v>330</v>
      </c>
      <c r="J398" s="185">
        <v>510</v>
      </c>
      <c r="K398" s="185">
        <v>480</v>
      </c>
      <c r="L398" s="185">
        <v>900</v>
      </c>
      <c r="M398" s="185">
        <v>420</v>
      </c>
      <c r="N398" s="185">
        <v>330</v>
      </c>
      <c r="O398" s="185">
        <v>780</v>
      </c>
      <c r="P398" s="185">
        <v>780</v>
      </c>
      <c r="Q398" s="194">
        <v>300</v>
      </c>
      <c r="R398" s="195">
        <f t="shared" si="9"/>
        <v>6060</v>
      </c>
    </row>
    <row r="399" spans="1:18">
      <c r="A399" s="182" t="s">
        <v>151</v>
      </c>
      <c r="B399" s="183">
        <v>1</v>
      </c>
      <c r="C399" s="184">
        <v>500</v>
      </c>
      <c r="D399" s="182" t="s">
        <v>152</v>
      </c>
      <c r="E399" s="182" t="s">
        <v>173</v>
      </c>
      <c r="F399" s="185">
        <v>0</v>
      </c>
      <c r="G399" s="185">
        <v>0</v>
      </c>
      <c r="H399" s="185">
        <v>0</v>
      </c>
      <c r="I399" s="185">
        <v>0</v>
      </c>
      <c r="J399" s="185">
        <v>0</v>
      </c>
      <c r="K399" s="185">
        <v>0</v>
      </c>
      <c r="L399" s="185">
        <v>0</v>
      </c>
      <c r="M399" s="185">
        <v>0</v>
      </c>
      <c r="N399" s="185">
        <v>0</v>
      </c>
      <c r="O399" s="185">
        <v>0</v>
      </c>
      <c r="P399" s="185">
        <v>0</v>
      </c>
      <c r="Q399" s="194">
        <v>0</v>
      </c>
      <c r="R399" s="195">
        <f t="shared" si="9"/>
        <v>0</v>
      </c>
    </row>
    <row r="400" spans="1:18">
      <c r="A400" s="182" t="s">
        <v>151</v>
      </c>
      <c r="B400" s="183">
        <v>1</v>
      </c>
      <c r="C400" s="184">
        <v>25</v>
      </c>
      <c r="D400" s="182" t="s">
        <v>174</v>
      </c>
      <c r="E400" s="182" t="s">
        <v>173</v>
      </c>
      <c r="F400" s="185">
        <v>0</v>
      </c>
      <c r="G400" s="185">
        <v>0</v>
      </c>
      <c r="H400" s="185">
        <v>0</v>
      </c>
      <c r="I400" s="185">
        <v>0</v>
      </c>
      <c r="J400" s="185">
        <v>0</v>
      </c>
      <c r="K400" s="185">
        <v>0</v>
      </c>
      <c r="L400" s="185">
        <v>0</v>
      </c>
      <c r="M400" s="185">
        <v>0</v>
      </c>
      <c r="N400" s="185">
        <v>0</v>
      </c>
      <c r="O400" s="185">
        <v>0</v>
      </c>
      <c r="P400" s="185">
        <v>0</v>
      </c>
      <c r="Q400" s="194">
        <v>0</v>
      </c>
      <c r="R400" s="195">
        <f t="shared" si="9"/>
        <v>0</v>
      </c>
    </row>
    <row r="401" spans="1:18">
      <c r="A401" s="182" t="s">
        <v>151</v>
      </c>
      <c r="B401" s="183">
        <v>1</v>
      </c>
      <c r="C401" s="184">
        <v>50</v>
      </c>
      <c r="D401" s="182" t="s">
        <v>174</v>
      </c>
      <c r="E401" s="182" t="s">
        <v>173</v>
      </c>
      <c r="F401" s="185">
        <v>0</v>
      </c>
      <c r="G401" s="185">
        <v>0</v>
      </c>
      <c r="H401" s="185">
        <v>0</v>
      </c>
      <c r="I401" s="185">
        <v>0</v>
      </c>
      <c r="J401" s="185">
        <v>0</v>
      </c>
      <c r="K401" s="185">
        <v>0</v>
      </c>
      <c r="L401" s="185">
        <v>0</v>
      </c>
      <c r="M401" s="185">
        <v>0</v>
      </c>
      <c r="N401" s="185">
        <v>0</v>
      </c>
      <c r="O401" s="185">
        <v>0</v>
      </c>
      <c r="P401" s="185">
        <v>0</v>
      </c>
      <c r="Q401" s="194">
        <v>0</v>
      </c>
      <c r="R401" s="195">
        <f t="shared" si="9"/>
        <v>0</v>
      </c>
    </row>
    <row r="402" spans="1:18">
      <c r="A402" s="182" t="s">
        <v>151</v>
      </c>
      <c r="B402" s="183">
        <v>1</v>
      </c>
      <c r="C402" s="184">
        <v>500</v>
      </c>
      <c r="D402" s="182" t="s">
        <v>175</v>
      </c>
      <c r="E402" s="182" t="s">
        <v>173</v>
      </c>
      <c r="F402" s="185">
        <v>0</v>
      </c>
      <c r="G402" s="185">
        <v>0</v>
      </c>
      <c r="H402" s="185">
        <v>0</v>
      </c>
      <c r="I402" s="185">
        <v>0</v>
      </c>
      <c r="J402" s="185">
        <v>0</v>
      </c>
      <c r="K402" s="185">
        <v>0</v>
      </c>
      <c r="L402" s="185">
        <v>0</v>
      </c>
      <c r="M402" s="185">
        <v>0</v>
      </c>
      <c r="N402" s="185">
        <v>0</v>
      </c>
      <c r="O402" s="185">
        <v>0</v>
      </c>
      <c r="P402" s="185">
        <v>0</v>
      </c>
      <c r="Q402" s="194">
        <v>0</v>
      </c>
      <c r="R402" s="195">
        <f t="shared" si="9"/>
        <v>0</v>
      </c>
    </row>
    <row r="403" spans="1:18">
      <c r="A403" s="182" t="s">
        <v>151</v>
      </c>
      <c r="B403" s="183">
        <v>1</v>
      </c>
      <c r="C403" s="184">
        <v>25</v>
      </c>
      <c r="D403" s="182" t="s">
        <v>176</v>
      </c>
      <c r="E403" s="182" t="s">
        <v>173</v>
      </c>
      <c r="F403" s="185">
        <v>0</v>
      </c>
      <c r="G403" s="185">
        <v>0</v>
      </c>
      <c r="H403" s="185">
        <v>0</v>
      </c>
      <c r="I403" s="185">
        <v>0</v>
      </c>
      <c r="J403" s="185">
        <v>0</v>
      </c>
      <c r="K403" s="185">
        <v>0</v>
      </c>
      <c r="L403" s="185">
        <v>0</v>
      </c>
      <c r="M403" s="185">
        <v>0</v>
      </c>
      <c r="N403" s="185">
        <v>0</v>
      </c>
      <c r="O403" s="185">
        <v>0</v>
      </c>
      <c r="P403" s="185">
        <v>0</v>
      </c>
      <c r="Q403" s="194">
        <v>0</v>
      </c>
      <c r="R403" s="195">
        <f t="shared" si="9"/>
        <v>0</v>
      </c>
    </row>
    <row r="404" spans="1:18">
      <c r="A404" s="182" t="s">
        <v>187</v>
      </c>
      <c r="B404" s="183">
        <v>1</v>
      </c>
      <c r="C404" s="184">
        <v>25</v>
      </c>
      <c r="D404" s="182" t="s">
        <v>102</v>
      </c>
      <c r="E404" s="182" t="s">
        <v>189</v>
      </c>
      <c r="F404" s="185">
        <v>0</v>
      </c>
      <c r="G404" s="185">
        <v>0</v>
      </c>
      <c r="H404" s="185">
        <v>0</v>
      </c>
      <c r="I404" s="185">
        <v>0</v>
      </c>
      <c r="J404" s="185">
        <v>0</v>
      </c>
      <c r="K404" s="185">
        <v>0</v>
      </c>
      <c r="L404" s="185">
        <v>0</v>
      </c>
      <c r="M404" s="185">
        <v>0</v>
      </c>
      <c r="N404" s="185">
        <v>0</v>
      </c>
      <c r="O404" s="185">
        <v>0</v>
      </c>
      <c r="P404" s="185">
        <v>0</v>
      </c>
      <c r="Q404" s="194">
        <v>0</v>
      </c>
      <c r="R404" s="195">
        <f t="shared" si="9"/>
        <v>0</v>
      </c>
    </row>
    <row r="405" spans="1:18">
      <c r="A405" s="182" t="s">
        <v>187</v>
      </c>
      <c r="B405" s="183">
        <v>1</v>
      </c>
      <c r="C405" s="184">
        <v>25</v>
      </c>
      <c r="D405" s="182" t="s">
        <v>154</v>
      </c>
      <c r="E405" s="182" t="s">
        <v>189</v>
      </c>
      <c r="F405" s="185">
        <v>0</v>
      </c>
      <c r="G405" s="185">
        <v>0</v>
      </c>
      <c r="H405" s="185">
        <v>0</v>
      </c>
      <c r="I405" s="185">
        <v>0</v>
      </c>
      <c r="J405" s="185">
        <v>0</v>
      </c>
      <c r="K405" s="185">
        <v>0</v>
      </c>
      <c r="L405" s="185">
        <v>0</v>
      </c>
      <c r="M405" s="185">
        <v>0</v>
      </c>
      <c r="N405" s="185">
        <v>0</v>
      </c>
      <c r="O405" s="185">
        <v>0</v>
      </c>
      <c r="P405" s="185">
        <v>0</v>
      </c>
      <c r="Q405" s="194">
        <v>0</v>
      </c>
      <c r="R405" s="195">
        <f t="shared" si="9"/>
        <v>0</v>
      </c>
    </row>
    <row r="406" spans="1:18">
      <c r="A406" s="182" t="s">
        <v>187</v>
      </c>
      <c r="B406" s="183">
        <v>1</v>
      </c>
      <c r="C406" s="184">
        <v>25</v>
      </c>
      <c r="D406" s="182" t="s">
        <v>164</v>
      </c>
      <c r="E406" s="182" t="s">
        <v>189</v>
      </c>
      <c r="F406" s="185">
        <v>0</v>
      </c>
      <c r="G406" s="185">
        <v>0</v>
      </c>
      <c r="H406" s="185">
        <v>0</v>
      </c>
      <c r="I406" s="185">
        <v>0</v>
      </c>
      <c r="J406" s="185">
        <v>0</v>
      </c>
      <c r="K406" s="185">
        <v>0</v>
      </c>
      <c r="L406" s="185">
        <v>0</v>
      </c>
      <c r="M406" s="185">
        <v>0</v>
      </c>
      <c r="N406" s="185">
        <v>0</v>
      </c>
      <c r="O406" s="185">
        <v>0</v>
      </c>
      <c r="P406" s="185">
        <v>0</v>
      </c>
      <c r="Q406" s="194">
        <v>0</v>
      </c>
      <c r="R406" s="195">
        <f t="shared" si="9"/>
        <v>0</v>
      </c>
    </row>
    <row r="407" spans="1:18">
      <c r="A407" s="182" t="s">
        <v>187</v>
      </c>
      <c r="B407" s="183">
        <v>1</v>
      </c>
      <c r="C407" s="184">
        <v>100</v>
      </c>
      <c r="D407" s="182" t="s">
        <v>164</v>
      </c>
      <c r="E407" s="182" t="s">
        <v>189</v>
      </c>
      <c r="F407" s="185">
        <v>0</v>
      </c>
      <c r="G407" s="185">
        <v>0</v>
      </c>
      <c r="H407" s="185">
        <v>0</v>
      </c>
      <c r="I407" s="185">
        <v>0</v>
      </c>
      <c r="J407" s="185">
        <v>0</v>
      </c>
      <c r="K407" s="185">
        <v>0</v>
      </c>
      <c r="L407" s="185">
        <v>0</v>
      </c>
      <c r="M407" s="185">
        <v>0</v>
      </c>
      <c r="N407" s="185">
        <v>0</v>
      </c>
      <c r="O407" s="185">
        <v>0</v>
      </c>
      <c r="P407" s="185">
        <v>0</v>
      </c>
      <c r="Q407" s="194">
        <v>0</v>
      </c>
      <c r="R407" s="195">
        <f t="shared" ref="R407:R409" si="10">SUM(F407:Q407)</f>
        <v>0</v>
      </c>
    </row>
    <row r="408" spans="1:18">
      <c r="A408" s="182" t="s">
        <v>471</v>
      </c>
      <c r="B408" s="183">
        <v>1</v>
      </c>
      <c r="C408" s="184">
        <v>480</v>
      </c>
      <c r="D408" s="182" t="s">
        <v>472</v>
      </c>
      <c r="E408" s="182" t="s">
        <v>155</v>
      </c>
      <c r="F408" s="185">
        <v>0</v>
      </c>
      <c r="G408" s="185">
        <v>0</v>
      </c>
      <c r="H408" s="185">
        <v>0</v>
      </c>
      <c r="I408" s="185">
        <v>0</v>
      </c>
      <c r="J408" s="185">
        <v>0</v>
      </c>
      <c r="K408" s="185">
        <v>0</v>
      </c>
      <c r="L408" s="185">
        <v>0</v>
      </c>
      <c r="M408" s="185">
        <v>0</v>
      </c>
      <c r="N408" s="185">
        <v>0</v>
      </c>
      <c r="O408" s="185">
        <v>0</v>
      </c>
      <c r="P408" s="185">
        <v>0</v>
      </c>
      <c r="Q408" s="194">
        <v>0</v>
      </c>
      <c r="R408" s="195">
        <f t="shared" si="10"/>
        <v>0</v>
      </c>
    </row>
    <row r="409" spans="1:18">
      <c r="A409" s="182" t="s">
        <v>151</v>
      </c>
      <c r="B409" s="183">
        <v>10</v>
      </c>
      <c r="C409" s="184">
        <v>1</v>
      </c>
      <c r="D409" s="182" t="s">
        <v>178</v>
      </c>
      <c r="E409" s="187" t="s">
        <v>177</v>
      </c>
      <c r="F409" s="188">
        <v>0</v>
      </c>
      <c r="G409" s="188">
        <v>0</v>
      </c>
      <c r="H409" s="188">
        <v>0</v>
      </c>
      <c r="I409" s="188">
        <v>0</v>
      </c>
      <c r="J409" s="188">
        <v>0</v>
      </c>
      <c r="K409" s="188">
        <v>0</v>
      </c>
      <c r="L409" s="188">
        <v>0</v>
      </c>
      <c r="M409" s="188">
        <v>0</v>
      </c>
      <c r="N409" s="188">
        <v>0</v>
      </c>
      <c r="O409" s="188">
        <v>0</v>
      </c>
      <c r="P409" s="188">
        <v>0</v>
      </c>
      <c r="Q409" s="196">
        <v>0</v>
      </c>
      <c r="R409" s="195">
        <f t="shared" si="10"/>
        <v>0</v>
      </c>
    </row>
    <row r="410" spans="1:18" ht="14.25">
      <c r="E410" s="189" t="s">
        <v>45</v>
      </c>
      <c r="F410" s="195">
        <f>SUM(F278:F409)</f>
        <v>83289</v>
      </c>
      <c r="G410" s="195">
        <f t="shared" ref="G410:R410" si="11">SUM(G278:G409)</f>
        <v>85918</v>
      </c>
      <c r="H410" s="195">
        <f t="shared" si="11"/>
        <v>93395</v>
      </c>
      <c r="I410" s="195">
        <f t="shared" si="11"/>
        <v>90907</v>
      </c>
      <c r="J410" s="195">
        <f t="shared" si="11"/>
        <v>94295</v>
      </c>
      <c r="K410" s="195">
        <f t="shared" si="11"/>
        <v>90700</v>
      </c>
      <c r="L410" s="195">
        <f t="shared" si="11"/>
        <v>93984</v>
      </c>
      <c r="M410" s="195">
        <f t="shared" si="11"/>
        <v>85233</v>
      </c>
      <c r="N410" s="195">
        <f t="shared" si="11"/>
        <v>83237</v>
      </c>
      <c r="O410" s="195">
        <f t="shared" si="11"/>
        <v>91474</v>
      </c>
      <c r="P410" s="195">
        <f t="shared" si="11"/>
        <v>77296</v>
      </c>
      <c r="Q410" s="195">
        <f t="shared" si="11"/>
        <v>85789</v>
      </c>
      <c r="R410" s="197">
        <f t="shared" si="11"/>
        <v>1055517</v>
      </c>
    </row>
    <row r="412" spans="1:18">
      <c r="F412" s="264" t="s">
        <v>48</v>
      </c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</row>
    <row r="413" spans="1:18" ht="25.5">
      <c r="A413" s="179" t="s">
        <v>2</v>
      </c>
      <c r="B413" s="179" t="s">
        <v>31</v>
      </c>
      <c r="C413" s="179" t="s">
        <v>32</v>
      </c>
      <c r="D413" s="179" t="s">
        <v>4</v>
      </c>
      <c r="E413" s="179" t="s">
        <v>5</v>
      </c>
      <c r="F413" s="358" t="s">
        <v>34</v>
      </c>
      <c r="G413" s="358" t="s">
        <v>35</v>
      </c>
      <c r="H413" s="358" t="s">
        <v>36</v>
      </c>
      <c r="I413" s="358" t="s">
        <v>37</v>
      </c>
      <c r="J413" s="358" t="s">
        <v>38</v>
      </c>
      <c r="K413" s="358" t="s">
        <v>39</v>
      </c>
      <c r="L413" s="358" t="s">
        <v>40</v>
      </c>
      <c r="M413" s="358" t="s">
        <v>41</v>
      </c>
      <c r="N413" s="358" t="s">
        <v>42</v>
      </c>
      <c r="O413" s="358" t="s">
        <v>43</v>
      </c>
      <c r="P413" s="358" t="s">
        <v>44</v>
      </c>
      <c r="Q413" s="358" t="s">
        <v>474</v>
      </c>
      <c r="R413" s="193" t="s">
        <v>8</v>
      </c>
    </row>
    <row r="414" spans="1:18">
      <c r="A414" s="182" t="s">
        <v>465</v>
      </c>
      <c r="B414" s="183">
        <v>1</v>
      </c>
      <c r="C414" s="184">
        <v>20</v>
      </c>
      <c r="D414" s="182" t="s">
        <v>466</v>
      </c>
      <c r="E414" s="182" t="s">
        <v>198</v>
      </c>
      <c r="F414" s="185">
        <f>F6+F142+F278</f>
        <v>20</v>
      </c>
      <c r="G414" s="185">
        <f t="shared" ref="G414:Q414" si="12">G6+G142+G278</f>
        <v>30</v>
      </c>
      <c r="H414" s="185">
        <f t="shared" si="12"/>
        <v>0</v>
      </c>
      <c r="I414" s="185">
        <f t="shared" si="12"/>
        <v>30</v>
      </c>
      <c r="J414" s="185">
        <f t="shared" si="12"/>
        <v>92</v>
      </c>
      <c r="K414" s="185">
        <f t="shared" si="12"/>
        <v>20</v>
      </c>
      <c r="L414" s="185">
        <f t="shared" si="12"/>
        <v>44</v>
      </c>
      <c r="M414" s="185">
        <f t="shared" si="12"/>
        <v>80</v>
      </c>
      <c r="N414" s="185">
        <f t="shared" si="12"/>
        <v>20</v>
      </c>
      <c r="O414" s="185">
        <f t="shared" si="12"/>
        <v>35</v>
      </c>
      <c r="P414" s="185">
        <f t="shared" si="12"/>
        <v>60</v>
      </c>
      <c r="Q414" s="185">
        <f t="shared" si="12"/>
        <v>60</v>
      </c>
      <c r="R414" s="195">
        <f>SUM(F414:Q414)</f>
        <v>491</v>
      </c>
    </row>
    <row r="415" spans="1:18">
      <c r="A415" s="182" t="s">
        <v>465</v>
      </c>
      <c r="B415" s="183">
        <v>1</v>
      </c>
      <c r="C415" s="184">
        <v>100</v>
      </c>
      <c r="D415" s="182" t="s">
        <v>466</v>
      </c>
      <c r="E415" s="182" t="s">
        <v>198</v>
      </c>
      <c r="F415" s="185">
        <f t="shared" ref="F415:Q430" si="13">F7+F143+F279</f>
        <v>377</v>
      </c>
      <c r="G415" s="185">
        <f t="shared" si="13"/>
        <v>378</v>
      </c>
      <c r="H415" s="185">
        <f t="shared" si="13"/>
        <v>90</v>
      </c>
      <c r="I415" s="185">
        <f t="shared" si="13"/>
        <v>140</v>
      </c>
      <c r="J415" s="185">
        <f t="shared" si="13"/>
        <v>122</v>
      </c>
      <c r="K415" s="185">
        <f t="shared" si="13"/>
        <v>160</v>
      </c>
      <c r="L415" s="185">
        <f t="shared" si="13"/>
        <v>220</v>
      </c>
      <c r="M415" s="185">
        <f t="shared" si="13"/>
        <v>60</v>
      </c>
      <c r="N415" s="185">
        <f t="shared" si="13"/>
        <v>112</v>
      </c>
      <c r="O415" s="185">
        <f t="shared" si="13"/>
        <v>50</v>
      </c>
      <c r="P415" s="185">
        <f t="shared" si="13"/>
        <v>74</v>
      </c>
      <c r="Q415" s="185">
        <f t="shared" si="13"/>
        <v>20</v>
      </c>
      <c r="R415" s="195">
        <f t="shared" ref="R415:R478" si="14">SUM(F415:Q415)</f>
        <v>1803</v>
      </c>
    </row>
    <row r="416" spans="1:18">
      <c r="A416" s="182" t="s">
        <v>465</v>
      </c>
      <c r="B416" s="183">
        <v>1</v>
      </c>
      <c r="C416" s="184">
        <v>20</v>
      </c>
      <c r="D416" s="182" t="s">
        <v>467</v>
      </c>
      <c r="E416" s="182" t="s">
        <v>198</v>
      </c>
      <c r="F416" s="185">
        <f t="shared" si="13"/>
        <v>1638</v>
      </c>
      <c r="G416" s="185">
        <f t="shared" si="13"/>
        <v>1260</v>
      </c>
      <c r="H416" s="185">
        <f t="shared" si="13"/>
        <v>1941</v>
      </c>
      <c r="I416" s="185">
        <f t="shared" si="13"/>
        <v>1403</v>
      </c>
      <c r="J416" s="185">
        <f t="shared" si="13"/>
        <v>1245</v>
      </c>
      <c r="K416" s="185">
        <f t="shared" si="13"/>
        <v>1778</v>
      </c>
      <c r="L416" s="185">
        <f t="shared" si="13"/>
        <v>1495</v>
      </c>
      <c r="M416" s="185">
        <f t="shared" si="13"/>
        <v>1236</v>
      </c>
      <c r="N416" s="185">
        <f t="shared" si="13"/>
        <v>1774</v>
      </c>
      <c r="O416" s="185">
        <f t="shared" si="13"/>
        <v>1686</v>
      </c>
      <c r="P416" s="185">
        <f t="shared" si="13"/>
        <v>1055</v>
      </c>
      <c r="Q416" s="185">
        <f t="shared" si="13"/>
        <v>1547</v>
      </c>
      <c r="R416" s="195">
        <f t="shared" si="14"/>
        <v>18058</v>
      </c>
    </row>
    <row r="417" spans="1:18">
      <c r="A417" s="182" t="s">
        <v>465</v>
      </c>
      <c r="B417" s="183">
        <v>1</v>
      </c>
      <c r="C417" s="184">
        <v>100</v>
      </c>
      <c r="D417" s="182" t="s">
        <v>467</v>
      </c>
      <c r="E417" s="182" t="s">
        <v>198</v>
      </c>
      <c r="F417" s="185">
        <f t="shared" si="13"/>
        <v>2133</v>
      </c>
      <c r="G417" s="185">
        <f t="shared" si="13"/>
        <v>1674</v>
      </c>
      <c r="H417" s="185">
        <f t="shared" si="13"/>
        <v>1031</v>
      </c>
      <c r="I417" s="185">
        <f t="shared" si="13"/>
        <v>1133</v>
      </c>
      <c r="J417" s="185">
        <f t="shared" si="13"/>
        <v>1068</v>
      </c>
      <c r="K417" s="185">
        <f t="shared" si="13"/>
        <v>1024</v>
      </c>
      <c r="L417" s="185">
        <f t="shared" si="13"/>
        <v>798</v>
      </c>
      <c r="M417" s="185">
        <f t="shared" si="13"/>
        <v>845</v>
      </c>
      <c r="N417" s="185">
        <f t="shared" si="13"/>
        <v>1206</v>
      </c>
      <c r="O417" s="185">
        <f t="shared" si="13"/>
        <v>784</v>
      </c>
      <c r="P417" s="185">
        <f t="shared" si="13"/>
        <v>826</v>
      </c>
      <c r="Q417" s="185">
        <f t="shared" si="13"/>
        <v>267</v>
      </c>
      <c r="R417" s="195">
        <f t="shared" si="14"/>
        <v>12789</v>
      </c>
    </row>
    <row r="418" spans="1:18">
      <c r="A418" s="182" t="s">
        <v>197</v>
      </c>
      <c r="B418" s="183">
        <v>1</v>
      </c>
      <c r="C418" s="184">
        <v>100</v>
      </c>
      <c r="D418" s="182" t="s">
        <v>102</v>
      </c>
      <c r="E418" s="182" t="s">
        <v>198</v>
      </c>
      <c r="F418" s="185">
        <f t="shared" si="13"/>
        <v>1398</v>
      </c>
      <c r="G418" s="185">
        <f t="shared" si="13"/>
        <v>2462</v>
      </c>
      <c r="H418" s="185">
        <f t="shared" si="13"/>
        <v>2456</v>
      </c>
      <c r="I418" s="185">
        <f t="shared" si="13"/>
        <v>2844</v>
      </c>
      <c r="J418" s="185">
        <f t="shared" si="13"/>
        <v>3732</v>
      </c>
      <c r="K418" s="185">
        <f t="shared" si="13"/>
        <v>3087</v>
      </c>
      <c r="L418" s="185">
        <f t="shared" si="13"/>
        <v>3387</v>
      </c>
      <c r="M418" s="185">
        <f t="shared" si="13"/>
        <v>3936</v>
      </c>
      <c r="N418" s="185">
        <f t="shared" si="13"/>
        <v>4168</v>
      </c>
      <c r="O418" s="185">
        <f t="shared" si="13"/>
        <v>4350</v>
      </c>
      <c r="P418" s="185">
        <f t="shared" si="13"/>
        <v>3978</v>
      </c>
      <c r="Q418" s="185">
        <f t="shared" si="13"/>
        <v>4724</v>
      </c>
      <c r="R418" s="195">
        <f t="shared" si="14"/>
        <v>40522</v>
      </c>
    </row>
    <row r="419" spans="1:18">
      <c r="A419" s="182" t="s">
        <v>197</v>
      </c>
      <c r="B419" s="183">
        <v>1</v>
      </c>
      <c r="C419" s="184">
        <v>100</v>
      </c>
      <c r="D419" s="182" t="s">
        <v>152</v>
      </c>
      <c r="E419" s="182" t="s">
        <v>198</v>
      </c>
      <c r="F419" s="185">
        <f t="shared" si="13"/>
        <v>480</v>
      </c>
      <c r="G419" s="185">
        <f t="shared" si="13"/>
        <v>1206</v>
      </c>
      <c r="H419" s="185">
        <f t="shared" si="13"/>
        <v>1060</v>
      </c>
      <c r="I419" s="185">
        <f t="shared" si="13"/>
        <v>1496</v>
      </c>
      <c r="J419" s="185">
        <f t="shared" si="13"/>
        <v>1444</v>
      </c>
      <c r="K419" s="185">
        <f t="shared" si="13"/>
        <v>1600</v>
      </c>
      <c r="L419" s="185">
        <f t="shared" si="13"/>
        <v>2388</v>
      </c>
      <c r="M419" s="185">
        <f t="shared" si="13"/>
        <v>2827</v>
      </c>
      <c r="N419" s="185">
        <f t="shared" si="13"/>
        <v>2125</v>
      </c>
      <c r="O419" s="185">
        <f t="shared" si="13"/>
        <v>2514</v>
      </c>
      <c r="P419" s="185">
        <f t="shared" si="13"/>
        <v>3098</v>
      </c>
      <c r="Q419" s="185">
        <f t="shared" si="13"/>
        <v>2966</v>
      </c>
      <c r="R419" s="195">
        <f t="shared" si="14"/>
        <v>23204</v>
      </c>
    </row>
    <row r="420" spans="1:18">
      <c r="A420" s="182" t="s">
        <v>197</v>
      </c>
      <c r="B420" s="183">
        <v>1</v>
      </c>
      <c r="C420" s="184">
        <v>60</v>
      </c>
      <c r="D420" s="182" t="s">
        <v>154</v>
      </c>
      <c r="E420" s="182" t="s">
        <v>198</v>
      </c>
      <c r="F420" s="185">
        <f t="shared" si="13"/>
        <v>0</v>
      </c>
      <c r="G420" s="185">
        <f t="shared" si="13"/>
        <v>0</v>
      </c>
      <c r="H420" s="185">
        <f t="shared" si="13"/>
        <v>0</v>
      </c>
      <c r="I420" s="185">
        <f t="shared" si="13"/>
        <v>0</v>
      </c>
      <c r="J420" s="185">
        <f t="shared" si="13"/>
        <v>0</v>
      </c>
      <c r="K420" s="185">
        <f t="shared" si="13"/>
        <v>0</v>
      </c>
      <c r="L420" s="185">
        <f t="shared" si="13"/>
        <v>0</v>
      </c>
      <c r="M420" s="185">
        <f t="shared" si="13"/>
        <v>0</v>
      </c>
      <c r="N420" s="185">
        <f t="shared" si="13"/>
        <v>0</v>
      </c>
      <c r="O420" s="185">
        <f t="shared" si="13"/>
        <v>0</v>
      </c>
      <c r="P420" s="185">
        <f t="shared" si="13"/>
        <v>0</v>
      </c>
      <c r="Q420" s="185">
        <f t="shared" si="13"/>
        <v>60</v>
      </c>
      <c r="R420" s="195">
        <f t="shared" si="14"/>
        <v>60</v>
      </c>
    </row>
    <row r="421" spans="1:18">
      <c r="A421" s="182" t="s">
        <v>197</v>
      </c>
      <c r="B421" s="183">
        <v>1</v>
      </c>
      <c r="C421" s="184">
        <v>100</v>
      </c>
      <c r="D421" s="182" t="s">
        <v>154</v>
      </c>
      <c r="E421" s="182" t="s">
        <v>198</v>
      </c>
      <c r="F421" s="185">
        <f t="shared" si="13"/>
        <v>1484</v>
      </c>
      <c r="G421" s="185">
        <f t="shared" si="13"/>
        <v>2692</v>
      </c>
      <c r="H421" s="185">
        <f t="shared" si="13"/>
        <v>3047</v>
      </c>
      <c r="I421" s="185">
        <f t="shared" si="13"/>
        <v>3282</v>
      </c>
      <c r="J421" s="185">
        <f t="shared" si="13"/>
        <v>4626</v>
      </c>
      <c r="K421" s="185">
        <f t="shared" si="13"/>
        <v>4003</v>
      </c>
      <c r="L421" s="185">
        <f t="shared" si="13"/>
        <v>5736</v>
      </c>
      <c r="M421" s="185">
        <f t="shared" si="13"/>
        <v>5149</v>
      </c>
      <c r="N421" s="185">
        <f t="shared" si="13"/>
        <v>5992</v>
      </c>
      <c r="O421" s="185">
        <f t="shared" si="13"/>
        <v>6606</v>
      </c>
      <c r="P421" s="185">
        <f t="shared" si="13"/>
        <v>6231</v>
      </c>
      <c r="Q421" s="185">
        <f t="shared" si="13"/>
        <v>6499</v>
      </c>
      <c r="R421" s="195">
        <f t="shared" si="14"/>
        <v>55347</v>
      </c>
    </row>
    <row r="422" spans="1:18">
      <c r="A422" s="182" t="s">
        <v>197</v>
      </c>
      <c r="B422" s="183">
        <v>1</v>
      </c>
      <c r="C422" s="184">
        <v>100</v>
      </c>
      <c r="D422" s="182" t="s">
        <v>153</v>
      </c>
      <c r="E422" s="182" t="s">
        <v>198</v>
      </c>
      <c r="F422" s="185">
        <f t="shared" si="13"/>
        <v>660</v>
      </c>
      <c r="G422" s="185">
        <f t="shared" si="13"/>
        <v>840</v>
      </c>
      <c r="H422" s="185">
        <f t="shared" si="13"/>
        <v>1422</v>
      </c>
      <c r="I422" s="185">
        <f t="shared" si="13"/>
        <v>1841</v>
      </c>
      <c r="J422" s="185">
        <f t="shared" si="13"/>
        <v>1576</v>
      </c>
      <c r="K422" s="185">
        <f t="shared" si="13"/>
        <v>2725</v>
      </c>
      <c r="L422" s="185">
        <f t="shared" si="13"/>
        <v>2897</v>
      </c>
      <c r="M422" s="185">
        <f t="shared" si="13"/>
        <v>2620</v>
      </c>
      <c r="N422" s="185">
        <f t="shared" si="13"/>
        <v>3752</v>
      </c>
      <c r="O422" s="185">
        <f t="shared" si="13"/>
        <v>3336</v>
      </c>
      <c r="P422" s="185">
        <f t="shared" si="13"/>
        <v>2946</v>
      </c>
      <c r="Q422" s="185">
        <f t="shared" si="13"/>
        <v>4290</v>
      </c>
      <c r="R422" s="195">
        <f t="shared" si="14"/>
        <v>28905</v>
      </c>
    </row>
    <row r="423" spans="1:18">
      <c r="A423" s="182" t="s">
        <v>197</v>
      </c>
      <c r="B423" s="183">
        <v>1</v>
      </c>
      <c r="C423" s="184">
        <v>100</v>
      </c>
      <c r="D423" s="182" t="s">
        <v>164</v>
      </c>
      <c r="E423" s="182" t="s">
        <v>198</v>
      </c>
      <c r="F423" s="185">
        <f t="shared" si="13"/>
        <v>178</v>
      </c>
      <c r="G423" s="185">
        <f t="shared" si="13"/>
        <v>510</v>
      </c>
      <c r="H423" s="185">
        <f t="shared" si="13"/>
        <v>690</v>
      </c>
      <c r="I423" s="185">
        <f t="shared" si="13"/>
        <v>674</v>
      </c>
      <c r="J423" s="185">
        <f t="shared" si="13"/>
        <v>840</v>
      </c>
      <c r="K423" s="185">
        <f t="shared" si="13"/>
        <v>1200</v>
      </c>
      <c r="L423" s="185">
        <f t="shared" si="13"/>
        <v>1260</v>
      </c>
      <c r="M423" s="185">
        <f t="shared" si="13"/>
        <v>1340</v>
      </c>
      <c r="N423" s="185">
        <f t="shared" si="13"/>
        <v>1590</v>
      </c>
      <c r="O423" s="185">
        <f t="shared" si="13"/>
        <v>1890</v>
      </c>
      <c r="P423" s="185">
        <f t="shared" si="13"/>
        <v>1340</v>
      </c>
      <c r="Q423" s="185">
        <f t="shared" si="13"/>
        <v>1891</v>
      </c>
      <c r="R423" s="195">
        <f t="shared" si="14"/>
        <v>13403</v>
      </c>
    </row>
    <row r="424" spans="1:18">
      <c r="A424" s="182" t="s">
        <v>197</v>
      </c>
      <c r="B424" s="183">
        <v>1</v>
      </c>
      <c r="C424" s="184">
        <v>100</v>
      </c>
      <c r="D424" s="182" t="s">
        <v>165</v>
      </c>
      <c r="E424" s="182" t="s">
        <v>198</v>
      </c>
      <c r="F424" s="185">
        <f t="shared" si="13"/>
        <v>510</v>
      </c>
      <c r="G424" s="185">
        <f t="shared" si="13"/>
        <v>358</v>
      </c>
      <c r="H424" s="185">
        <f t="shared" si="13"/>
        <v>300</v>
      </c>
      <c r="I424" s="185">
        <f t="shared" si="13"/>
        <v>534</v>
      </c>
      <c r="J424" s="185">
        <f t="shared" si="13"/>
        <v>656</v>
      </c>
      <c r="K424" s="185">
        <f t="shared" si="13"/>
        <v>720</v>
      </c>
      <c r="L424" s="185">
        <f t="shared" si="13"/>
        <v>1286</v>
      </c>
      <c r="M424" s="185">
        <f t="shared" si="13"/>
        <v>910</v>
      </c>
      <c r="N424" s="185">
        <f t="shared" si="13"/>
        <v>1260</v>
      </c>
      <c r="O424" s="185">
        <f t="shared" si="13"/>
        <v>1470</v>
      </c>
      <c r="P424" s="185">
        <f t="shared" si="13"/>
        <v>1080</v>
      </c>
      <c r="Q424" s="185">
        <f t="shared" si="13"/>
        <v>1680</v>
      </c>
      <c r="R424" s="195">
        <f t="shared" si="14"/>
        <v>10764</v>
      </c>
    </row>
    <row r="425" spans="1:18">
      <c r="A425" s="182" t="s">
        <v>184</v>
      </c>
      <c r="B425" s="183">
        <v>1</v>
      </c>
      <c r="C425" s="184">
        <v>20</v>
      </c>
      <c r="D425" s="182" t="s">
        <v>100</v>
      </c>
      <c r="E425" s="182" t="s">
        <v>185</v>
      </c>
      <c r="F425" s="185">
        <f t="shared" si="13"/>
        <v>120</v>
      </c>
      <c r="G425" s="185">
        <f t="shared" si="13"/>
        <v>120</v>
      </c>
      <c r="H425" s="185">
        <f t="shared" si="13"/>
        <v>180</v>
      </c>
      <c r="I425" s="185">
        <f t="shared" si="13"/>
        <v>225</v>
      </c>
      <c r="J425" s="185">
        <f t="shared" si="13"/>
        <v>150</v>
      </c>
      <c r="K425" s="185">
        <f t="shared" si="13"/>
        <v>120</v>
      </c>
      <c r="L425" s="185">
        <f t="shared" si="13"/>
        <v>195</v>
      </c>
      <c r="M425" s="185">
        <f t="shared" si="13"/>
        <v>350</v>
      </c>
      <c r="N425" s="185">
        <f t="shared" si="13"/>
        <v>195</v>
      </c>
      <c r="O425" s="185">
        <f t="shared" si="13"/>
        <v>120</v>
      </c>
      <c r="P425" s="185">
        <f t="shared" si="13"/>
        <v>0</v>
      </c>
      <c r="Q425" s="185">
        <f t="shared" si="13"/>
        <v>0</v>
      </c>
      <c r="R425" s="195">
        <f t="shared" si="14"/>
        <v>1775</v>
      </c>
    </row>
    <row r="426" spans="1:18">
      <c r="A426" s="182" t="s">
        <v>184</v>
      </c>
      <c r="B426" s="183">
        <v>1</v>
      </c>
      <c r="C426" s="184">
        <v>60</v>
      </c>
      <c r="D426" s="182" t="s">
        <v>100</v>
      </c>
      <c r="E426" s="182" t="s">
        <v>185</v>
      </c>
      <c r="F426" s="185">
        <f t="shared" si="13"/>
        <v>8724</v>
      </c>
      <c r="G426" s="185">
        <f t="shared" si="13"/>
        <v>9454</v>
      </c>
      <c r="H426" s="185">
        <f t="shared" si="13"/>
        <v>7302</v>
      </c>
      <c r="I426" s="185">
        <f t="shared" si="13"/>
        <v>9093</v>
      </c>
      <c r="J426" s="185">
        <f t="shared" si="13"/>
        <v>7228</v>
      </c>
      <c r="K426" s="185">
        <f t="shared" si="13"/>
        <v>8236</v>
      </c>
      <c r="L426" s="185">
        <f t="shared" si="13"/>
        <v>8719</v>
      </c>
      <c r="M426" s="185">
        <f t="shared" si="13"/>
        <v>7602</v>
      </c>
      <c r="N426" s="185">
        <f t="shared" si="13"/>
        <v>8394</v>
      </c>
      <c r="O426" s="185">
        <f t="shared" si="13"/>
        <v>7134</v>
      </c>
      <c r="P426" s="185">
        <f t="shared" si="13"/>
        <v>6973</v>
      </c>
      <c r="Q426" s="185">
        <f t="shared" si="13"/>
        <v>7824</v>
      </c>
      <c r="R426" s="195">
        <f t="shared" si="14"/>
        <v>96683</v>
      </c>
    </row>
    <row r="427" spans="1:18">
      <c r="A427" s="182" t="s">
        <v>184</v>
      </c>
      <c r="B427" s="183">
        <v>1</v>
      </c>
      <c r="C427" s="184">
        <v>100</v>
      </c>
      <c r="D427" s="182" t="s">
        <v>100</v>
      </c>
      <c r="E427" s="182" t="s">
        <v>185</v>
      </c>
      <c r="F427" s="185">
        <f t="shared" si="13"/>
        <v>564</v>
      </c>
      <c r="G427" s="185">
        <f t="shared" si="13"/>
        <v>1078</v>
      </c>
      <c r="H427" s="185">
        <f t="shared" si="13"/>
        <v>1037</v>
      </c>
      <c r="I427" s="185">
        <f t="shared" si="13"/>
        <v>1103</v>
      </c>
      <c r="J427" s="185">
        <f t="shared" si="13"/>
        <v>1428</v>
      </c>
      <c r="K427" s="185">
        <f t="shared" si="13"/>
        <v>1168</v>
      </c>
      <c r="L427" s="185">
        <f t="shared" si="13"/>
        <v>1276</v>
      </c>
      <c r="M427" s="185">
        <f t="shared" si="13"/>
        <v>988</v>
      </c>
      <c r="N427" s="185">
        <f t="shared" si="13"/>
        <v>1434</v>
      </c>
      <c r="O427" s="185">
        <f t="shared" si="13"/>
        <v>1228</v>
      </c>
      <c r="P427" s="185">
        <f t="shared" si="13"/>
        <v>915</v>
      </c>
      <c r="Q427" s="185">
        <f t="shared" si="13"/>
        <v>1030</v>
      </c>
      <c r="R427" s="195">
        <f t="shared" si="14"/>
        <v>13249</v>
      </c>
    </row>
    <row r="428" spans="1:18">
      <c r="A428" s="182" t="s">
        <v>184</v>
      </c>
      <c r="B428" s="183">
        <v>1</v>
      </c>
      <c r="C428" s="184">
        <v>1</v>
      </c>
      <c r="D428" s="182" t="s">
        <v>186</v>
      </c>
      <c r="E428" s="182" t="s">
        <v>185</v>
      </c>
      <c r="F428" s="185">
        <f t="shared" si="13"/>
        <v>0</v>
      </c>
      <c r="G428" s="185">
        <f t="shared" si="13"/>
        <v>0</v>
      </c>
      <c r="H428" s="185">
        <f t="shared" si="13"/>
        <v>0</v>
      </c>
      <c r="I428" s="185">
        <f t="shared" si="13"/>
        <v>0</v>
      </c>
      <c r="J428" s="185">
        <f t="shared" si="13"/>
        <v>0</v>
      </c>
      <c r="K428" s="185">
        <f t="shared" si="13"/>
        <v>0</v>
      </c>
      <c r="L428" s="185">
        <f t="shared" si="13"/>
        <v>60</v>
      </c>
      <c r="M428" s="185">
        <f t="shared" si="13"/>
        <v>0</v>
      </c>
      <c r="N428" s="185">
        <f t="shared" si="13"/>
        <v>0</v>
      </c>
      <c r="O428" s="185">
        <f t="shared" si="13"/>
        <v>0</v>
      </c>
      <c r="P428" s="185">
        <f t="shared" si="13"/>
        <v>0</v>
      </c>
      <c r="Q428" s="185">
        <f t="shared" si="13"/>
        <v>0</v>
      </c>
      <c r="R428" s="195">
        <f t="shared" si="14"/>
        <v>60</v>
      </c>
    </row>
    <row r="429" spans="1:18">
      <c r="A429" s="182" t="s">
        <v>184</v>
      </c>
      <c r="B429" s="183">
        <v>1</v>
      </c>
      <c r="C429" s="184">
        <v>60</v>
      </c>
      <c r="D429" s="182" t="s">
        <v>186</v>
      </c>
      <c r="E429" s="182" t="s">
        <v>185</v>
      </c>
      <c r="F429" s="185">
        <f t="shared" si="13"/>
        <v>1429</v>
      </c>
      <c r="G429" s="185">
        <f t="shared" si="13"/>
        <v>1890</v>
      </c>
      <c r="H429" s="185">
        <f t="shared" si="13"/>
        <v>1602</v>
      </c>
      <c r="I429" s="185">
        <f t="shared" si="13"/>
        <v>1412</v>
      </c>
      <c r="J429" s="185">
        <f t="shared" si="13"/>
        <v>1540</v>
      </c>
      <c r="K429" s="185">
        <f t="shared" si="13"/>
        <v>1524</v>
      </c>
      <c r="L429" s="185">
        <f t="shared" si="13"/>
        <v>1871</v>
      </c>
      <c r="M429" s="185">
        <f t="shared" si="13"/>
        <v>1500</v>
      </c>
      <c r="N429" s="185">
        <f t="shared" si="13"/>
        <v>1584</v>
      </c>
      <c r="O429" s="185">
        <f t="shared" si="13"/>
        <v>1466</v>
      </c>
      <c r="P429" s="185">
        <f t="shared" si="13"/>
        <v>776</v>
      </c>
      <c r="Q429" s="185">
        <f t="shared" si="13"/>
        <v>1650</v>
      </c>
      <c r="R429" s="195">
        <f t="shared" si="14"/>
        <v>18244</v>
      </c>
    </row>
    <row r="430" spans="1:18">
      <c r="A430" s="182" t="s">
        <v>184</v>
      </c>
      <c r="B430" s="183">
        <v>1</v>
      </c>
      <c r="C430" s="184">
        <v>100</v>
      </c>
      <c r="D430" s="182" t="s">
        <v>186</v>
      </c>
      <c r="E430" s="182" t="s">
        <v>185</v>
      </c>
      <c r="F430" s="185">
        <f t="shared" si="13"/>
        <v>1091</v>
      </c>
      <c r="G430" s="185">
        <f t="shared" si="13"/>
        <v>1160</v>
      </c>
      <c r="H430" s="185">
        <f t="shared" si="13"/>
        <v>1296</v>
      </c>
      <c r="I430" s="185">
        <f t="shared" si="13"/>
        <v>1206</v>
      </c>
      <c r="J430" s="185">
        <f t="shared" si="13"/>
        <v>1171</v>
      </c>
      <c r="K430" s="185">
        <f t="shared" si="13"/>
        <v>994</v>
      </c>
      <c r="L430" s="185">
        <f t="shared" si="13"/>
        <v>1664</v>
      </c>
      <c r="M430" s="185">
        <f t="shared" si="13"/>
        <v>1154</v>
      </c>
      <c r="N430" s="185">
        <f t="shared" si="13"/>
        <v>1275</v>
      </c>
      <c r="O430" s="185">
        <f t="shared" si="13"/>
        <v>896</v>
      </c>
      <c r="P430" s="185">
        <f t="shared" si="13"/>
        <v>990</v>
      </c>
      <c r="Q430" s="185">
        <f t="shared" si="13"/>
        <v>1347</v>
      </c>
      <c r="R430" s="195">
        <f t="shared" si="14"/>
        <v>14244</v>
      </c>
    </row>
    <row r="431" spans="1:18">
      <c r="A431" s="182" t="s">
        <v>184</v>
      </c>
      <c r="B431" s="183">
        <v>1</v>
      </c>
      <c r="C431" s="184">
        <v>20</v>
      </c>
      <c r="D431" s="182" t="s">
        <v>102</v>
      </c>
      <c r="E431" s="182" t="s">
        <v>185</v>
      </c>
      <c r="F431" s="185">
        <f t="shared" ref="F431:Q446" si="15">F23+F159+F295</f>
        <v>1684</v>
      </c>
      <c r="G431" s="185">
        <f t="shared" si="15"/>
        <v>656</v>
      </c>
      <c r="H431" s="185">
        <f t="shared" si="15"/>
        <v>698</v>
      </c>
      <c r="I431" s="185">
        <f t="shared" si="15"/>
        <v>830</v>
      </c>
      <c r="J431" s="185">
        <f t="shared" si="15"/>
        <v>596</v>
      </c>
      <c r="K431" s="185">
        <f t="shared" si="15"/>
        <v>870</v>
      </c>
      <c r="L431" s="185">
        <f t="shared" si="15"/>
        <v>746</v>
      </c>
      <c r="M431" s="185">
        <f t="shared" si="15"/>
        <v>750</v>
      </c>
      <c r="N431" s="185">
        <f t="shared" si="15"/>
        <v>600</v>
      </c>
      <c r="O431" s="185">
        <f t="shared" si="15"/>
        <v>698</v>
      </c>
      <c r="P431" s="185">
        <f t="shared" si="15"/>
        <v>150</v>
      </c>
      <c r="Q431" s="185">
        <f t="shared" si="15"/>
        <v>0</v>
      </c>
      <c r="R431" s="195">
        <f t="shared" si="14"/>
        <v>8278</v>
      </c>
    </row>
    <row r="432" spans="1:18">
      <c r="A432" s="182" t="s">
        <v>184</v>
      </c>
      <c r="B432" s="183">
        <v>1</v>
      </c>
      <c r="C432" s="184">
        <v>60</v>
      </c>
      <c r="D432" s="182" t="s">
        <v>102</v>
      </c>
      <c r="E432" s="182" t="s">
        <v>185</v>
      </c>
      <c r="F432" s="185">
        <f t="shared" si="15"/>
        <v>28538</v>
      </c>
      <c r="G432" s="185">
        <f t="shared" si="15"/>
        <v>28031</v>
      </c>
      <c r="H432" s="185">
        <f t="shared" si="15"/>
        <v>28015</v>
      </c>
      <c r="I432" s="185">
        <f t="shared" si="15"/>
        <v>28549</v>
      </c>
      <c r="J432" s="185">
        <f t="shared" si="15"/>
        <v>25981</v>
      </c>
      <c r="K432" s="185">
        <f t="shared" si="15"/>
        <v>24122</v>
      </c>
      <c r="L432" s="185">
        <f t="shared" si="15"/>
        <v>27563</v>
      </c>
      <c r="M432" s="185">
        <f t="shared" si="15"/>
        <v>22719</v>
      </c>
      <c r="N432" s="185">
        <f t="shared" si="15"/>
        <v>25621</v>
      </c>
      <c r="O432" s="185">
        <f t="shared" si="15"/>
        <v>24127</v>
      </c>
      <c r="P432" s="185">
        <f t="shared" si="15"/>
        <v>22656</v>
      </c>
      <c r="Q432" s="185">
        <f t="shared" si="15"/>
        <v>23820</v>
      </c>
      <c r="R432" s="195">
        <f t="shared" si="14"/>
        <v>309742</v>
      </c>
    </row>
    <row r="433" spans="1:18">
      <c r="A433" s="182" t="s">
        <v>184</v>
      </c>
      <c r="B433" s="183">
        <v>1</v>
      </c>
      <c r="C433" s="184">
        <v>100</v>
      </c>
      <c r="D433" s="182" t="s">
        <v>102</v>
      </c>
      <c r="E433" s="182" t="s">
        <v>185</v>
      </c>
      <c r="F433" s="185">
        <f t="shared" si="15"/>
        <v>4447</v>
      </c>
      <c r="G433" s="185">
        <f t="shared" si="15"/>
        <v>4826</v>
      </c>
      <c r="H433" s="185">
        <f t="shared" si="15"/>
        <v>4527</v>
      </c>
      <c r="I433" s="185">
        <f t="shared" si="15"/>
        <v>5089</v>
      </c>
      <c r="J433" s="185">
        <f t="shared" si="15"/>
        <v>4717</v>
      </c>
      <c r="K433" s="185">
        <f t="shared" si="15"/>
        <v>4595</v>
      </c>
      <c r="L433" s="185">
        <f t="shared" si="15"/>
        <v>6084</v>
      </c>
      <c r="M433" s="185">
        <f t="shared" si="15"/>
        <v>5400</v>
      </c>
      <c r="N433" s="185">
        <f t="shared" si="15"/>
        <v>6018</v>
      </c>
      <c r="O433" s="185">
        <f t="shared" si="15"/>
        <v>4830</v>
      </c>
      <c r="P433" s="185">
        <f t="shared" si="15"/>
        <v>5267</v>
      </c>
      <c r="Q433" s="185">
        <f t="shared" si="15"/>
        <v>5905</v>
      </c>
      <c r="R433" s="195">
        <f t="shared" si="14"/>
        <v>61705</v>
      </c>
    </row>
    <row r="434" spans="1:18">
      <c r="A434" s="182" t="s">
        <v>184</v>
      </c>
      <c r="B434" s="183">
        <v>1</v>
      </c>
      <c r="C434" s="184">
        <v>20</v>
      </c>
      <c r="D434" s="182" t="s">
        <v>152</v>
      </c>
      <c r="E434" s="182" t="s">
        <v>185</v>
      </c>
      <c r="F434" s="185">
        <f t="shared" si="15"/>
        <v>570</v>
      </c>
      <c r="G434" s="185">
        <f t="shared" si="15"/>
        <v>480</v>
      </c>
      <c r="H434" s="185">
        <f t="shared" si="15"/>
        <v>330</v>
      </c>
      <c r="I434" s="185">
        <f t="shared" si="15"/>
        <v>180</v>
      </c>
      <c r="J434" s="185">
        <f t="shared" si="15"/>
        <v>420</v>
      </c>
      <c r="K434" s="185">
        <f t="shared" si="15"/>
        <v>120</v>
      </c>
      <c r="L434" s="185">
        <f t="shared" si="15"/>
        <v>330</v>
      </c>
      <c r="M434" s="185">
        <f t="shared" si="15"/>
        <v>270</v>
      </c>
      <c r="N434" s="185">
        <f t="shared" si="15"/>
        <v>270</v>
      </c>
      <c r="O434" s="185">
        <f t="shared" si="15"/>
        <v>480</v>
      </c>
      <c r="P434" s="185">
        <f t="shared" si="15"/>
        <v>90</v>
      </c>
      <c r="Q434" s="185">
        <f t="shared" si="15"/>
        <v>0</v>
      </c>
      <c r="R434" s="195">
        <f t="shared" si="14"/>
        <v>3540</v>
      </c>
    </row>
    <row r="435" spans="1:18">
      <c r="A435" s="182" t="s">
        <v>184</v>
      </c>
      <c r="B435" s="183">
        <v>1</v>
      </c>
      <c r="C435" s="184">
        <v>60</v>
      </c>
      <c r="D435" s="182" t="s">
        <v>152</v>
      </c>
      <c r="E435" s="182" t="s">
        <v>185</v>
      </c>
      <c r="F435" s="185">
        <f t="shared" si="15"/>
        <v>7203</v>
      </c>
      <c r="G435" s="185">
        <f t="shared" si="15"/>
        <v>8125</v>
      </c>
      <c r="H435" s="185">
        <f t="shared" si="15"/>
        <v>7348</v>
      </c>
      <c r="I435" s="185">
        <f t="shared" si="15"/>
        <v>8184</v>
      </c>
      <c r="J435" s="185">
        <f t="shared" si="15"/>
        <v>8768</v>
      </c>
      <c r="K435" s="185">
        <f t="shared" si="15"/>
        <v>8583</v>
      </c>
      <c r="L435" s="185">
        <f t="shared" si="15"/>
        <v>8719</v>
      </c>
      <c r="M435" s="185">
        <f t="shared" si="15"/>
        <v>8451</v>
      </c>
      <c r="N435" s="185">
        <f t="shared" si="15"/>
        <v>9428</v>
      </c>
      <c r="O435" s="185">
        <f t="shared" si="15"/>
        <v>8984</v>
      </c>
      <c r="P435" s="185">
        <f t="shared" si="15"/>
        <v>8320</v>
      </c>
      <c r="Q435" s="185">
        <f t="shared" si="15"/>
        <v>9480</v>
      </c>
      <c r="R435" s="195">
        <f t="shared" si="14"/>
        <v>101593</v>
      </c>
    </row>
    <row r="436" spans="1:18">
      <c r="A436" s="182" t="s">
        <v>184</v>
      </c>
      <c r="B436" s="183">
        <v>1</v>
      </c>
      <c r="C436" s="184">
        <v>100</v>
      </c>
      <c r="D436" s="182" t="s">
        <v>152</v>
      </c>
      <c r="E436" s="182" t="s">
        <v>185</v>
      </c>
      <c r="F436" s="185">
        <f t="shared" si="15"/>
        <v>6336</v>
      </c>
      <c r="G436" s="185">
        <f t="shared" si="15"/>
        <v>6057</v>
      </c>
      <c r="H436" s="185">
        <f t="shared" si="15"/>
        <v>6014</v>
      </c>
      <c r="I436" s="185">
        <f t="shared" si="15"/>
        <v>6802</v>
      </c>
      <c r="J436" s="185">
        <f t="shared" si="15"/>
        <v>6401</v>
      </c>
      <c r="K436" s="185">
        <f t="shared" si="15"/>
        <v>5764</v>
      </c>
      <c r="L436" s="185">
        <f t="shared" si="15"/>
        <v>5576</v>
      </c>
      <c r="M436" s="185">
        <f t="shared" si="15"/>
        <v>5175</v>
      </c>
      <c r="N436" s="185">
        <f t="shared" si="15"/>
        <v>5873</v>
      </c>
      <c r="O436" s="185">
        <f t="shared" si="15"/>
        <v>5299</v>
      </c>
      <c r="P436" s="185">
        <f t="shared" si="15"/>
        <v>4879</v>
      </c>
      <c r="Q436" s="185">
        <f t="shared" si="15"/>
        <v>5776</v>
      </c>
      <c r="R436" s="195">
        <f t="shared" si="14"/>
        <v>69952</v>
      </c>
    </row>
    <row r="437" spans="1:18">
      <c r="A437" s="182" t="s">
        <v>184</v>
      </c>
      <c r="B437" s="183">
        <v>1</v>
      </c>
      <c r="C437" s="184">
        <v>1</v>
      </c>
      <c r="D437" s="182" t="s">
        <v>154</v>
      </c>
      <c r="E437" s="182" t="s">
        <v>185</v>
      </c>
      <c r="F437" s="185">
        <f t="shared" si="15"/>
        <v>0</v>
      </c>
      <c r="G437" s="185">
        <f t="shared" si="15"/>
        <v>0</v>
      </c>
      <c r="H437" s="185">
        <f t="shared" si="15"/>
        <v>0</v>
      </c>
      <c r="I437" s="185">
        <f t="shared" si="15"/>
        <v>0</v>
      </c>
      <c r="J437" s="185">
        <f t="shared" si="15"/>
        <v>0</v>
      </c>
      <c r="K437" s="185">
        <f t="shared" si="15"/>
        <v>0</v>
      </c>
      <c r="L437" s="185">
        <f t="shared" si="15"/>
        <v>0</v>
      </c>
      <c r="M437" s="185">
        <f t="shared" si="15"/>
        <v>0</v>
      </c>
      <c r="N437" s="185">
        <f t="shared" si="15"/>
        <v>0</v>
      </c>
      <c r="O437" s="185">
        <f t="shared" si="15"/>
        <v>60</v>
      </c>
      <c r="P437" s="185">
        <f t="shared" si="15"/>
        <v>0</v>
      </c>
      <c r="Q437" s="185">
        <f t="shared" si="15"/>
        <v>0</v>
      </c>
      <c r="R437" s="195">
        <f t="shared" si="14"/>
        <v>60</v>
      </c>
    </row>
    <row r="438" spans="1:18">
      <c r="A438" s="182" t="s">
        <v>184</v>
      </c>
      <c r="B438" s="183">
        <v>1</v>
      </c>
      <c r="C438" s="184">
        <v>20</v>
      </c>
      <c r="D438" s="182" t="s">
        <v>154</v>
      </c>
      <c r="E438" s="182" t="s">
        <v>185</v>
      </c>
      <c r="F438" s="185">
        <f t="shared" si="15"/>
        <v>1130</v>
      </c>
      <c r="G438" s="185">
        <f t="shared" si="15"/>
        <v>1830</v>
      </c>
      <c r="H438" s="185">
        <f t="shared" si="15"/>
        <v>1262</v>
      </c>
      <c r="I438" s="185">
        <f t="shared" si="15"/>
        <v>1280</v>
      </c>
      <c r="J438" s="185">
        <f t="shared" si="15"/>
        <v>1020</v>
      </c>
      <c r="K438" s="185">
        <f t="shared" si="15"/>
        <v>1320</v>
      </c>
      <c r="L438" s="185">
        <f t="shared" si="15"/>
        <v>988</v>
      </c>
      <c r="M438" s="185">
        <f t="shared" si="15"/>
        <v>1016</v>
      </c>
      <c r="N438" s="185">
        <f t="shared" si="15"/>
        <v>1262</v>
      </c>
      <c r="O438" s="185">
        <f t="shared" si="15"/>
        <v>810</v>
      </c>
      <c r="P438" s="185">
        <f t="shared" si="15"/>
        <v>510</v>
      </c>
      <c r="Q438" s="185">
        <f t="shared" si="15"/>
        <v>270</v>
      </c>
      <c r="R438" s="195">
        <f t="shared" si="14"/>
        <v>12698</v>
      </c>
    </row>
    <row r="439" spans="1:18">
      <c r="A439" s="182" t="s">
        <v>184</v>
      </c>
      <c r="B439" s="183">
        <v>1</v>
      </c>
      <c r="C439" s="184">
        <v>60</v>
      </c>
      <c r="D439" s="182" t="s">
        <v>154</v>
      </c>
      <c r="E439" s="182" t="s">
        <v>185</v>
      </c>
      <c r="F439" s="185">
        <f t="shared" si="15"/>
        <v>38725</v>
      </c>
      <c r="G439" s="185">
        <f t="shared" si="15"/>
        <v>36572</v>
      </c>
      <c r="H439" s="185">
        <f t="shared" si="15"/>
        <v>36090</v>
      </c>
      <c r="I439" s="185">
        <f t="shared" si="15"/>
        <v>36777</v>
      </c>
      <c r="J439" s="185">
        <f t="shared" si="15"/>
        <v>36428</v>
      </c>
      <c r="K439" s="185">
        <f t="shared" si="15"/>
        <v>36823</v>
      </c>
      <c r="L439" s="185">
        <f t="shared" si="15"/>
        <v>36830</v>
      </c>
      <c r="M439" s="185">
        <f t="shared" si="15"/>
        <v>32559</v>
      </c>
      <c r="N439" s="185">
        <f t="shared" si="15"/>
        <v>36360</v>
      </c>
      <c r="O439" s="185">
        <f t="shared" si="15"/>
        <v>34982</v>
      </c>
      <c r="P439" s="185">
        <f t="shared" si="15"/>
        <v>33305</v>
      </c>
      <c r="Q439" s="185">
        <f t="shared" si="15"/>
        <v>36663</v>
      </c>
      <c r="R439" s="195">
        <f t="shared" si="14"/>
        <v>432114</v>
      </c>
    </row>
    <row r="440" spans="1:18">
      <c r="A440" s="182" t="s">
        <v>184</v>
      </c>
      <c r="B440" s="183">
        <v>1</v>
      </c>
      <c r="C440" s="184">
        <v>100</v>
      </c>
      <c r="D440" s="182" t="s">
        <v>154</v>
      </c>
      <c r="E440" s="182" t="s">
        <v>185</v>
      </c>
      <c r="F440" s="185">
        <f t="shared" si="15"/>
        <v>7006</v>
      </c>
      <c r="G440" s="185">
        <f t="shared" si="15"/>
        <v>6797</v>
      </c>
      <c r="H440" s="185">
        <f t="shared" si="15"/>
        <v>7613</v>
      </c>
      <c r="I440" s="185">
        <f t="shared" si="15"/>
        <v>7712</v>
      </c>
      <c r="J440" s="185">
        <f t="shared" si="15"/>
        <v>7547</v>
      </c>
      <c r="K440" s="185">
        <f t="shared" si="15"/>
        <v>7677</v>
      </c>
      <c r="L440" s="185">
        <f t="shared" si="15"/>
        <v>7995</v>
      </c>
      <c r="M440" s="185">
        <f t="shared" si="15"/>
        <v>8582</v>
      </c>
      <c r="N440" s="185">
        <f t="shared" si="15"/>
        <v>9489</v>
      </c>
      <c r="O440" s="185">
        <f t="shared" si="15"/>
        <v>9055</v>
      </c>
      <c r="P440" s="185">
        <f t="shared" si="15"/>
        <v>7750</v>
      </c>
      <c r="Q440" s="185">
        <f t="shared" si="15"/>
        <v>5573</v>
      </c>
      <c r="R440" s="195">
        <f t="shared" si="14"/>
        <v>92796</v>
      </c>
    </row>
    <row r="441" spans="1:18">
      <c r="A441" s="182" t="s">
        <v>184</v>
      </c>
      <c r="B441" s="183">
        <v>1</v>
      </c>
      <c r="C441" s="184">
        <v>20</v>
      </c>
      <c r="D441" s="182" t="s">
        <v>153</v>
      </c>
      <c r="E441" s="182" t="s">
        <v>185</v>
      </c>
      <c r="F441" s="185">
        <f t="shared" si="15"/>
        <v>570</v>
      </c>
      <c r="G441" s="185">
        <f t="shared" si="15"/>
        <v>1050</v>
      </c>
      <c r="H441" s="185">
        <f t="shared" si="15"/>
        <v>854</v>
      </c>
      <c r="I441" s="185">
        <f t="shared" si="15"/>
        <v>656</v>
      </c>
      <c r="J441" s="185">
        <f t="shared" si="15"/>
        <v>644</v>
      </c>
      <c r="K441" s="185">
        <f t="shared" si="15"/>
        <v>734</v>
      </c>
      <c r="L441" s="185">
        <f t="shared" si="15"/>
        <v>790</v>
      </c>
      <c r="M441" s="185">
        <f t="shared" si="15"/>
        <v>720</v>
      </c>
      <c r="N441" s="185">
        <f t="shared" si="15"/>
        <v>600</v>
      </c>
      <c r="O441" s="185">
        <f t="shared" si="15"/>
        <v>420</v>
      </c>
      <c r="P441" s="185">
        <f t="shared" si="15"/>
        <v>120</v>
      </c>
      <c r="Q441" s="185">
        <f t="shared" si="15"/>
        <v>0</v>
      </c>
      <c r="R441" s="195">
        <f t="shared" si="14"/>
        <v>7158</v>
      </c>
    </row>
    <row r="442" spans="1:18">
      <c r="A442" s="182" t="s">
        <v>184</v>
      </c>
      <c r="B442" s="183">
        <v>1</v>
      </c>
      <c r="C442" s="184">
        <v>60</v>
      </c>
      <c r="D442" s="182" t="s">
        <v>153</v>
      </c>
      <c r="E442" s="182" t="s">
        <v>185</v>
      </c>
      <c r="F442" s="185">
        <f t="shared" si="15"/>
        <v>24783</v>
      </c>
      <c r="G442" s="185">
        <f t="shared" si="15"/>
        <v>25224</v>
      </c>
      <c r="H442" s="185">
        <f t="shared" si="15"/>
        <v>25628</v>
      </c>
      <c r="I442" s="185">
        <f t="shared" si="15"/>
        <v>26321</v>
      </c>
      <c r="J442" s="185">
        <f t="shared" si="15"/>
        <v>25550</v>
      </c>
      <c r="K442" s="185">
        <f t="shared" si="15"/>
        <v>24378</v>
      </c>
      <c r="L442" s="185">
        <f t="shared" si="15"/>
        <v>25907</v>
      </c>
      <c r="M442" s="185">
        <f t="shared" si="15"/>
        <v>23099</v>
      </c>
      <c r="N442" s="185">
        <f t="shared" si="15"/>
        <v>27320</v>
      </c>
      <c r="O442" s="185">
        <f t="shared" si="15"/>
        <v>24071</v>
      </c>
      <c r="P442" s="185">
        <f t="shared" si="15"/>
        <v>22805</v>
      </c>
      <c r="Q442" s="185">
        <f t="shared" si="15"/>
        <v>23595</v>
      </c>
      <c r="R442" s="195">
        <f t="shared" si="14"/>
        <v>298681</v>
      </c>
    </row>
    <row r="443" spans="1:18">
      <c r="A443" s="182" t="s">
        <v>184</v>
      </c>
      <c r="B443" s="183">
        <v>1</v>
      </c>
      <c r="C443" s="184">
        <v>100</v>
      </c>
      <c r="D443" s="182" t="s">
        <v>153</v>
      </c>
      <c r="E443" s="182" t="s">
        <v>185</v>
      </c>
      <c r="F443" s="185">
        <f t="shared" si="15"/>
        <v>4619</v>
      </c>
      <c r="G443" s="185">
        <f t="shared" si="15"/>
        <v>3640</v>
      </c>
      <c r="H443" s="185">
        <f t="shared" si="15"/>
        <v>4061</v>
      </c>
      <c r="I443" s="185">
        <f t="shared" si="15"/>
        <v>4846</v>
      </c>
      <c r="J443" s="185">
        <f t="shared" si="15"/>
        <v>4822</v>
      </c>
      <c r="K443" s="185">
        <f t="shared" si="15"/>
        <v>4543</v>
      </c>
      <c r="L443" s="185">
        <f t="shared" si="15"/>
        <v>4698</v>
      </c>
      <c r="M443" s="185">
        <f t="shared" si="15"/>
        <v>3287</v>
      </c>
      <c r="N443" s="185">
        <f t="shared" si="15"/>
        <v>3890</v>
      </c>
      <c r="O443" s="185">
        <f t="shared" si="15"/>
        <v>4634</v>
      </c>
      <c r="P443" s="185">
        <f t="shared" si="15"/>
        <v>5653</v>
      </c>
      <c r="Q443" s="185">
        <f t="shared" si="15"/>
        <v>6183</v>
      </c>
      <c r="R443" s="195">
        <f t="shared" si="14"/>
        <v>54876</v>
      </c>
    </row>
    <row r="444" spans="1:18">
      <c r="A444" s="182" t="s">
        <v>184</v>
      </c>
      <c r="B444" s="183">
        <v>1</v>
      </c>
      <c r="C444" s="184">
        <v>20</v>
      </c>
      <c r="D444" s="182" t="s">
        <v>164</v>
      </c>
      <c r="E444" s="182" t="s">
        <v>185</v>
      </c>
      <c r="F444" s="185">
        <f t="shared" si="15"/>
        <v>1020</v>
      </c>
      <c r="G444" s="185">
        <f t="shared" si="15"/>
        <v>810</v>
      </c>
      <c r="H444" s="185">
        <f t="shared" si="15"/>
        <v>566</v>
      </c>
      <c r="I444" s="185">
        <f t="shared" si="15"/>
        <v>960</v>
      </c>
      <c r="J444" s="185">
        <f t="shared" si="15"/>
        <v>1170</v>
      </c>
      <c r="K444" s="185">
        <f t="shared" si="15"/>
        <v>570</v>
      </c>
      <c r="L444" s="185">
        <f t="shared" si="15"/>
        <v>560</v>
      </c>
      <c r="M444" s="185">
        <f t="shared" si="15"/>
        <v>585</v>
      </c>
      <c r="N444" s="185">
        <f t="shared" si="15"/>
        <v>600</v>
      </c>
      <c r="O444" s="185">
        <f t="shared" si="15"/>
        <v>494</v>
      </c>
      <c r="P444" s="185">
        <f t="shared" si="15"/>
        <v>60</v>
      </c>
      <c r="Q444" s="185">
        <f t="shared" si="15"/>
        <v>0</v>
      </c>
      <c r="R444" s="195">
        <f t="shared" si="14"/>
        <v>7395</v>
      </c>
    </row>
    <row r="445" spans="1:18">
      <c r="A445" s="182" t="s">
        <v>184</v>
      </c>
      <c r="B445" s="183">
        <v>1</v>
      </c>
      <c r="C445" s="184">
        <v>60</v>
      </c>
      <c r="D445" s="182" t="s">
        <v>164</v>
      </c>
      <c r="E445" s="182" t="s">
        <v>185</v>
      </c>
      <c r="F445" s="185">
        <f t="shared" si="15"/>
        <v>31813</v>
      </c>
      <c r="G445" s="185">
        <f t="shared" si="15"/>
        <v>30430</v>
      </c>
      <c r="H445" s="185">
        <f t="shared" si="15"/>
        <v>28880</v>
      </c>
      <c r="I445" s="185">
        <f t="shared" si="15"/>
        <v>29222</v>
      </c>
      <c r="J445" s="185">
        <f t="shared" si="15"/>
        <v>29029</v>
      </c>
      <c r="K445" s="185">
        <f t="shared" si="15"/>
        <v>27353</v>
      </c>
      <c r="L445" s="185">
        <f t="shared" si="15"/>
        <v>29368</v>
      </c>
      <c r="M445" s="185">
        <f t="shared" si="15"/>
        <v>26226</v>
      </c>
      <c r="N445" s="185">
        <f t="shared" si="15"/>
        <v>30487</v>
      </c>
      <c r="O445" s="185">
        <f t="shared" si="15"/>
        <v>27967</v>
      </c>
      <c r="P445" s="185">
        <f t="shared" si="15"/>
        <v>25115</v>
      </c>
      <c r="Q445" s="185">
        <f t="shared" si="15"/>
        <v>27542</v>
      </c>
      <c r="R445" s="195">
        <f t="shared" si="14"/>
        <v>343432</v>
      </c>
    </row>
    <row r="446" spans="1:18">
      <c r="A446" s="182" t="s">
        <v>184</v>
      </c>
      <c r="B446" s="183">
        <v>1</v>
      </c>
      <c r="C446" s="184">
        <v>100</v>
      </c>
      <c r="D446" s="182" t="s">
        <v>164</v>
      </c>
      <c r="E446" s="182" t="s">
        <v>185</v>
      </c>
      <c r="F446" s="185">
        <f t="shared" si="15"/>
        <v>6249</v>
      </c>
      <c r="G446" s="185">
        <f t="shared" si="15"/>
        <v>6236</v>
      </c>
      <c r="H446" s="185">
        <f t="shared" si="15"/>
        <v>6489</v>
      </c>
      <c r="I446" s="185">
        <f t="shared" si="15"/>
        <v>6960</v>
      </c>
      <c r="J446" s="185">
        <f t="shared" si="15"/>
        <v>5742</v>
      </c>
      <c r="K446" s="185">
        <f t="shared" si="15"/>
        <v>5588</v>
      </c>
      <c r="L446" s="185">
        <f t="shared" si="15"/>
        <v>6522</v>
      </c>
      <c r="M446" s="185">
        <f t="shared" si="15"/>
        <v>5450</v>
      </c>
      <c r="N446" s="185">
        <f t="shared" si="15"/>
        <v>6073</v>
      </c>
      <c r="O446" s="185">
        <f t="shared" si="15"/>
        <v>6754</v>
      </c>
      <c r="P446" s="185">
        <f t="shared" si="15"/>
        <v>5091</v>
      </c>
      <c r="Q446" s="185">
        <f t="shared" si="15"/>
        <v>5890</v>
      </c>
      <c r="R446" s="195">
        <f t="shared" si="14"/>
        <v>73044</v>
      </c>
    </row>
    <row r="447" spans="1:18">
      <c r="A447" s="182" t="s">
        <v>199</v>
      </c>
      <c r="B447" s="183">
        <v>1</v>
      </c>
      <c r="C447" s="184">
        <v>60</v>
      </c>
      <c r="D447" s="182" t="s">
        <v>165</v>
      </c>
      <c r="E447" s="182" t="s">
        <v>185</v>
      </c>
      <c r="F447" s="185">
        <f t="shared" ref="F447:Q462" si="16">F39+F175+F311</f>
        <v>10198</v>
      </c>
      <c r="G447" s="185">
        <f t="shared" si="16"/>
        <v>10977</v>
      </c>
      <c r="H447" s="185">
        <f t="shared" si="16"/>
        <v>11249</v>
      </c>
      <c r="I447" s="185">
        <f t="shared" si="16"/>
        <v>13710</v>
      </c>
      <c r="J447" s="185">
        <f t="shared" si="16"/>
        <v>12179</v>
      </c>
      <c r="K447" s="185">
        <f t="shared" si="16"/>
        <v>12576</v>
      </c>
      <c r="L447" s="185">
        <f t="shared" si="16"/>
        <v>12923</v>
      </c>
      <c r="M447" s="185">
        <f t="shared" si="16"/>
        <v>11395</v>
      </c>
      <c r="N447" s="185">
        <f t="shared" si="16"/>
        <v>11901</v>
      </c>
      <c r="O447" s="185">
        <f t="shared" si="16"/>
        <v>12301</v>
      </c>
      <c r="P447" s="185">
        <f t="shared" si="16"/>
        <v>11119</v>
      </c>
      <c r="Q447" s="185">
        <f t="shared" si="16"/>
        <v>12582</v>
      </c>
      <c r="R447" s="195">
        <f t="shared" si="14"/>
        <v>143110</v>
      </c>
    </row>
    <row r="448" spans="1:18">
      <c r="A448" s="182" t="s">
        <v>199</v>
      </c>
      <c r="B448" s="183">
        <v>1</v>
      </c>
      <c r="C448" s="184">
        <v>60</v>
      </c>
      <c r="D448" s="182" t="s">
        <v>105</v>
      </c>
      <c r="E448" s="182" t="s">
        <v>185</v>
      </c>
      <c r="F448" s="185">
        <f t="shared" si="16"/>
        <v>25294</v>
      </c>
      <c r="G448" s="185">
        <f t="shared" si="16"/>
        <v>26615</v>
      </c>
      <c r="H448" s="185">
        <f t="shared" si="16"/>
        <v>24318</v>
      </c>
      <c r="I448" s="185">
        <f t="shared" si="16"/>
        <v>24982</v>
      </c>
      <c r="J448" s="185">
        <f t="shared" si="16"/>
        <v>25153</v>
      </c>
      <c r="K448" s="185">
        <f t="shared" si="16"/>
        <v>25377</v>
      </c>
      <c r="L448" s="185">
        <f t="shared" si="16"/>
        <v>26063</v>
      </c>
      <c r="M448" s="185">
        <f t="shared" si="16"/>
        <v>22964</v>
      </c>
      <c r="N448" s="185">
        <f t="shared" si="16"/>
        <v>27689</v>
      </c>
      <c r="O448" s="185">
        <f t="shared" si="16"/>
        <v>26810</v>
      </c>
      <c r="P448" s="185">
        <f t="shared" si="16"/>
        <v>24003</v>
      </c>
      <c r="Q448" s="185">
        <f t="shared" si="16"/>
        <v>26628</v>
      </c>
      <c r="R448" s="195">
        <f t="shared" si="14"/>
        <v>305896</v>
      </c>
    </row>
    <row r="449" spans="1:18">
      <c r="A449" s="182" t="s">
        <v>199</v>
      </c>
      <c r="B449" s="183">
        <v>1</v>
      </c>
      <c r="C449" s="184">
        <v>60</v>
      </c>
      <c r="D449" s="182" t="s">
        <v>169</v>
      </c>
      <c r="E449" s="182" t="s">
        <v>185</v>
      </c>
      <c r="F449" s="185">
        <f t="shared" si="16"/>
        <v>15485</v>
      </c>
      <c r="G449" s="185">
        <f t="shared" si="16"/>
        <v>16764</v>
      </c>
      <c r="H449" s="185">
        <f t="shared" si="16"/>
        <v>14760</v>
      </c>
      <c r="I449" s="185">
        <f t="shared" si="16"/>
        <v>17124</v>
      </c>
      <c r="J449" s="185">
        <f t="shared" si="16"/>
        <v>16601</v>
      </c>
      <c r="K449" s="185">
        <f t="shared" si="16"/>
        <v>16097</v>
      </c>
      <c r="L449" s="185">
        <f t="shared" si="16"/>
        <v>18185</v>
      </c>
      <c r="M449" s="185">
        <f t="shared" si="16"/>
        <v>14852</v>
      </c>
      <c r="N449" s="185">
        <f t="shared" si="16"/>
        <v>18487</v>
      </c>
      <c r="O449" s="185">
        <f t="shared" si="16"/>
        <v>16592</v>
      </c>
      <c r="P449" s="185">
        <f t="shared" si="16"/>
        <v>15465</v>
      </c>
      <c r="Q449" s="185">
        <f t="shared" si="16"/>
        <v>17821</v>
      </c>
      <c r="R449" s="195">
        <f t="shared" si="14"/>
        <v>198233</v>
      </c>
    </row>
    <row r="450" spans="1:18">
      <c r="A450" s="182" t="s">
        <v>199</v>
      </c>
      <c r="B450" s="183">
        <v>1</v>
      </c>
      <c r="C450" s="184">
        <v>60</v>
      </c>
      <c r="D450" s="182" t="s">
        <v>170</v>
      </c>
      <c r="E450" s="182" t="s">
        <v>185</v>
      </c>
      <c r="F450" s="185">
        <f t="shared" si="16"/>
        <v>12928</v>
      </c>
      <c r="G450" s="185">
        <f t="shared" si="16"/>
        <v>13844</v>
      </c>
      <c r="H450" s="185">
        <f t="shared" si="16"/>
        <v>13028</v>
      </c>
      <c r="I450" s="185">
        <f t="shared" si="16"/>
        <v>14244</v>
      </c>
      <c r="J450" s="185">
        <f t="shared" si="16"/>
        <v>15286</v>
      </c>
      <c r="K450" s="185">
        <f t="shared" si="16"/>
        <v>14751</v>
      </c>
      <c r="L450" s="185">
        <f t="shared" si="16"/>
        <v>14392</v>
      </c>
      <c r="M450" s="185">
        <f t="shared" si="16"/>
        <v>13892</v>
      </c>
      <c r="N450" s="185">
        <f t="shared" si="16"/>
        <v>14607</v>
      </c>
      <c r="O450" s="185">
        <f t="shared" si="16"/>
        <v>13364</v>
      </c>
      <c r="P450" s="185">
        <f t="shared" si="16"/>
        <v>12746</v>
      </c>
      <c r="Q450" s="185">
        <f t="shared" si="16"/>
        <v>14668</v>
      </c>
      <c r="R450" s="195">
        <f t="shared" si="14"/>
        <v>167750</v>
      </c>
    </row>
    <row r="451" spans="1:18">
      <c r="A451" s="182" t="s">
        <v>199</v>
      </c>
      <c r="B451" s="183">
        <v>1</v>
      </c>
      <c r="C451" s="184">
        <v>60</v>
      </c>
      <c r="D451" s="182" t="s">
        <v>200</v>
      </c>
      <c r="E451" s="182" t="s">
        <v>185</v>
      </c>
      <c r="F451" s="185">
        <f t="shared" si="16"/>
        <v>7117</v>
      </c>
      <c r="G451" s="185">
        <f t="shared" si="16"/>
        <v>7838</v>
      </c>
      <c r="H451" s="185">
        <f t="shared" si="16"/>
        <v>6133</v>
      </c>
      <c r="I451" s="185">
        <f t="shared" si="16"/>
        <v>7693</v>
      </c>
      <c r="J451" s="185">
        <f t="shared" si="16"/>
        <v>6879</v>
      </c>
      <c r="K451" s="185">
        <f t="shared" si="16"/>
        <v>7522</v>
      </c>
      <c r="L451" s="185">
        <f t="shared" si="16"/>
        <v>7916</v>
      </c>
      <c r="M451" s="185">
        <f t="shared" si="16"/>
        <v>6947</v>
      </c>
      <c r="N451" s="185">
        <f t="shared" si="16"/>
        <v>8584</v>
      </c>
      <c r="O451" s="185">
        <f t="shared" si="16"/>
        <v>8402</v>
      </c>
      <c r="P451" s="185">
        <f t="shared" si="16"/>
        <v>7178</v>
      </c>
      <c r="Q451" s="185">
        <f t="shared" si="16"/>
        <v>8356</v>
      </c>
      <c r="R451" s="195">
        <f t="shared" si="14"/>
        <v>90565</v>
      </c>
    </row>
    <row r="452" spans="1:18">
      <c r="A452" s="182" t="s">
        <v>187</v>
      </c>
      <c r="B452" s="183">
        <v>1</v>
      </c>
      <c r="C452" s="184">
        <v>20</v>
      </c>
      <c r="D452" s="182" t="s">
        <v>102</v>
      </c>
      <c r="E452" s="182" t="s">
        <v>185</v>
      </c>
      <c r="F452" s="185">
        <f t="shared" si="16"/>
        <v>231</v>
      </c>
      <c r="G452" s="185">
        <f t="shared" si="16"/>
        <v>226</v>
      </c>
      <c r="H452" s="185">
        <f t="shared" si="16"/>
        <v>160</v>
      </c>
      <c r="I452" s="185">
        <f t="shared" si="16"/>
        <v>6625</v>
      </c>
      <c r="J452" s="185">
        <f t="shared" si="16"/>
        <v>18438</v>
      </c>
      <c r="K452" s="185">
        <f t="shared" si="16"/>
        <v>20899</v>
      </c>
      <c r="L452" s="185">
        <f t="shared" si="16"/>
        <v>25109</v>
      </c>
      <c r="M452" s="185">
        <f t="shared" si="16"/>
        <v>21738</v>
      </c>
      <c r="N452" s="185">
        <f t="shared" si="16"/>
        <v>21703</v>
      </c>
      <c r="O452" s="185">
        <f t="shared" si="16"/>
        <v>18744</v>
      </c>
      <c r="P452" s="185">
        <f t="shared" si="16"/>
        <v>21330</v>
      </c>
      <c r="Q452" s="185">
        <f t="shared" si="16"/>
        <v>22690</v>
      </c>
      <c r="R452" s="195">
        <f t="shared" si="14"/>
        <v>177893</v>
      </c>
    </row>
    <row r="453" spans="1:18">
      <c r="A453" s="182" t="s">
        <v>187</v>
      </c>
      <c r="B453" s="183">
        <v>1</v>
      </c>
      <c r="C453" s="184">
        <v>30</v>
      </c>
      <c r="D453" s="182" t="s">
        <v>102</v>
      </c>
      <c r="E453" s="182" t="s">
        <v>185</v>
      </c>
      <c r="F453" s="185">
        <f t="shared" si="16"/>
        <v>18531</v>
      </c>
      <c r="G453" s="185">
        <f t="shared" si="16"/>
        <v>21855</v>
      </c>
      <c r="H453" s="185">
        <f t="shared" si="16"/>
        <v>19136</v>
      </c>
      <c r="I453" s="185">
        <f t="shared" si="16"/>
        <v>14527</v>
      </c>
      <c r="J453" s="185">
        <f t="shared" si="16"/>
        <v>0</v>
      </c>
      <c r="K453" s="185">
        <f t="shared" si="16"/>
        <v>0</v>
      </c>
      <c r="L453" s="185">
        <f t="shared" si="16"/>
        <v>0</v>
      </c>
      <c r="M453" s="185">
        <f t="shared" si="16"/>
        <v>0</v>
      </c>
      <c r="N453" s="185">
        <f t="shared" si="16"/>
        <v>0</v>
      </c>
      <c r="O453" s="185">
        <f t="shared" si="16"/>
        <v>0</v>
      </c>
      <c r="P453" s="185">
        <f t="shared" si="16"/>
        <v>0</v>
      </c>
      <c r="Q453" s="185">
        <f t="shared" si="16"/>
        <v>0</v>
      </c>
      <c r="R453" s="195">
        <f t="shared" si="14"/>
        <v>74049</v>
      </c>
    </row>
    <row r="454" spans="1:18">
      <c r="A454" s="182" t="s">
        <v>187</v>
      </c>
      <c r="B454" s="183">
        <v>1</v>
      </c>
      <c r="C454" s="184">
        <v>60</v>
      </c>
      <c r="D454" s="182" t="s">
        <v>102</v>
      </c>
      <c r="E454" s="182" t="s">
        <v>185</v>
      </c>
      <c r="F454" s="185">
        <f t="shared" si="16"/>
        <v>4283</v>
      </c>
      <c r="G454" s="185">
        <f t="shared" si="16"/>
        <v>4214</v>
      </c>
      <c r="H454" s="185">
        <f t="shared" si="16"/>
        <v>4066</v>
      </c>
      <c r="I454" s="185">
        <f t="shared" si="16"/>
        <v>4181</v>
      </c>
      <c r="J454" s="185">
        <f t="shared" si="16"/>
        <v>5360</v>
      </c>
      <c r="K454" s="185">
        <f t="shared" si="16"/>
        <v>5634</v>
      </c>
      <c r="L454" s="185">
        <f t="shared" si="16"/>
        <v>4946</v>
      </c>
      <c r="M454" s="185">
        <f t="shared" si="16"/>
        <v>5174</v>
      </c>
      <c r="N454" s="185">
        <f t="shared" si="16"/>
        <v>4057</v>
      </c>
      <c r="O454" s="185">
        <f t="shared" si="16"/>
        <v>3931</v>
      </c>
      <c r="P454" s="185">
        <f t="shared" si="16"/>
        <v>5100</v>
      </c>
      <c r="Q454" s="185">
        <f t="shared" si="16"/>
        <v>5184</v>
      </c>
      <c r="R454" s="195">
        <f t="shared" si="14"/>
        <v>56130</v>
      </c>
    </row>
    <row r="455" spans="1:18">
      <c r="A455" s="182" t="s">
        <v>187</v>
      </c>
      <c r="B455" s="183">
        <v>1</v>
      </c>
      <c r="C455" s="184">
        <v>90</v>
      </c>
      <c r="D455" s="182" t="s">
        <v>102</v>
      </c>
      <c r="E455" s="182" t="s">
        <v>185</v>
      </c>
      <c r="F455" s="185">
        <f t="shared" si="16"/>
        <v>120</v>
      </c>
      <c r="G455" s="185">
        <f t="shared" si="16"/>
        <v>150</v>
      </c>
      <c r="H455" s="185">
        <f t="shared" si="16"/>
        <v>0</v>
      </c>
      <c r="I455" s="185">
        <f t="shared" si="16"/>
        <v>180</v>
      </c>
      <c r="J455" s="185">
        <f t="shared" si="16"/>
        <v>90</v>
      </c>
      <c r="K455" s="185">
        <f t="shared" si="16"/>
        <v>360</v>
      </c>
      <c r="L455" s="185">
        <f t="shared" si="16"/>
        <v>360</v>
      </c>
      <c r="M455" s="185">
        <f t="shared" si="16"/>
        <v>90</v>
      </c>
      <c r="N455" s="185">
        <f t="shared" si="16"/>
        <v>90</v>
      </c>
      <c r="O455" s="185">
        <f t="shared" si="16"/>
        <v>180</v>
      </c>
      <c r="P455" s="185">
        <f t="shared" si="16"/>
        <v>180</v>
      </c>
      <c r="Q455" s="185">
        <f t="shared" si="16"/>
        <v>360</v>
      </c>
      <c r="R455" s="195">
        <f t="shared" si="14"/>
        <v>2160</v>
      </c>
    </row>
    <row r="456" spans="1:18">
      <c r="A456" s="182" t="s">
        <v>187</v>
      </c>
      <c r="B456" s="183">
        <v>1</v>
      </c>
      <c r="C456" s="184">
        <v>100</v>
      </c>
      <c r="D456" s="182" t="s">
        <v>102</v>
      </c>
      <c r="E456" s="182" t="s">
        <v>185</v>
      </c>
      <c r="F456" s="185">
        <f t="shared" si="16"/>
        <v>273700</v>
      </c>
      <c r="G456" s="185">
        <f t="shared" si="16"/>
        <v>267187</v>
      </c>
      <c r="H456" s="185">
        <f t="shared" si="16"/>
        <v>257813</v>
      </c>
      <c r="I456" s="185">
        <f t="shared" si="16"/>
        <v>268367</v>
      </c>
      <c r="J456" s="185">
        <f t="shared" si="16"/>
        <v>256377</v>
      </c>
      <c r="K456" s="185">
        <f t="shared" si="16"/>
        <v>254666</v>
      </c>
      <c r="L456" s="185">
        <f t="shared" si="16"/>
        <v>273326</v>
      </c>
      <c r="M456" s="185">
        <f t="shared" si="16"/>
        <v>231990</v>
      </c>
      <c r="N456" s="185">
        <f t="shared" si="16"/>
        <v>274656</v>
      </c>
      <c r="O456" s="185">
        <f t="shared" si="16"/>
        <v>260357</v>
      </c>
      <c r="P456" s="185">
        <f t="shared" si="16"/>
        <v>241482</v>
      </c>
      <c r="Q456" s="185">
        <f t="shared" si="16"/>
        <v>260967</v>
      </c>
      <c r="R456" s="195">
        <f t="shared" si="14"/>
        <v>3120888</v>
      </c>
    </row>
    <row r="457" spans="1:18">
      <c r="A457" s="182" t="s">
        <v>187</v>
      </c>
      <c r="B457" s="183">
        <v>1</v>
      </c>
      <c r="C457" s="184">
        <v>20</v>
      </c>
      <c r="D457" s="182" t="s">
        <v>152</v>
      </c>
      <c r="E457" s="182" t="s">
        <v>185</v>
      </c>
      <c r="F457" s="185">
        <f t="shared" si="16"/>
        <v>460</v>
      </c>
      <c r="G457" s="185">
        <f t="shared" si="16"/>
        <v>250</v>
      </c>
      <c r="H457" s="185">
        <f t="shared" si="16"/>
        <v>300</v>
      </c>
      <c r="I457" s="185">
        <f t="shared" si="16"/>
        <v>330</v>
      </c>
      <c r="J457" s="185">
        <f t="shared" si="16"/>
        <v>180</v>
      </c>
      <c r="K457" s="185">
        <f t="shared" si="16"/>
        <v>358</v>
      </c>
      <c r="L457" s="185">
        <f t="shared" si="16"/>
        <v>255</v>
      </c>
      <c r="M457" s="185">
        <f t="shared" si="16"/>
        <v>220</v>
      </c>
      <c r="N457" s="185">
        <f t="shared" si="16"/>
        <v>60</v>
      </c>
      <c r="O457" s="185">
        <f t="shared" si="16"/>
        <v>210</v>
      </c>
      <c r="P457" s="185">
        <f t="shared" si="16"/>
        <v>120</v>
      </c>
      <c r="Q457" s="185">
        <f t="shared" si="16"/>
        <v>300</v>
      </c>
      <c r="R457" s="195">
        <f t="shared" si="14"/>
        <v>3043</v>
      </c>
    </row>
    <row r="458" spans="1:18">
      <c r="A458" s="182" t="s">
        <v>187</v>
      </c>
      <c r="B458" s="183">
        <v>1</v>
      </c>
      <c r="C458" s="184">
        <v>100</v>
      </c>
      <c r="D458" s="182" t="s">
        <v>152</v>
      </c>
      <c r="E458" s="182" t="s">
        <v>185</v>
      </c>
      <c r="F458" s="185">
        <f t="shared" si="16"/>
        <v>41481</v>
      </c>
      <c r="G458" s="185">
        <f t="shared" si="16"/>
        <v>44397</v>
      </c>
      <c r="H458" s="185">
        <f t="shared" si="16"/>
        <v>43679</v>
      </c>
      <c r="I458" s="185">
        <f t="shared" si="16"/>
        <v>47250</v>
      </c>
      <c r="J458" s="185">
        <f t="shared" si="16"/>
        <v>48054</v>
      </c>
      <c r="K458" s="185">
        <f t="shared" si="16"/>
        <v>48581</v>
      </c>
      <c r="L458" s="185">
        <f t="shared" si="16"/>
        <v>52561</v>
      </c>
      <c r="M458" s="185">
        <f t="shared" si="16"/>
        <v>47742</v>
      </c>
      <c r="N458" s="185">
        <f t="shared" si="16"/>
        <v>56312</v>
      </c>
      <c r="O458" s="185">
        <f t="shared" si="16"/>
        <v>50508</v>
      </c>
      <c r="P458" s="185">
        <f t="shared" si="16"/>
        <v>46381</v>
      </c>
      <c r="Q458" s="185">
        <f t="shared" si="16"/>
        <v>52006</v>
      </c>
      <c r="R458" s="195">
        <f t="shared" si="14"/>
        <v>578952</v>
      </c>
    </row>
    <row r="459" spans="1:18">
      <c r="A459" s="182" t="s">
        <v>187</v>
      </c>
      <c r="B459" s="183">
        <v>1</v>
      </c>
      <c r="C459" s="184">
        <v>20</v>
      </c>
      <c r="D459" s="182" t="s">
        <v>154</v>
      </c>
      <c r="E459" s="182" t="s">
        <v>185</v>
      </c>
      <c r="F459" s="185">
        <f t="shared" si="16"/>
        <v>240</v>
      </c>
      <c r="G459" s="185">
        <f t="shared" si="16"/>
        <v>150</v>
      </c>
      <c r="H459" s="185">
        <f t="shared" si="16"/>
        <v>146</v>
      </c>
      <c r="I459" s="185">
        <f t="shared" si="16"/>
        <v>5483</v>
      </c>
      <c r="J459" s="185">
        <f t="shared" si="16"/>
        <v>11982</v>
      </c>
      <c r="K459" s="185">
        <f t="shared" si="16"/>
        <v>11201</v>
      </c>
      <c r="L459" s="185">
        <f t="shared" si="16"/>
        <v>11887</v>
      </c>
      <c r="M459" s="185">
        <f t="shared" si="16"/>
        <v>10730</v>
      </c>
      <c r="N459" s="185">
        <f t="shared" si="16"/>
        <v>11296</v>
      </c>
      <c r="O459" s="185">
        <f t="shared" si="16"/>
        <v>12357</v>
      </c>
      <c r="P459" s="185">
        <f t="shared" si="16"/>
        <v>11120</v>
      </c>
      <c r="Q459" s="185">
        <f t="shared" si="16"/>
        <v>12330</v>
      </c>
      <c r="R459" s="195">
        <f t="shared" si="14"/>
        <v>98922</v>
      </c>
    </row>
    <row r="460" spans="1:18">
      <c r="A460" s="182" t="s">
        <v>187</v>
      </c>
      <c r="B460" s="183">
        <v>1</v>
      </c>
      <c r="C460" s="184">
        <v>30</v>
      </c>
      <c r="D460" s="182" t="s">
        <v>154</v>
      </c>
      <c r="E460" s="182" t="s">
        <v>185</v>
      </c>
      <c r="F460" s="185">
        <f t="shared" si="16"/>
        <v>14136</v>
      </c>
      <c r="G460" s="185">
        <f t="shared" si="16"/>
        <v>14133</v>
      </c>
      <c r="H460" s="185">
        <f t="shared" si="16"/>
        <v>14775</v>
      </c>
      <c r="I460" s="185">
        <f t="shared" si="16"/>
        <v>9851</v>
      </c>
      <c r="J460" s="185">
        <f t="shared" si="16"/>
        <v>2987</v>
      </c>
      <c r="K460" s="185">
        <f t="shared" si="16"/>
        <v>2131</v>
      </c>
      <c r="L460" s="185">
        <f t="shared" si="16"/>
        <v>3097</v>
      </c>
      <c r="M460" s="185">
        <f t="shared" si="16"/>
        <v>2435</v>
      </c>
      <c r="N460" s="185">
        <f t="shared" si="16"/>
        <v>3443</v>
      </c>
      <c r="O460" s="185">
        <f t="shared" si="16"/>
        <v>2916</v>
      </c>
      <c r="P460" s="185">
        <f t="shared" si="16"/>
        <v>3004</v>
      </c>
      <c r="Q460" s="185">
        <f t="shared" si="16"/>
        <v>3109</v>
      </c>
      <c r="R460" s="195">
        <f t="shared" si="14"/>
        <v>76017</v>
      </c>
    </row>
    <row r="461" spans="1:18">
      <c r="A461" s="182" t="s">
        <v>187</v>
      </c>
      <c r="B461" s="183">
        <v>1</v>
      </c>
      <c r="C461" s="184">
        <v>60</v>
      </c>
      <c r="D461" s="182" t="s">
        <v>154</v>
      </c>
      <c r="E461" s="182" t="s">
        <v>185</v>
      </c>
      <c r="F461" s="185">
        <f t="shared" si="16"/>
        <v>764</v>
      </c>
      <c r="G461" s="185">
        <f t="shared" si="16"/>
        <v>644</v>
      </c>
      <c r="H461" s="185">
        <f t="shared" si="16"/>
        <v>624</v>
      </c>
      <c r="I461" s="185">
        <f t="shared" si="16"/>
        <v>780</v>
      </c>
      <c r="J461" s="185">
        <f t="shared" si="16"/>
        <v>748</v>
      </c>
      <c r="K461" s="185">
        <f t="shared" si="16"/>
        <v>692</v>
      </c>
      <c r="L461" s="185">
        <f t="shared" si="16"/>
        <v>1014</v>
      </c>
      <c r="M461" s="185">
        <f t="shared" si="16"/>
        <v>942</v>
      </c>
      <c r="N461" s="185">
        <f t="shared" si="16"/>
        <v>984</v>
      </c>
      <c r="O461" s="185">
        <f t="shared" si="16"/>
        <v>1060</v>
      </c>
      <c r="P461" s="185">
        <f t="shared" si="16"/>
        <v>958</v>
      </c>
      <c r="Q461" s="185">
        <f t="shared" si="16"/>
        <v>1228</v>
      </c>
      <c r="R461" s="195">
        <f t="shared" si="14"/>
        <v>10438</v>
      </c>
    </row>
    <row r="462" spans="1:18">
      <c r="A462" s="182" t="s">
        <v>187</v>
      </c>
      <c r="B462" s="183">
        <v>1</v>
      </c>
      <c r="C462" s="184">
        <v>90</v>
      </c>
      <c r="D462" s="182" t="s">
        <v>154</v>
      </c>
      <c r="E462" s="182" t="s">
        <v>185</v>
      </c>
      <c r="F462" s="185">
        <f t="shared" si="16"/>
        <v>20</v>
      </c>
      <c r="G462" s="185">
        <f t="shared" si="16"/>
        <v>0</v>
      </c>
      <c r="H462" s="185">
        <f t="shared" si="16"/>
        <v>0</v>
      </c>
      <c r="I462" s="185">
        <f t="shared" si="16"/>
        <v>0</v>
      </c>
      <c r="J462" s="185">
        <f t="shared" si="16"/>
        <v>0</v>
      </c>
      <c r="K462" s="185">
        <f t="shared" si="16"/>
        <v>0</v>
      </c>
      <c r="L462" s="185">
        <f t="shared" si="16"/>
        <v>0</v>
      </c>
      <c r="M462" s="185">
        <f t="shared" si="16"/>
        <v>0</v>
      </c>
      <c r="N462" s="185">
        <f t="shared" si="16"/>
        <v>0</v>
      </c>
      <c r="O462" s="185">
        <f t="shared" si="16"/>
        <v>0</v>
      </c>
      <c r="P462" s="185">
        <f t="shared" si="16"/>
        <v>0</v>
      </c>
      <c r="Q462" s="185">
        <f t="shared" si="16"/>
        <v>0</v>
      </c>
      <c r="R462" s="195">
        <f t="shared" si="14"/>
        <v>20</v>
      </c>
    </row>
    <row r="463" spans="1:18">
      <c r="A463" s="182" t="s">
        <v>187</v>
      </c>
      <c r="B463" s="183">
        <v>1</v>
      </c>
      <c r="C463" s="184">
        <v>100</v>
      </c>
      <c r="D463" s="182" t="s">
        <v>154</v>
      </c>
      <c r="E463" s="182" t="s">
        <v>185</v>
      </c>
      <c r="F463" s="185">
        <f t="shared" ref="F463:Q478" si="17">F55+F191+F327</f>
        <v>284814</v>
      </c>
      <c r="G463" s="185">
        <f t="shared" si="17"/>
        <v>286246</v>
      </c>
      <c r="H463" s="185">
        <f t="shared" si="17"/>
        <v>277399</v>
      </c>
      <c r="I463" s="185">
        <f t="shared" si="17"/>
        <v>283884</v>
      </c>
      <c r="J463" s="185">
        <f t="shared" si="17"/>
        <v>276487</v>
      </c>
      <c r="K463" s="185">
        <f t="shared" si="17"/>
        <v>277980</v>
      </c>
      <c r="L463" s="185">
        <f t="shared" si="17"/>
        <v>294734</v>
      </c>
      <c r="M463" s="185">
        <f t="shared" si="17"/>
        <v>253328</v>
      </c>
      <c r="N463" s="185">
        <f t="shared" si="17"/>
        <v>286888</v>
      </c>
      <c r="O463" s="185">
        <f t="shared" si="17"/>
        <v>272414</v>
      </c>
      <c r="P463" s="185">
        <f t="shared" si="17"/>
        <v>254595</v>
      </c>
      <c r="Q463" s="185">
        <f t="shared" si="17"/>
        <v>272482</v>
      </c>
      <c r="R463" s="195">
        <f t="shared" si="14"/>
        <v>3321251</v>
      </c>
    </row>
    <row r="464" spans="1:18">
      <c r="A464" s="182" t="s">
        <v>187</v>
      </c>
      <c r="B464" s="183">
        <v>1</v>
      </c>
      <c r="C464" s="184">
        <v>20</v>
      </c>
      <c r="D464" s="182" t="s">
        <v>153</v>
      </c>
      <c r="E464" s="182" t="s">
        <v>185</v>
      </c>
      <c r="F464" s="185">
        <f t="shared" si="17"/>
        <v>430</v>
      </c>
      <c r="G464" s="185">
        <f t="shared" si="17"/>
        <v>430</v>
      </c>
      <c r="H464" s="185">
        <f t="shared" si="17"/>
        <v>300</v>
      </c>
      <c r="I464" s="185">
        <f t="shared" si="17"/>
        <v>564</v>
      </c>
      <c r="J464" s="185">
        <f t="shared" si="17"/>
        <v>150</v>
      </c>
      <c r="K464" s="185">
        <f t="shared" si="17"/>
        <v>234</v>
      </c>
      <c r="L464" s="185">
        <f t="shared" si="17"/>
        <v>150</v>
      </c>
      <c r="M464" s="185">
        <f t="shared" si="17"/>
        <v>222</v>
      </c>
      <c r="N464" s="185">
        <f t="shared" si="17"/>
        <v>296</v>
      </c>
      <c r="O464" s="185">
        <f t="shared" si="17"/>
        <v>116</v>
      </c>
      <c r="P464" s="185">
        <f t="shared" si="17"/>
        <v>56</v>
      </c>
      <c r="Q464" s="185">
        <f t="shared" si="17"/>
        <v>266</v>
      </c>
      <c r="R464" s="195">
        <f t="shared" si="14"/>
        <v>3214</v>
      </c>
    </row>
    <row r="465" spans="1:18">
      <c r="A465" s="182" t="s">
        <v>187</v>
      </c>
      <c r="B465" s="183">
        <v>1</v>
      </c>
      <c r="C465" s="184">
        <v>100</v>
      </c>
      <c r="D465" s="182" t="s">
        <v>153</v>
      </c>
      <c r="E465" s="182" t="s">
        <v>185</v>
      </c>
      <c r="F465" s="185">
        <f t="shared" si="17"/>
        <v>113577</v>
      </c>
      <c r="G465" s="185">
        <f t="shared" si="17"/>
        <v>114144</v>
      </c>
      <c r="H465" s="185">
        <f t="shared" si="17"/>
        <v>109862</v>
      </c>
      <c r="I465" s="185">
        <f t="shared" si="17"/>
        <v>117597</v>
      </c>
      <c r="J465" s="185">
        <f t="shared" si="17"/>
        <v>112205</v>
      </c>
      <c r="K465" s="185">
        <f t="shared" si="17"/>
        <v>113732</v>
      </c>
      <c r="L465" s="185">
        <f t="shared" si="17"/>
        <v>118647</v>
      </c>
      <c r="M465" s="185">
        <f t="shared" si="17"/>
        <v>108229</v>
      </c>
      <c r="N465" s="185">
        <f t="shared" si="17"/>
        <v>123263</v>
      </c>
      <c r="O465" s="185">
        <f t="shared" si="17"/>
        <v>116613</v>
      </c>
      <c r="P465" s="185">
        <f t="shared" si="17"/>
        <v>108326</v>
      </c>
      <c r="Q465" s="185">
        <f t="shared" si="17"/>
        <v>119269</v>
      </c>
      <c r="R465" s="195">
        <f t="shared" si="14"/>
        <v>1375464</v>
      </c>
    </row>
    <row r="466" spans="1:18">
      <c r="A466" s="182" t="s">
        <v>187</v>
      </c>
      <c r="B466" s="183">
        <v>1</v>
      </c>
      <c r="C466" s="184">
        <v>20</v>
      </c>
      <c r="D466" s="182" t="s">
        <v>164</v>
      </c>
      <c r="E466" s="182" t="s">
        <v>185</v>
      </c>
      <c r="F466" s="185">
        <f t="shared" si="17"/>
        <v>270</v>
      </c>
      <c r="G466" s="185">
        <f t="shared" si="17"/>
        <v>60</v>
      </c>
      <c r="H466" s="185">
        <f t="shared" si="17"/>
        <v>210</v>
      </c>
      <c r="I466" s="185">
        <f t="shared" si="17"/>
        <v>120</v>
      </c>
      <c r="J466" s="185">
        <f t="shared" si="17"/>
        <v>240</v>
      </c>
      <c r="K466" s="185">
        <f t="shared" si="17"/>
        <v>240</v>
      </c>
      <c r="L466" s="185">
        <f t="shared" si="17"/>
        <v>300</v>
      </c>
      <c r="M466" s="185">
        <f t="shared" si="17"/>
        <v>240</v>
      </c>
      <c r="N466" s="185">
        <f t="shared" si="17"/>
        <v>416</v>
      </c>
      <c r="O466" s="185">
        <f t="shared" si="17"/>
        <v>273</v>
      </c>
      <c r="P466" s="185">
        <f t="shared" si="17"/>
        <v>150</v>
      </c>
      <c r="Q466" s="185">
        <f t="shared" si="17"/>
        <v>290</v>
      </c>
      <c r="R466" s="195">
        <f t="shared" si="14"/>
        <v>2809</v>
      </c>
    </row>
    <row r="467" spans="1:18">
      <c r="A467" s="182" t="s">
        <v>187</v>
      </c>
      <c r="B467" s="183">
        <v>1</v>
      </c>
      <c r="C467" s="184">
        <v>100</v>
      </c>
      <c r="D467" s="182" t="s">
        <v>164</v>
      </c>
      <c r="E467" s="182" t="s">
        <v>185</v>
      </c>
      <c r="F467" s="185">
        <f t="shared" si="17"/>
        <v>192830</v>
      </c>
      <c r="G467" s="185">
        <f t="shared" si="17"/>
        <v>194466.5</v>
      </c>
      <c r="H467" s="185">
        <f t="shared" si="17"/>
        <v>185258</v>
      </c>
      <c r="I467" s="185">
        <f t="shared" si="17"/>
        <v>198087</v>
      </c>
      <c r="J467" s="185">
        <f t="shared" si="17"/>
        <v>190911</v>
      </c>
      <c r="K467" s="185">
        <f t="shared" si="17"/>
        <v>181780</v>
      </c>
      <c r="L467" s="185">
        <f t="shared" si="17"/>
        <v>189501</v>
      </c>
      <c r="M467" s="185">
        <f t="shared" si="17"/>
        <v>164367</v>
      </c>
      <c r="N467" s="185">
        <f t="shared" si="17"/>
        <v>192539</v>
      </c>
      <c r="O467" s="185">
        <f t="shared" si="17"/>
        <v>181590</v>
      </c>
      <c r="P467" s="185">
        <f t="shared" si="17"/>
        <v>166185</v>
      </c>
      <c r="Q467" s="185">
        <f t="shared" si="17"/>
        <v>181627</v>
      </c>
      <c r="R467" s="195">
        <f t="shared" si="14"/>
        <v>2219141.5</v>
      </c>
    </row>
    <row r="468" spans="1:18">
      <c r="A468" s="182" t="s">
        <v>187</v>
      </c>
      <c r="B468" s="183">
        <v>1</v>
      </c>
      <c r="C468" s="184">
        <v>120</v>
      </c>
      <c r="D468" s="182" t="s">
        <v>164</v>
      </c>
      <c r="E468" s="182" t="s">
        <v>185</v>
      </c>
      <c r="F468" s="185">
        <f t="shared" si="17"/>
        <v>1488</v>
      </c>
      <c r="G468" s="185">
        <f t="shared" si="17"/>
        <v>1209</v>
      </c>
      <c r="H468" s="185">
        <f t="shared" si="17"/>
        <v>1025</v>
      </c>
      <c r="I468" s="185">
        <f t="shared" si="17"/>
        <v>1853</v>
      </c>
      <c r="J468" s="185">
        <f t="shared" si="17"/>
        <v>1348</v>
      </c>
      <c r="K468" s="185">
        <f t="shared" si="17"/>
        <v>1403</v>
      </c>
      <c r="L468" s="185">
        <f t="shared" si="17"/>
        <v>1280</v>
      </c>
      <c r="M468" s="185">
        <f t="shared" si="17"/>
        <v>1657</v>
      </c>
      <c r="N468" s="185">
        <f t="shared" si="17"/>
        <v>1781</v>
      </c>
      <c r="O468" s="185">
        <f t="shared" si="17"/>
        <v>1597</v>
      </c>
      <c r="P468" s="185">
        <f t="shared" si="17"/>
        <v>1244</v>
      </c>
      <c r="Q468" s="185">
        <f t="shared" si="17"/>
        <v>1125</v>
      </c>
      <c r="R468" s="195">
        <f t="shared" si="14"/>
        <v>17010</v>
      </c>
    </row>
    <row r="469" spans="1:18">
      <c r="A469" s="182" t="s">
        <v>187</v>
      </c>
      <c r="B469" s="183">
        <v>1</v>
      </c>
      <c r="C469" s="184">
        <v>20</v>
      </c>
      <c r="D469" s="182" t="s">
        <v>158</v>
      </c>
      <c r="E469" s="182" t="s">
        <v>185</v>
      </c>
      <c r="F469" s="185">
        <f t="shared" si="17"/>
        <v>0</v>
      </c>
      <c r="G469" s="185">
        <f t="shared" si="17"/>
        <v>0</v>
      </c>
      <c r="H469" s="185">
        <f t="shared" si="17"/>
        <v>0</v>
      </c>
      <c r="I469" s="185">
        <f t="shared" si="17"/>
        <v>0</v>
      </c>
      <c r="J469" s="185">
        <f t="shared" si="17"/>
        <v>60</v>
      </c>
      <c r="K469" s="185">
        <f t="shared" si="17"/>
        <v>60</v>
      </c>
      <c r="L469" s="185">
        <f t="shared" si="17"/>
        <v>0</v>
      </c>
      <c r="M469" s="185">
        <f t="shared" si="17"/>
        <v>90</v>
      </c>
      <c r="N469" s="185">
        <f t="shared" si="17"/>
        <v>60</v>
      </c>
      <c r="O469" s="185">
        <f t="shared" si="17"/>
        <v>300</v>
      </c>
      <c r="P469" s="185">
        <f t="shared" si="17"/>
        <v>150</v>
      </c>
      <c r="Q469" s="185">
        <f t="shared" si="17"/>
        <v>270</v>
      </c>
      <c r="R469" s="195">
        <f t="shared" si="14"/>
        <v>990</v>
      </c>
    </row>
    <row r="470" spans="1:18">
      <c r="A470" s="182" t="s">
        <v>187</v>
      </c>
      <c r="B470" s="183">
        <v>1</v>
      </c>
      <c r="C470" s="184">
        <v>100</v>
      </c>
      <c r="D470" s="182" t="s">
        <v>158</v>
      </c>
      <c r="E470" s="182" t="s">
        <v>185</v>
      </c>
      <c r="F470" s="185">
        <f t="shared" si="17"/>
        <v>72424</v>
      </c>
      <c r="G470" s="185">
        <f t="shared" si="17"/>
        <v>69321</v>
      </c>
      <c r="H470" s="185">
        <f t="shared" si="17"/>
        <v>67569</v>
      </c>
      <c r="I470" s="185">
        <f t="shared" si="17"/>
        <v>70735</v>
      </c>
      <c r="J470" s="185">
        <f t="shared" si="17"/>
        <v>67036</v>
      </c>
      <c r="K470" s="185">
        <f t="shared" si="17"/>
        <v>66710</v>
      </c>
      <c r="L470" s="185">
        <f t="shared" si="17"/>
        <v>80572</v>
      </c>
      <c r="M470" s="185">
        <f t="shared" si="17"/>
        <v>63042</v>
      </c>
      <c r="N470" s="185">
        <f t="shared" si="17"/>
        <v>72130</v>
      </c>
      <c r="O470" s="185">
        <f t="shared" si="17"/>
        <v>67762</v>
      </c>
      <c r="P470" s="185">
        <f t="shared" si="17"/>
        <v>61241.5</v>
      </c>
      <c r="Q470" s="185">
        <f t="shared" si="17"/>
        <v>67110.5</v>
      </c>
      <c r="R470" s="195">
        <f t="shared" si="14"/>
        <v>825653</v>
      </c>
    </row>
    <row r="471" spans="1:18">
      <c r="A471" s="182" t="s">
        <v>187</v>
      </c>
      <c r="B471" s="183">
        <v>1</v>
      </c>
      <c r="C471" s="184">
        <v>20</v>
      </c>
      <c r="D471" s="182" t="s">
        <v>167</v>
      </c>
      <c r="E471" s="182" t="s">
        <v>185</v>
      </c>
      <c r="F471" s="185">
        <f t="shared" si="17"/>
        <v>180</v>
      </c>
      <c r="G471" s="185">
        <f t="shared" si="17"/>
        <v>330</v>
      </c>
      <c r="H471" s="185">
        <f t="shared" si="17"/>
        <v>510</v>
      </c>
      <c r="I471" s="185">
        <f t="shared" si="17"/>
        <v>420</v>
      </c>
      <c r="J471" s="185">
        <f t="shared" si="17"/>
        <v>240</v>
      </c>
      <c r="K471" s="185">
        <f t="shared" si="17"/>
        <v>404</v>
      </c>
      <c r="L471" s="185">
        <f t="shared" si="17"/>
        <v>330</v>
      </c>
      <c r="M471" s="185">
        <f t="shared" si="17"/>
        <v>420</v>
      </c>
      <c r="N471" s="185">
        <f t="shared" si="17"/>
        <v>432</v>
      </c>
      <c r="O471" s="185">
        <f t="shared" si="17"/>
        <v>240</v>
      </c>
      <c r="P471" s="185">
        <f t="shared" si="17"/>
        <v>270</v>
      </c>
      <c r="Q471" s="185">
        <f t="shared" si="17"/>
        <v>480</v>
      </c>
      <c r="R471" s="195">
        <f t="shared" si="14"/>
        <v>4256</v>
      </c>
    </row>
    <row r="472" spans="1:18">
      <c r="A472" s="182" t="s">
        <v>187</v>
      </c>
      <c r="B472" s="183">
        <v>1</v>
      </c>
      <c r="C472" s="184">
        <v>60</v>
      </c>
      <c r="D472" s="182" t="s">
        <v>167</v>
      </c>
      <c r="E472" s="182" t="s">
        <v>185</v>
      </c>
      <c r="F472" s="185">
        <f t="shared" si="17"/>
        <v>1540</v>
      </c>
      <c r="G472" s="185">
        <f t="shared" si="17"/>
        <v>945</v>
      </c>
      <c r="H472" s="185">
        <f t="shared" si="17"/>
        <v>930</v>
      </c>
      <c r="I472" s="185">
        <f t="shared" si="17"/>
        <v>780</v>
      </c>
      <c r="J472" s="185">
        <f t="shared" si="17"/>
        <v>1020</v>
      </c>
      <c r="K472" s="185">
        <f t="shared" si="17"/>
        <v>975</v>
      </c>
      <c r="L472" s="185">
        <f t="shared" si="17"/>
        <v>995</v>
      </c>
      <c r="M472" s="185">
        <f t="shared" si="17"/>
        <v>790</v>
      </c>
      <c r="N472" s="185">
        <f t="shared" si="17"/>
        <v>824</v>
      </c>
      <c r="O472" s="185">
        <f t="shared" si="17"/>
        <v>818</v>
      </c>
      <c r="P472" s="185">
        <f t="shared" si="17"/>
        <v>812</v>
      </c>
      <c r="Q472" s="185">
        <f t="shared" si="17"/>
        <v>908</v>
      </c>
      <c r="R472" s="195">
        <f t="shared" si="14"/>
        <v>11337</v>
      </c>
    </row>
    <row r="473" spans="1:18">
      <c r="A473" s="182" t="s">
        <v>187</v>
      </c>
      <c r="B473" s="183">
        <v>1</v>
      </c>
      <c r="C473" s="184">
        <v>100</v>
      </c>
      <c r="D473" s="182" t="s">
        <v>167</v>
      </c>
      <c r="E473" s="182" t="s">
        <v>185</v>
      </c>
      <c r="F473" s="185">
        <f t="shared" si="17"/>
        <v>99534</v>
      </c>
      <c r="G473" s="185">
        <f t="shared" si="17"/>
        <v>101265</v>
      </c>
      <c r="H473" s="185">
        <f t="shared" si="17"/>
        <v>92418</v>
      </c>
      <c r="I473" s="185">
        <f t="shared" si="17"/>
        <v>101174</v>
      </c>
      <c r="J473" s="185">
        <f t="shared" si="17"/>
        <v>91281</v>
      </c>
      <c r="K473" s="185">
        <f t="shared" si="17"/>
        <v>89938</v>
      </c>
      <c r="L473" s="185">
        <f t="shared" si="17"/>
        <v>93789</v>
      </c>
      <c r="M473" s="185">
        <f t="shared" si="17"/>
        <v>82780</v>
      </c>
      <c r="N473" s="185">
        <f t="shared" si="17"/>
        <v>92905</v>
      </c>
      <c r="O473" s="185">
        <f t="shared" si="17"/>
        <v>86523</v>
      </c>
      <c r="P473" s="185">
        <f t="shared" si="17"/>
        <v>79726</v>
      </c>
      <c r="Q473" s="185">
        <f t="shared" si="17"/>
        <v>84858</v>
      </c>
      <c r="R473" s="195">
        <f t="shared" si="14"/>
        <v>1096191</v>
      </c>
    </row>
    <row r="474" spans="1:18">
      <c r="A474" s="182" t="s">
        <v>151</v>
      </c>
      <c r="B474" s="183">
        <v>1</v>
      </c>
      <c r="C474" s="184">
        <v>60</v>
      </c>
      <c r="D474" s="182" t="s">
        <v>102</v>
      </c>
      <c r="E474" s="182" t="s">
        <v>163</v>
      </c>
      <c r="F474" s="185">
        <f t="shared" si="17"/>
        <v>0</v>
      </c>
      <c r="G474" s="185">
        <f t="shared" si="17"/>
        <v>0</v>
      </c>
      <c r="H474" s="185">
        <f t="shared" si="17"/>
        <v>0</v>
      </c>
      <c r="I474" s="185">
        <f t="shared" si="17"/>
        <v>90</v>
      </c>
      <c r="J474" s="185">
        <f t="shared" si="17"/>
        <v>90</v>
      </c>
      <c r="K474" s="185">
        <f t="shared" si="17"/>
        <v>180</v>
      </c>
      <c r="L474" s="185">
        <f t="shared" si="17"/>
        <v>240</v>
      </c>
      <c r="M474" s="185">
        <f t="shared" si="17"/>
        <v>390</v>
      </c>
      <c r="N474" s="185">
        <f t="shared" si="17"/>
        <v>710</v>
      </c>
      <c r="O474" s="185">
        <f t="shared" si="17"/>
        <v>809</v>
      </c>
      <c r="P474" s="185">
        <f t="shared" si="17"/>
        <v>750</v>
      </c>
      <c r="Q474" s="185">
        <f t="shared" si="17"/>
        <v>1090</v>
      </c>
      <c r="R474" s="195">
        <f t="shared" si="14"/>
        <v>4349</v>
      </c>
    </row>
    <row r="475" spans="1:18">
      <c r="A475" s="182" t="s">
        <v>151</v>
      </c>
      <c r="B475" s="183">
        <v>1</v>
      </c>
      <c r="C475" s="184">
        <v>100</v>
      </c>
      <c r="D475" s="182" t="s">
        <v>102</v>
      </c>
      <c r="E475" s="182" t="s">
        <v>163</v>
      </c>
      <c r="F475" s="185">
        <f t="shared" si="17"/>
        <v>3275</v>
      </c>
      <c r="G475" s="185">
        <f t="shared" si="17"/>
        <v>3633</v>
      </c>
      <c r="H475" s="185">
        <f t="shared" si="17"/>
        <v>3198</v>
      </c>
      <c r="I475" s="185">
        <f t="shared" si="17"/>
        <v>3319</v>
      </c>
      <c r="J475" s="185">
        <f t="shared" si="17"/>
        <v>3143</v>
      </c>
      <c r="K475" s="185">
        <f t="shared" si="17"/>
        <v>3386</v>
      </c>
      <c r="L475" s="185">
        <f t="shared" si="17"/>
        <v>3078</v>
      </c>
      <c r="M475" s="185">
        <f t="shared" si="17"/>
        <v>3064</v>
      </c>
      <c r="N475" s="185">
        <f t="shared" si="17"/>
        <v>3138</v>
      </c>
      <c r="O475" s="185">
        <f t="shared" si="17"/>
        <v>3303</v>
      </c>
      <c r="P475" s="185">
        <f t="shared" si="17"/>
        <v>2904</v>
      </c>
      <c r="Q475" s="185">
        <f t="shared" si="17"/>
        <v>2942</v>
      </c>
      <c r="R475" s="195">
        <f t="shared" si="14"/>
        <v>38383</v>
      </c>
    </row>
    <row r="476" spans="1:18">
      <c r="A476" s="182" t="s">
        <v>151</v>
      </c>
      <c r="B476" s="183">
        <v>1</v>
      </c>
      <c r="C476" s="184">
        <v>60</v>
      </c>
      <c r="D476" s="182" t="s">
        <v>154</v>
      </c>
      <c r="E476" s="182" t="s">
        <v>163</v>
      </c>
      <c r="F476" s="185">
        <f t="shared" si="17"/>
        <v>0</v>
      </c>
      <c r="G476" s="185">
        <f t="shared" si="17"/>
        <v>0</v>
      </c>
      <c r="H476" s="185">
        <f t="shared" si="17"/>
        <v>0</v>
      </c>
      <c r="I476" s="185">
        <f t="shared" si="17"/>
        <v>0</v>
      </c>
      <c r="J476" s="185">
        <f t="shared" si="17"/>
        <v>240</v>
      </c>
      <c r="K476" s="185">
        <f t="shared" si="17"/>
        <v>420</v>
      </c>
      <c r="L476" s="185">
        <f t="shared" si="17"/>
        <v>536</v>
      </c>
      <c r="M476" s="185">
        <f t="shared" si="17"/>
        <v>420</v>
      </c>
      <c r="N476" s="185">
        <f t="shared" si="17"/>
        <v>1249</v>
      </c>
      <c r="O476" s="185">
        <f t="shared" si="17"/>
        <v>841</v>
      </c>
      <c r="P476" s="185">
        <f t="shared" si="17"/>
        <v>1058</v>
      </c>
      <c r="Q476" s="185">
        <f t="shared" si="17"/>
        <v>868</v>
      </c>
      <c r="R476" s="195">
        <f t="shared" si="14"/>
        <v>5632</v>
      </c>
    </row>
    <row r="477" spans="1:18">
      <c r="A477" s="182" t="s">
        <v>151</v>
      </c>
      <c r="B477" s="183">
        <v>1</v>
      </c>
      <c r="C477" s="184">
        <v>100</v>
      </c>
      <c r="D477" s="182" t="s">
        <v>154</v>
      </c>
      <c r="E477" s="182" t="s">
        <v>163</v>
      </c>
      <c r="F477" s="185">
        <f t="shared" si="17"/>
        <v>13071</v>
      </c>
      <c r="G477" s="185">
        <f t="shared" si="17"/>
        <v>12635</v>
      </c>
      <c r="H477" s="185">
        <f t="shared" si="17"/>
        <v>12936</v>
      </c>
      <c r="I477" s="185">
        <f t="shared" si="17"/>
        <v>12618</v>
      </c>
      <c r="J477" s="185">
        <f t="shared" si="17"/>
        <v>12010</v>
      </c>
      <c r="K477" s="185">
        <f t="shared" si="17"/>
        <v>11967</v>
      </c>
      <c r="L477" s="185">
        <f t="shared" si="17"/>
        <v>12773</v>
      </c>
      <c r="M477" s="185">
        <f t="shared" si="17"/>
        <v>11203</v>
      </c>
      <c r="N477" s="185">
        <f t="shared" si="17"/>
        <v>11554</v>
      </c>
      <c r="O477" s="185">
        <f t="shared" si="17"/>
        <v>10680</v>
      </c>
      <c r="P477" s="185">
        <f t="shared" si="17"/>
        <v>10072</v>
      </c>
      <c r="Q477" s="185">
        <f t="shared" si="17"/>
        <v>10739</v>
      </c>
      <c r="R477" s="195">
        <f t="shared" si="14"/>
        <v>142258</v>
      </c>
    </row>
    <row r="478" spans="1:18">
      <c r="A478" s="182" t="s">
        <v>151</v>
      </c>
      <c r="B478" s="183">
        <v>1</v>
      </c>
      <c r="C478" s="184">
        <v>60</v>
      </c>
      <c r="D478" s="182" t="s">
        <v>153</v>
      </c>
      <c r="E478" s="182" t="s">
        <v>163</v>
      </c>
      <c r="F478" s="185">
        <f t="shared" si="17"/>
        <v>0</v>
      </c>
      <c r="G478" s="185">
        <f t="shared" si="17"/>
        <v>0</v>
      </c>
      <c r="H478" s="185">
        <f t="shared" si="17"/>
        <v>0</v>
      </c>
      <c r="I478" s="185">
        <f t="shared" si="17"/>
        <v>0</v>
      </c>
      <c r="J478" s="185">
        <f t="shared" si="17"/>
        <v>0</v>
      </c>
      <c r="K478" s="185">
        <f t="shared" si="17"/>
        <v>120</v>
      </c>
      <c r="L478" s="185">
        <f t="shared" si="17"/>
        <v>300</v>
      </c>
      <c r="M478" s="185">
        <f t="shared" si="17"/>
        <v>535</v>
      </c>
      <c r="N478" s="185">
        <f t="shared" si="17"/>
        <v>438</v>
      </c>
      <c r="O478" s="185">
        <f t="shared" si="17"/>
        <v>386</v>
      </c>
      <c r="P478" s="185">
        <f t="shared" si="17"/>
        <v>326</v>
      </c>
      <c r="Q478" s="185">
        <f t="shared" si="17"/>
        <v>1226</v>
      </c>
      <c r="R478" s="195">
        <f t="shared" si="14"/>
        <v>3331</v>
      </c>
    </row>
    <row r="479" spans="1:18">
      <c r="A479" s="182" t="s">
        <v>151</v>
      </c>
      <c r="B479" s="183">
        <v>1</v>
      </c>
      <c r="C479" s="184">
        <v>100</v>
      </c>
      <c r="D479" s="182" t="s">
        <v>153</v>
      </c>
      <c r="E479" s="182" t="s">
        <v>163</v>
      </c>
      <c r="F479" s="185">
        <f t="shared" ref="F479:Q494" si="18">F71+F207+F343</f>
        <v>11808</v>
      </c>
      <c r="G479" s="185">
        <f t="shared" si="18"/>
        <v>13052</v>
      </c>
      <c r="H479" s="185">
        <f t="shared" si="18"/>
        <v>10783</v>
      </c>
      <c r="I479" s="185">
        <f t="shared" si="18"/>
        <v>11284</v>
      </c>
      <c r="J479" s="185">
        <f t="shared" si="18"/>
        <v>10722</v>
      </c>
      <c r="K479" s="185">
        <f t="shared" si="18"/>
        <v>10470</v>
      </c>
      <c r="L479" s="185">
        <f t="shared" si="18"/>
        <v>10970</v>
      </c>
      <c r="M479" s="185">
        <f t="shared" si="18"/>
        <v>8817</v>
      </c>
      <c r="N479" s="185">
        <f t="shared" si="18"/>
        <v>10269</v>
      </c>
      <c r="O479" s="185">
        <f t="shared" si="18"/>
        <v>9651</v>
      </c>
      <c r="P479" s="185">
        <f t="shared" si="18"/>
        <v>8749</v>
      </c>
      <c r="Q479" s="185">
        <f t="shared" si="18"/>
        <v>8195</v>
      </c>
      <c r="R479" s="195">
        <f t="shared" ref="R479:R542" si="19">SUM(F479:Q479)</f>
        <v>124770</v>
      </c>
    </row>
    <row r="480" spans="1:18">
      <c r="A480" s="182" t="s">
        <v>151</v>
      </c>
      <c r="B480" s="183">
        <v>1</v>
      </c>
      <c r="C480" s="184">
        <v>60</v>
      </c>
      <c r="D480" s="182" t="s">
        <v>164</v>
      </c>
      <c r="E480" s="182" t="s">
        <v>163</v>
      </c>
      <c r="F480" s="185">
        <f t="shared" si="18"/>
        <v>0</v>
      </c>
      <c r="G480" s="185">
        <f t="shared" si="18"/>
        <v>0</v>
      </c>
      <c r="H480" s="185">
        <f t="shared" si="18"/>
        <v>0</v>
      </c>
      <c r="I480" s="185">
        <f t="shared" si="18"/>
        <v>90</v>
      </c>
      <c r="J480" s="185">
        <f t="shared" si="18"/>
        <v>690</v>
      </c>
      <c r="K480" s="185">
        <f t="shared" si="18"/>
        <v>570</v>
      </c>
      <c r="L480" s="185">
        <f t="shared" si="18"/>
        <v>1260</v>
      </c>
      <c r="M480" s="185">
        <f t="shared" si="18"/>
        <v>750</v>
      </c>
      <c r="N480" s="185">
        <f t="shared" si="18"/>
        <v>630</v>
      </c>
      <c r="O480" s="185">
        <f t="shared" si="18"/>
        <v>1350</v>
      </c>
      <c r="P480" s="185">
        <f t="shared" si="18"/>
        <v>1092</v>
      </c>
      <c r="Q480" s="185">
        <f t="shared" si="18"/>
        <v>1132</v>
      </c>
      <c r="R480" s="195">
        <f t="shared" si="19"/>
        <v>7564</v>
      </c>
    </row>
    <row r="481" spans="1:18">
      <c r="A481" s="182" t="s">
        <v>151</v>
      </c>
      <c r="B481" s="183">
        <v>1</v>
      </c>
      <c r="C481" s="184">
        <v>100</v>
      </c>
      <c r="D481" s="182" t="s">
        <v>164</v>
      </c>
      <c r="E481" s="182" t="s">
        <v>163</v>
      </c>
      <c r="F481" s="185">
        <f t="shared" si="18"/>
        <v>990</v>
      </c>
      <c r="G481" s="185">
        <f t="shared" si="18"/>
        <v>1087</v>
      </c>
      <c r="H481" s="185">
        <f t="shared" si="18"/>
        <v>780</v>
      </c>
      <c r="I481" s="185">
        <f t="shared" si="18"/>
        <v>1065</v>
      </c>
      <c r="J481" s="185">
        <f t="shared" si="18"/>
        <v>470</v>
      </c>
      <c r="K481" s="185">
        <f t="shared" si="18"/>
        <v>300</v>
      </c>
      <c r="L481" s="185">
        <f t="shared" si="18"/>
        <v>270</v>
      </c>
      <c r="M481" s="185">
        <f t="shared" si="18"/>
        <v>180</v>
      </c>
      <c r="N481" s="185">
        <f t="shared" si="18"/>
        <v>60</v>
      </c>
      <c r="O481" s="185">
        <f t="shared" si="18"/>
        <v>0</v>
      </c>
      <c r="P481" s="185">
        <f t="shared" si="18"/>
        <v>0</v>
      </c>
      <c r="Q481" s="185">
        <f t="shared" si="18"/>
        <v>0</v>
      </c>
      <c r="R481" s="195">
        <f t="shared" si="19"/>
        <v>5202</v>
      </c>
    </row>
    <row r="482" spans="1:18">
      <c r="A482" s="182" t="s">
        <v>151</v>
      </c>
      <c r="B482" s="183">
        <v>1</v>
      </c>
      <c r="C482" s="184">
        <v>60</v>
      </c>
      <c r="D482" s="182" t="s">
        <v>165</v>
      </c>
      <c r="E482" s="182" t="s">
        <v>163</v>
      </c>
      <c r="F482" s="185">
        <f t="shared" si="18"/>
        <v>0</v>
      </c>
      <c r="G482" s="185">
        <f t="shared" si="18"/>
        <v>0</v>
      </c>
      <c r="H482" s="185">
        <f t="shared" si="18"/>
        <v>0</v>
      </c>
      <c r="I482" s="185">
        <f t="shared" si="18"/>
        <v>0</v>
      </c>
      <c r="J482" s="185">
        <f t="shared" si="18"/>
        <v>0</v>
      </c>
      <c r="K482" s="185">
        <f t="shared" si="18"/>
        <v>60</v>
      </c>
      <c r="L482" s="185">
        <f t="shared" si="18"/>
        <v>90</v>
      </c>
      <c r="M482" s="185">
        <f t="shared" si="18"/>
        <v>150</v>
      </c>
      <c r="N482" s="185">
        <f t="shared" si="18"/>
        <v>240</v>
      </c>
      <c r="O482" s="185">
        <f t="shared" si="18"/>
        <v>300</v>
      </c>
      <c r="P482" s="185">
        <f t="shared" si="18"/>
        <v>390</v>
      </c>
      <c r="Q482" s="185">
        <f t="shared" si="18"/>
        <v>450</v>
      </c>
      <c r="R482" s="195">
        <f t="shared" si="19"/>
        <v>1680</v>
      </c>
    </row>
    <row r="483" spans="1:18">
      <c r="A483" s="182" t="s">
        <v>151</v>
      </c>
      <c r="B483" s="183">
        <v>1</v>
      </c>
      <c r="C483" s="184">
        <v>100</v>
      </c>
      <c r="D483" s="182" t="s">
        <v>165</v>
      </c>
      <c r="E483" s="182" t="s">
        <v>163</v>
      </c>
      <c r="F483" s="185">
        <f t="shared" si="18"/>
        <v>9262</v>
      </c>
      <c r="G483" s="185">
        <f t="shared" si="18"/>
        <v>7314</v>
      </c>
      <c r="H483" s="185">
        <f t="shared" si="18"/>
        <v>7482</v>
      </c>
      <c r="I483" s="185">
        <f t="shared" si="18"/>
        <v>8612</v>
      </c>
      <c r="J483" s="185">
        <f t="shared" si="18"/>
        <v>7597</v>
      </c>
      <c r="K483" s="185">
        <f t="shared" si="18"/>
        <v>7587</v>
      </c>
      <c r="L483" s="185">
        <f t="shared" si="18"/>
        <v>8009</v>
      </c>
      <c r="M483" s="185">
        <f t="shared" si="18"/>
        <v>6646</v>
      </c>
      <c r="N483" s="185">
        <f t="shared" si="18"/>
        <v>8177</v>
      </c>
      <c r="O483" s="185">
        <f t="shared" si="18"/>
        <v>7348</v>
      </c>
      <c r="P483" s="185">
        <f t="shared" si="18"/>
        <v>6390</v>
      </c>
      <c r="Q483" s="185">
        <f t="shared" si="18"/>
        <v>6810</v>
      </c>
      <c r="R483" s="195">
        <f t="shared" si="19"/>
        <v>91234</v>
      </c>
    </row>
    <row r="484" spans="1:18">
      <c r="A484" s="182" t="s">
        <v>151</v>
      </c>
      <c r="B484" s="183">
        <v>1</v>
      </c>
      <c r="C484" s="184">
        <v>60</v>
      </c>
      <c r="D484" s="182" t="s">
        <v>158</v>
      </c>
      <c r="E484" s="182" t="s">
        <v>163</v>
      </c>
      <c r="F484" s="185">
        <f t="shared" si="18"/>
        <v>0</v>
      </c>
      <c r="G484" s="185">
        <f t="shared" si="18"/>
        <v>0</v>
      </c>
      <c r="H484" s="185">
        <f t="shared" si="18"/>
        <v>0</v>
      </c>
      <c r="I484" s="185">
        <f t="shared" si="18"/>
        <v>60</v>
      </c>
      <c r="J484" s="185">
        <f t="shared" si="18"/>
        <v>0</v>
      </c>
      <c r="K484" s="185">
        <f t="shared" si="18"/>
        <v>70</v>
      </c>
      <c r="L484" s="185">
        <f t="shared" si="18"/>
        <v>360</v>
      </c>
      <c r="M484" s="185">
        <f t="shared" si="18"/>
        <v>240</v>
      </c>
      <c r="N484" s="185">
        <f t="shared" si="18"/>
        <v>630</v>
      </c>
      <c r="O484" s="185">
        <f t="shared" si="18"/>
        <v>504</v>
      </c>
      <c r="P484" s="185">
        <f t="shared" si="18"/>
        <v>448</v>
      </c>
      <c r="Q484" s="185">
        <f t="shared" si="18"/>
        <v>324</v>
      </c>
      <c r="R484" s="195">
        <f t="shared" si="19"/>
        <v>2636</v>
      </c>
    </row>
    <row r="485" spans="1:18">
      <c r="A485" s="182" t="s">
        <v>151</v>
      </c>
      <c r="B485" s="183">
        <v>1</v>
      </c>
      <c r="C485" s="184">
        <v>100</v>
      </c>
      <c r="D485" s="182" t="s">
        <v>158</v>
      </c>
      <c r="E485" s="182" t="s">
        <v>163</v>
      </c>
      <c r="F485" s="185">
        <f t="shared" si="18"/>
        <v>9708</v>
      </c>
      <c r="G485" s="185">
        <f t="shared" si="18"/>
        <v>9375</v>
      </c>
      <c r="H485" s="185">
        <f t="shared" si="18"/>
        <v>8594</v>
      </c>
      <c r="I485" s="185">
        <f t="shared" si="18"/>
        <v>8747</v>
      </c>
      <c r="J485" s="185">
        <f t="shared" si="18"/>
        <v>9450</v>
      </c>
      <c r="K485" s="185">
        <f t="shared" si="18"/>
        <v>8906</v>
      </c>
      <c r="L485" s="185">
        <f t="shared" si="18"/>
        <v>8958</v>
      </c>
      <c r="M485" s="185">
        <f t="shared" si="18"/>
        <v>7461</v>
      </c>
      <c r="N485" s="185">
        <f t="shared" si="18"/>
        <v>9247</v>
      </c>
      <c r="O485" s="185">
        <f t="shared" si="18"/>
        <v>8146</v>
      </c>
      <c r="P485" s="185">
        <f t="shared" si="18"/>
        <v>7520</v>
      </c>
      <c r="Q485" s="185">
        <f t="shared" si="18"/>
        <v>7820</v>
      </c>
      <c r="R485" s="195">
        <f t="shared" si="19"/>
        <v>103932</v>
      </c>
    </row>
    <row r="486" spans="1:18">
      <c r="A486" s="182" t="s">
        <v>151</v>
      </c>
      <c r="B486" s="183">
        <v>1</v>
      </c>
      <c r="C486" s="184">
        <v>100</v>
      </c>
      <c r="D486" s="182" t="s">
        <v>166</v>
      </c>
      <c r="E486" s="182" t="s">
        <v>163</v>
      </c>
      <c r="F486" s="185">
        <f t="shared" si="18"/>
        <v>120</v>
      </c>
      <c r="G486" s="185">
        <f t="shared" si="18"/>
        <v>56</v>
      </c>
      <c r="H486" s="185">
        <f t="shared" si="18"/>
        <v>186</v>
      </c>
      <c r="I486" s="185">
        <f t="shared" si="18"/>
        <v>180</v>
      </c>
      <c r="J486" s="185">
        <f t="shared" si="18"/>
        <v>202</v>
      </c>
      <c r="K486" s="185">
        <f t="shared" si="18"/>
        <v>218</v>
      </c>
      <c r="L486" s="185">
        <f t="shared" si="18"/>
        <v>100</v>
      </c>
      <c r="M486" s="185">
        <f t="shared" si="18"/>
        <v>0</v>
      </c>
      <c r="N486" s="185">
        <f t="shared" si="18"/>
        <v>0</v>
      </c>
      <c r="O486" s="185">
        <f t="shared" si="18"/>
        <v>0</v>
      </c>
      <c r="P486" s="185">
        <f t="shared" si="18"/>
        <v>0</v>
      </c>
      <c r="Q486" s="185">
        <f t="shared" si="18"/>
        <v>56</v>
      </c>
      <c r="R486" s="195">
        <f t="shared" si="19"/>
        <v>1118</v>
      </c>
    </row>
    <row r="487" spans="1:18">
      <c r="A487" s="182" t="s">
        <v>151</v>
      </c>
      <c r="B487" s="183">
        <v>1</v>
      </c>
      <c r="C487" s="184">
        <v>60</v>
      </c>
      <c r="D487" s="182" t="s">
        <v>167</v>
      </c>
      <c r="E487" s="182" t="s">
        <v>163</v>
      </c>
      <c r="F487" s="185">
        <f t="shared" si="18"/>
        <v>0</v>
      </c>
      <c r="G487" s="185">
        <f t="shared" si="18"/>
        <v>0</v>
      </c>
      <c r="H487" s="185">
        <f t="shared" si="18"/>
        <v>0</v>
      </c>
      <c r="I487" s="185">
        <f t="shared" si="18"/>
        <v>0</v>
      </c>
      <c r="J487" s="185">
        <f t="shared" si="18"/>
        <v>0</v>
      </c>
      <c r="K487" s="185">
        <f t="shared" si="18"/>
        <v>100</v>
      </c>
      <c r="L487" s="185">
        <f t="shared" si="18"/>
        <v>150</v>
      </c>
      <c r="M487" s="185">
        <f t="shared" si="18"/>
        <v>60</v>
      </c>
      <c r="N487" s="185">
        <f t="shared" si="18"/>
        <v>60</v>
      </c>
      <c r="O487" s="185">
        <f t="shared" si="18"/>
        <v>60</v>
      </c>
      <c r="P487" s="185">
        <f t="shared" si="18"/>
        <v>90</v>
      </c>
      <c r="Q487" s="185">
        <f t="shared" si="18"/>
        <v>326</v>
      </c>
      <c r="R487" s="195">
        <f t="shared" si="19"/>
        <v>846</v>
      </c>
    </row>
    <row r="488" spans="1:18">
      <c r="A488" s="182" t="s">
        <v>151</v>
      </c>
      <c r="B488" s="183">
        <v>1</v>
      </c>
      <c r="C488" s="184">
        <v>100</v>
      </c>
      <c r="D488" s="182" t="s">
        <v>167</v>
      </c>
      <c r="E488" s="182" t="s">
        <v>163</v>
      </c>
      <c r="F488" s="185">
        <f t="shared" si="18"/>
        <v>5184</v>
      </c>
      <c r="G488" s="185">
        <f t="shared" si="18"/>
        <v>4405</v>
      </c>
      <c r="H488" s="185">
        <f t="shared" si="18"/>
        <v>4789</v>
      </c>
      <c r="I488" s="185">
        <f t="shared" si="18"/>
        <v>5100</v>
      </c>
      <c r="J488" s="185">
        <f t="shared" si="18"/>
        <v>4954.2</v>
      </c>
      <c r="K488" s="185">
        <f t="shared" si="18"/>
        <v>5009</v>
      </c>
      <c r="L488" s="185">
        <f t="shared" si="18"/>
        <v>4733</v>
      </c>
      <c r="M488" s="185">
        <f t="shared" si="18"/>
        <v>4042</v>
      </c>
      <c r="N488" s="185">
        <f t="shared" si="18"/>
        <v>4928</v>
      </c>
      <c r="O488" s="185">
        <f t="shared" si="18"/>
        <v>4010</v>
      </c>
      <c r="P488" s="185">
        <f t="shared" si="18"/>
        <v>3647</v>
      </c>
      <c r="Q488" s="185">
        <f t="shared" si="18"/>
        <v>4321</v>
      </c>
      <c r="R488" s="195">
        <f t="shared" si="19"/>
        <v>55122.2</v>
      </c>
    </row>
    <row r="489" spans="1:18">
      <c r="A489" s="182" t="s">
        <v>151</v>
      </c>
      <c r="B489" s="183">
        <v>1</v>
      </c>
      <c r="C489" s="184">
        <v>60</v>
      </c>
      <c r="D489" s="182" t="s">
        <v>105</v>
      </c>
      <c r="E489" s="182" t="s">
        <v>163</v>
      </c>
      <c r="F489" s="185">
        <f t="shared" si="18"/>
        <v>0</v>
      </c>
      <c r="G489" s="185">
        <f t="shared" si="18"/>
        <v>0</v>
      </c>
      <c r="H489" s="185">
        <f t="shared" si="18"/>
        <v>0</v>
      </c>
      <c r="I489" s="185">
        <f t="shared" si="18"/>
        <v>60</v>
      </c>
      <c r="J489" s="185">
        <f t="shared" si="18"/>
        <v>60</v>
      </c>
      <c r="K489" s="185">
        <f t="shared" si="18"/>
        <v>60</v>
      </c>
      <c r="L489" s="185">
        <f t="shared" si="18"/>
        <v>360</v>
      </c>
      <c r="M489" s="185">
        <f t="shared" si="18"/>
        <v>328</v>
      </c>
      <c r="N489" s="185">
        <f t="shared" si="18"/>
        <v>278</v>
      </c>
      <c r="O489" s="185">
        <f t="shared" si="18"/>
        <v>1702</v>
      </c>
      <c r="P489" s="185">
        <f t="shared" si="18"/>
        <v>592</v>
      </c>
      <c r="Q489" s="185">
        <f t="shared" si="18"/>
        <v>896</v>
      </c>
      <c r="R489" s="195">
        <f t="shared" si="19"/>
        <v>4336</v>
      </c>
    </row>
    <row r="490" spans="1:18">
      <c r="A490" s="182" t="s">
        <v>151</v>
      </c>
      <c r="B490" s="183">
        <v>1</v>
      </c>
      <c r="C490" s="184">
        <v>100</v>
      </c>
      <c r="D490" s="182" t="s">
        <v>105</v>
      </c>
      <c r="E490" s="182" t="s">
        <v>163</v>
      </c>
      <c r="F490" s="185">
        <f t="shared" si="18"/>
        <v>6540</v>
      </c>
      <c r="G490" s="185">
        <f t="shared" si="18"/>
        <v>6651</v>
      </c>
      <c r="H490" s="185">
        <f t="shared" si="18"/>
        <v>7151</v>
      </c>
      <c r="I490" s="185">
        <f t="shared" si="18"/>
        <v>6600</v>
      </c>
      <c r="J490" s="185">
        <f t="shared" si="18"/>
        <v>6342</v>
      </c>
      <c r="K490" s="185">
        <f t="shared" si="18"/>
        <v>6464</v>
      </c>
      <c r="L490" s="185">
        <f t="shared" si="18"/>
        <v>6531</v>
      </c>
      <c r="M490" s="185">
        <f t="shared" si="18"/>
        <v>5291</v>
      </c>
      <c r="N490" s="185">
        <f t="shared" si="18"/>
        <v>5740</v>
      </c>
      <c r="O490" s="185">
        <f t="shared" si="18"/>
        <v>5158</v>
      </c>
      <c r="P490" s="185">
        <f t="shared" si="18"/>
        <v>4309</v>
      </c>
      <c r="Q490" s="185">
        <f t="shared" si="18"/>
        <v>4880</v>
      </c>
      <c r="R490" s="195">
        <f t="shared" si="19"/>
        <v>71657</v>
      </c>
    </row>
    <row r="491" spans="1:18">
      <c r="A491" s="182" t="s">
        <v>151</v>
      </c>
      <c r="B491" s="183">
        <v>1</v>
      </c>
      <c r="C491" s="184">
        <v>100</v>
      </c>
      <c r="D491" s="182" t="s">
        <v>168</v>
      </c>
      <c r="E491" s="182" t="s">
        <v>163</v>
      </c>
      <c r="F491" s="185">
        <f t="shared" si="18"/>
        <v>60</v>
      </c>
      <c r="G491" s="185">
        <f t="shared" si="18"/>
        <v>60</v>
      </c>
      <c r="H491" s="185">
        <f t="shared" si="18"/>
        <v>112</v>
      </c>
      <c r="I491" s="185">
        <f t="shared" si="18"/>
        <v>120</v>
      </c>
      <c r="J491" s="185">
        <f t="shared" si="18"/>
        <v>74</v>
      </c>
      <c r="K491" s="185">
        <f t="shared" si="18"/>
        <v>60</v>
      </c>
      <c r="L491" s="185">
        <f t="shared" si="18"/>
        <v>40</v>
      </c>
      <c r="M491" s="185">
        <f t="shared" si="18"/>
        <v>0</v>
      </c>
      <c r="N491" s="185">
        <f t="shared" si="18"/>
        <v>0</v>
      </c>
      <c r="O491" s="185">
        <f t="shared" si="18"/>
        <v>0</v>
      </c>
      <c r="P491" s="185">
        <f t="shared" si="18"/>
        <v>0</v>
      </c>
      <c r="Q491" s="185">
        <f t="shared" si="18"/>
        <v>0</v>
      </c>
      <c r="R491" s="195">
        <f t="shared" si="19"/>
        <v>526</v>
      </c>
    </row>
    <row r="492" spans="1:18">
      <c r="A492" s="182" t="s">
        <v>151</v>
      </c>
      <c r="B492" s="183">
        <v>1</v>
      </c>
      <c r="C492" s="184">
        <v>60</v>
      </c>
      <c r="D492" s="182" t="s">
        <v>170</v>
      </c>
      <c r="E492" s="182" t="s">
        <v>163</v>
      </c>
      <c r="F492" s="185">
        <f t="shared" si="18"/>
        <v>0</v>
      </c>
      <c r="G492" s="185">
        <f t="shared" si="18"/>
        <v>0</v>
      </c>
      <c r="H492" s="185">
        <f t="shared" si="18"/>
        <v>0</v>
      </c>
      <c r="I492" s="185">
        <f t="shared" si="18"/>
        <v>0</v>
      </c>
      <c r="J492" s="185">
        <f t="shared" si="18"/>
        <v>30</v>
      </c>
      <c r="K492" s="185">
        <f t="shared" si="18"/>
        <v>30</v>
      </c>
      <c r="L492" s="185">
        <f t="shared" si="18"/>
        <v>30</v>
      </c>
      <c r="M492" s="185">
        <f t="shared" si="18"/>
        <v>120</v>
      </c>
      <c r="N492" s="185">
        <f t="shared" si="18"/>
        <v>150</v>
      </c>
      <c r="O492" s="185">
        <f t="shared" si="18"/>
        <v>90</v>
      </c>
      <c r="P492" s="185">
        <f t="shared" si="18"/>
        <v>180</v>
      </c>
      <c r="Q492" s="185">
        <f t="shared" si="18"/>
        <v>90</v>
      </c>
      <c r="R492" s="195">
        <f t="shared" si="19"/>
        <v>720</v>
      </c>
    </row>
    <row r="493" spans="1:18">
      <c r="A493" s="182" t="s">
        <v>151</v>
      </c>
      <c r="B493" s="183">
        <v>1</v>
      </c>
      <c r="C493" s="184">
        <v>100</v>
      </c>
      <c r="D493" s="182" t="s">
        <v>170</v>
      </c>
      <c r="E493" s="182" t="s">
        <v>163</v>
      </c>
      <c r="F493" s="185">
        <f t="shared" si="18"/>
        <v>570</v>
      </c>
      <c r="G493" s="185">
        <f t="shared" si="18"/>
        <v>360</v>
      </c>
      <c r="H493" s="185">
        <f t="shared" si="18"/>
        <v>441</v>
      </c>
      <c r="I493" s="185">
        <f t="shared" si="18"/>
        <v>360</v>
      </c>
      <c r="J493" s="185">
        <f t="shared" si="18"/>
        <v>270</v>
      </c>
      <c r="K493" s="185">
        <f t="shared" si="18"/>
        <v>0</v>
      </c>
      <c r="L493" s="185">
        <f t="shared" si="18"/>
        <v>210</v>
      </c>
      <c r="M493" s="185">
        <f t="shared" si="18"/>
        <v>0</v>
      </c>
      <c r="N493" s="185">
        <f t="shared" si="18"/>
        <v>0</v>
      </c>
      <c r="O493" s="185">
        <f t="shared" si="18"/>
        <v>0</v>
      </c>
      <c r="P493" s="185">
        <f t="shared" si="18"/>
        <v>0</v>
      </c>
      <c r="Q493" s="185">
        <f t="shared" si="18"/>
        <v>0</v>
      </c>
      <c r="R493" s="195">
        <f t="shared" si="19"/>
        <v>2211</v>
      </c>
    </row>
    <row r="494" spans="1:18">
      <c r="A494" s="182" t="s">
        <v>190</v>
      </c>
      <c r="B494" s="183">
        <v>1</v>
      </c>
      <c r="C494" s="184">
        <v>5</v>
      </c>
      <c r="D494" s="182" t="s">
        <v>191</v>
      </c>
      <c r="E494" s="182" t="s">
        <v>192</v>
      </c>
      <c r="F494" s="185">
        <f t="shared" si="18"/>
        <v>15336</v>
      </c>
      <c r="G494" s="185">
        <f t="shared" si="18"/>
        <v>15840</v>
      </c>
      <c r="H494" s="185">
        <f t="shared" si="18"/>
        <v>15309</v>
      </c>
      <c r="I494" s="185">
        <f t="shared" si="18"/>
        <v>15652</v>
      </c>
      <c r="J494" s="185">
        <f t="shared" si="18"/>
        <v>14733</v>
      </c>
      <c r="K494" s="185">
        <f t="shared" si="18"/>
        <v>15691</v>
      </c>
      <c r="L494" s="185">
        <f t="shared" si="18"/>
        <v>16930</v>
      </c>
      <c r="M494" s="185">
        <f t="shared" si="18"/>
        <v>13915</v>
      </c>
      <c r="N494" s="185">
        <f t="shared" si="18"/>
        <v>15507</v>
      </c>
      <c r="O494" s="185">
        <f t="shared" si="18"/>
        <v>14870</v>
      </c>
      <c r="P494" s="185">
        <f t="shared" si="18"/>
        <v>13855</v>
      </c>
      <c r="Q494" s="185">
        <f t="shared" si="18"/>
        <v>15557</v>
      </c>
      <c r="R494" s="195">
        <f t="shared" si="19"/>
        <v>183195</v>
      </c>
    </row>
    <row r="495" spans="1:18">
      <c r="A495" s="182" t="s">
        <v>190</v>
      </c>
      <c r="B495" s="183">
        <v>1</v>
      </c>
      <c r="C495" s="184">
        <v>1</v>
      </c>
      <c r="D495" s="182" t="s">
        <v>193</v>
      </c>
      <c r="E495" s="182" t="s">
        <v>192</v>
      </c>
      <c r="F495" s="185">
        <f t="shared" ref="F495:Q510" si="20">F87+F223+F359</f>
        <v>0</v>
      </c>
      <c r="G495" s="185">
        <f t="shared" si="20"/>
        <v>0</v>
      </c>
      <c r="H495" s="185">
        <f t="shared" si="20"/>
        <v>0</v>
      </c>
      <c r="I495" s="185">
        <f t="shared" si="20"/>
        <v>0</v>
      </c>
      <c r="J495" s="185">
        <f t="shared" si="20"/>
        <v>3</v>
      </c>
      <c r="K495" s="185">
        <f t="shared" si="20"/>
        <v>0</v>
      </c>
      <c r="L495" s="185">
        <f t="shared" si="20"/>
        <v>20</v>
      </c>
      <c r="M495" s="185">
        <f t="shared" si="20"/>
        <v>10</v>
      </c>
      <c r="N495" s="185">
        <f t="shared" si="20"/>
        <v>0</v>
      </c>
      <c r="O495" s="185">
        <f t="shared" si="20"/>
        <v>0</v>
      </c>
      <c r="P495" s="185">
        <f t="shared" si="20"/>
        <v>0</v>
      </c>
      <c r="Q495" s="185">
        <f t="shared" si="20"/>
        <v>0</v>
      </c>
      <c r="R495" s="195">
        <f t="shared" si="19"/>
        <v>33</v>
      </c>
    </row>
    <row r="496" spans="1:18">
      <c r="A496" s="182" t="s">
        <v>190</v>
      </c>
      <c r="B496" s="183">
        <v>1</v>
      </c>
      <c r="C496" s="184">
        <v>5</v>
      </c>
      <c r="D496" s="182" t="s">
        <v>193</v>
      </c>
      <c r="E496" s="182" t="s">
        <v>192</v>
      </c>
      <c r="F496" s="185">
        <f t="shared" si="20"/>
        <v>40039</v>
      </c>
      <c r="G496" s="185">
        <f t="shared" si="20"/>
        <v>40121</v>
      </c>
      <c r="H496" s="185">
        <f t="shared" si="20"/>
        <v>38246</v>
      </c>
      <c r="I496" s="185">
        <f t="shared" si="20"/>
        <v>41983</v>
      </c>
      <c r="J496" s="185">
        <f t="shared" si="20"/>
        <v>39258</v>
      </c>
      <c r="K496" s="185">
        <f t="shared" si="20"/>
        <v>38628</v>
      </c>
      <c r="L496" s="185">
        <f t="shared" si="20"/>
        <v>42022</v>
      </c>
      <c r="M496" s="185">
        <f t="shared" si="20"/>
        <v>35992</v>
      </c>
      <c r="N496" s="185">
        <f t="shared" si="20"/>
        <v>40785</v>
      </c>
      <c r="O496" s="185">
        <f t="shared" si="20"/>
        <v>39610</v>
      </c>
      <c r="P496" s="185">
        <f t="shared" si="20"/>
        <v>35492</v>
      </c>
      <c r="Q496" s="185">
        <f t="shared" si="20"/>
        <v>39624</v>
      </c>
      <c r="R496" s="195">
        <f t="shared" si="19"/>
        <v>471800</v>
      </c>
    </row>
    <row r="497" spans="1:18">
      <c r="A497" s="182" t="s">
        <v>190</v>
      </c>
      <c r="B497" s="183">
        <v>1</v>
      </c>
      <c r="C497" s="184">
        <v>5</v>
      </c>
      <c r="D497" s="182" t="s">
        <v>470</v>
      </c>
      <c r="E497" s="182" t="s">
        <v>192</v>
      </c>
      <c r="F497" s="185">
        <f t="shared" si="20"/>
        <v>0</v>
      </c>
      <c r="G497" s="185">
        <f t="shared" si="20"/>
        <v>0</v>
      </c>
      <c r="H497" s="185">
        <f t="shared" si="20"/>
        <v>0</v>
      </c>
      <c r="I497" s="185">
        <f t="shared" si="20"/>
        <v>0</v>
      </c>
      <c r="J497" s="185">
        <f t="shared" si="20"/>
        <v>0</v>
      </c>
      <c r="K497" s="185">
        <f t="shared" si="20"/>
        <v>0</v>
      </c>
      <c r="L497" s="185">
        <f t="shared" si="20"/>
        <v>0</v>
      </c>
      <c r="M497" s="185">
        <f t="shared" si="20"/>
        <v>0</v>
      </c>
      <c r="N497" s="185">
        <f t="shared" si="20"/>
        <v>0</v>
      </c>
      <c r="O497" s="185">
        <f t="shared" si="20"/>
        <v>0</v>
      </c>
      <c r="P497" s="185">
        <f t="shared" si="20"/>
        <v>0</v>
      </c>
      <c r="Q497" s="185">
        <f t="shared" si="20"/>
        <v>12</v>
      </c>
      <c r="R497" s="195">
        <f t="shared" si="19"/>
        <v>12</v>
      </c>
    </row>
    <row r="498" spans="1:18">
      <c r="A498" s="182" t="s">
        <v>190</v>
      </c>
      <c r="B498" s="183">
        <v>1</v>
      </c>
      <c r="C498" s="184">
        <v>1</v>
      </c>
      <c r="D498" s="182" t="s">
        <v>194</v>
      </c>
      <c r="E498" s="182" t="s">
        <v>192</v>
      </c>
      <c r="F498" s="185">
        <f t="shared" si="20"/>
        <v>0</v>
      </c>
      <c r="G498" s="185">
        <f t="shared" si="20"/>
        <v>0</v>
      </c>
      <c r="H498" s="185">
        <f t="shared" si="20"/>
        <v>0</v>
      </c>
      <c r="I498" s="185">
        <f t="shared" si="20"/>
        <v>0</v>
      </c>
      <c r="J498" s="185">
        <f t="shared" si="20"/>
        <v>0</v>
      </c>
      <c r="K498" s="185">
        <f t="shared" si="20"/>
        <v>0</v>
      </c>
      <c r="L498" s="185">
        <f t="shared" si="20"/>
        <v>0</v>
      </c>
      <c r="M498" s="185">
        <f t="shared" si="20"/>
        <v>0</v>
      </c>
      <c r="N498" s="185">
        <f t="shared" si="20"/>
        <v>0</v>
      </c>
      <c r="O498" s="185">
        <f t="shared" si="20"/>
        <v>0</v>
      </c>
      <c r="P498" s="185">
        <f t="shared" si="20"/>
        <v>10</v>
      </c>
      <c r="Q498" s="185">
        <f t="shared" si="20"/>
        <v>10</v>
      </c>
      <c r="R498" s="195">
        <f t="shared" si="19"/>
        <v>20</v>
      </c>
    </row>
    <row r="499" spans="1:18">
      <c r="A499" s="182" t="s">
        <v>190</v>
      </c>
      <c r="B499" s="183">
        <v>1</v>
      </c>
      <c r="C499" s="184">
        <v>5</v>
      </c>
      <c r="D499" s="182" t="s">
        <v>194</v>
      </c>
      <c r="E499" s="182" t="s">
        <v>192</v>
      </c>
      <c r="F499" s="185">
        <f t="shared" si="20"/>
        <v>38372</v>
      </c>
      <c r="G499" s="185">
        <f t="shared" si="20"/>
        <v>39116</v>
      </c>
      <c r="H499" s="185">
        <f t="shared" si="20"/>
        <v>36856</v>
      </c>
      <c r="I499" s="185">
        <f t="shared" si="20"/>
        <v>39444</v>
      </c>
      <c r="J499" s="185">
        <f t="shared" si="20"/>
        <v>36727</v>
      </c>
      <c r="K499" s="185">
        <f t="shared" si="20"/>
        <v>36565</v>
      </c>
      <c r="L499" s="185">
        <f t="shared" si="20"/>
        <v>38588</v>
      </c>
      <c r="M499" s="185">
        <f t="shared" si="20"/>
        <v>33459</v>
      </c>
      <c r="N499" s="185">
        <f t="shared" si="20"/>
        <v>38282</v>
      </c>
      <c r="O499" s="185">
        <f t="shared" si="20"/>
        <v>37008</v>
      </c>
      <c r="P499" s="185">
        <f t="shared" si="20"/>
        <v>32952</v>
      </c>
      <c r="Q499" s="185">
        <f t="shared" si="20"/>
        <v>36491</v>
      </c>
      <c r="R499" s="195">
        <f t="shared" si="19"/>
        <v>443860</v>
      </c>
    </row>
    <row r="500" spans="1:18">
      <c r="A500" s="182" t="s">
        <v>190</v>
      </c>
      <c r="B500" s="183">
        <v>1</v>
      </c>
      <c r="C500" s="184">
        <v>5</v>
      </c>
      <c r="D500" s="182" t="s">
        <v>195</v>
      </c>
      <c r="E500" s="182" t="s">
        <v>192</v>
      </c>
      <c r="F500" s="185">
        <f t="shared" si="20"/>
        <v>26842</v>
      </c>
      <c r="G500" s="185">
        <f t="shared" si="20"/>
        <v>27980</v>
      </c>
      <c r="H500" s="185">
        <f t="shared" si="20"/>
        <v>26181</v>
      </c>
      <c r="I500" s="185">
        <f t="shared" si="20"/>
        <v>27761</v>
      </c>
      <c r="J500" s="185">
        <f t="shared" si="20"/>
        <v>26048</v>
      </c>
      <c r="K500" s="185">
        <f t="shared" si="20"/>
        <v>25811</v>
      </c>
      <c r="L500" s="185">
        <f t="shared" si="20"/>
        <v>26432</v>
      </c>
      <c r="M500" s="185">
        <f t="shared" si="20"/>
        <v>23609</v>
      </c>
      <c r="N500" s="185">
        <f t="shared" si="20"/>
        <v>27179</v>
      </c>
      <c r="O500" s="185">
        <f t="shared" si="20"/>
        <v>25252</v>
      </c>
      <c r="P500" s="185">
        <f t="shared" si="20"/>
        <v>23121</v>
      </c>
      <c r="Q500" s="185">
        <f t="shared" si="20"/>
        <v>25852</v>
      </c>
      <c r="R500" s="195">
        <f t="shared" si="19"/>
        <v>312068</v>
      </c>
    </row>
    <row r="501" spans="1:18">
      <c r="A501" s="182" t="s">
        <v>190</v>
      </c>
      <c r="B501" s="183">
        <v>1</v>
      </c>
      <c r="C501" s="184">
        <v>5</v>
      </c>
      <c r="D501" s="182" t="s">
        <v>196</v>
      </c>
      <c r="E501" s="182" t="s">
        <v>192</v>
      </c>
      <c r="F501" s="185">
        <f t="shared" si="20"/>
        <v>29419.78</v>
      </c>
      <c r="G501" s="185">
        <f t="shared" si="20"/>
        <v>30106.78</v>
      </c>
      <c r="H501" s="185">
        <f t="shared" si="20"/>
        <v>28964.78</v>
      </c>
      <c r="I501" s="185">
        <f t="shared" si="20"/>
        <v>30962.78</v>
      </c>
      <c r="J501" s="185">
        <f t="shared" si="20"/>
        <v>29520.78</v>
      </c>
      <c r="K501" s="185">
        <f t="shared" si="20"/>
        <v>29117.78</v>
      </c>
      <c r="L501" s="185">
        <f t="shared" si="20"/>
        <v>31904.78</v>
      </c>
      <c r="M501" s="185">
        <f t="shared" si="20"/>
        <v>26478.78</v>
      </c>
      <c r="N501" s="185">
        <f t="shared" si="20"/>
        <v>30889.78</v>
      </c>
      <c r="O501" s="185">
        <f t="shared" si="20"/>
        <v>28850.78</v>
      </c>
      <c r="P501" s="185">
        <f t="shared" si="20"/>
        <v>25965.78</v>
      </c>
      <c r="Q501" s="185">
        <f t="shared" si="20"/>
        <v>29634.28</v>
      </c>
      <c r="R501" s="195">
        <f t="shared" si="19"/>
        <v>351816.8600000001</v>
      </c>
    </row>
    <row r="502" spans="1:18">
      <c r="A502" s="182" t="s">
        <v>151</v>
      </c>
      <c r="B502" s="183">
        <v>1</v>
      </c>
      <c r="C502" s="184">
        <v>1</v>
      </c>
      <c r="D502" s="182" t="s">
        <v>152</v>
      </c>
      <c r="E502" s="182" t="s">
        <v>171</v>
      </c>
      <c r="F502" s="185">
        <f t="shared" si="20"/>
        <v>0</v>
      </c>
      <c r="G502" s="185">
        <f t="shared" si="20"/>
        <v>0</v>
      </c>
      <c r="H502" s="185">
        <f t="shared" si="20"/>
        <v>0</v>
      </c>
      <c r="I502" s="185">
        <f t="shared" si="20"/>
        <v>0</v>
      </c>
      <c r="J502" s="185">
        <f t="shared" si="20"/>
        <v>0</v>
      </c>
      <c r="K502" s="185">
        <f t="shared" si="20"/>
        <v>0</v>
      </c>
      <c r="L502" s="185">
        <f t="shared" si="20"/>
        <v>0</v>
      </c>
      <c r="M502" s="185">
        <f t="shared" si="20"/>
        <v>0</v>
      </c>
      <c r="N502" s="185">
        <f t="shared" si="20"/>
        <v>0</v>
      </c>
      <c r="O502" s="185">
        <f t="shared" si="20"/>
        <v>0</v>
      </c>
      <c r="P502" s="185">
        <f t="shared" si="20"/>
        <v>0</v>
      </c>
      <c r="Q502" s="185">
        <f t="shared" si="20"/>
        <v>60</v>
      </c>
      <c r="R502" s="195">
        <f t="shared" si="19"/>
        <v>60</v>
      </c>
    </row>
    <row r="503" spans="1:18">
      <c r="A503" s="182" t="s">
        <v>151</v>
      </c>
      <c r="B503" s="183">
        <v>1</v>
      </c>
      <c r="C503" s="184">
        <v>100</v>
      </c>
      <c r="D503" s="182" t="s">
        <v>152</v>
      </c>
      <c r="E503" s="182" t="s">
        <v>171</v>
      </c>
      <c r="F503" s="185">
        <f t="shared" si="20"/>
        <v>242286</v>
      </c>
      <c r="G503" s="185">
        <f t="shared" si="20"/>
        <v>248879</v>
      </c>
      <c r="H503" s="185">
        <f t="shared" si="20"/>
        <v>244316</v>
      </c>
      <c r="I503" s="185">
        <f t="shared" si="20"/>
        <v>263149</v>
      </c>
      <c r="J503" s="185">
        <f t="shared" si="20"/>
        <v>250855</v>
      </c>
      <c r="K503" s="185">
        <f t="shared" si="20"/>
        <v>251353</v>
      </c>
      <c r="L503" s="185">
        <f t="shared" si="20"/>
        <v>266597</v>
      </c>
      <c r="M503" s="185">
        <f t="shared" si="20"/>
        <v>230621</v>
      </c>
      <c r="N503" s="185">
        <f t="shared" si="20"/>
        <v>271226</v>
      </c>
      <c r="O503" s="185">
        <f t="shared" si="20"/>
        <v>255026</v>
      </c>
      <c r="P503" s="185">
        <f t="shared" si="20"/>
        <v>239904</v>
      </c>
      <c r="Q503" s="185">
        <f t="shared" si="20"/>
        <v>262289.5</v>
      </c>
      <c r="R503" s="195">
        <f t="shared" si="19"/>
        <v>3026501.5</v>
      </c>
    </row>
    <row r="504" spans="1:18">
      <c r="A504" s="182" t="s">
        <v>151</v>
      </c>
      <c r="B504" s="183">
        <v>1</v>
      </c>
      <c r="C504" s="184">
        <v>1</v>
      </c>
      <c r="D504" s="182" t="s">
        <v>153</v>
      </c>
      <c r="E504" s="182" t="s">
        <v>171</v>
      </c>
      <c r="F504" s="185">
        <f t="shared" si="20"/>
        <v>0</v>
      </c>
      <c r="G504" s="185">
        <f t="shared" si="20"/>
        <v>0</v>
      </c>
      <c r="H504" s="185">
        <f t="shared" si="20"/>
        <v>0</v>
      </c>
      <c r="I504" s="185">
        <f t="shared" si="20"/>
        <v>0</v>
      </c>
      <c r="J504" s="185">
        <f t="shared" si="20"/>
        <v>4</v>
      </c>
      <c r="K504" s="185">
        <f t="shared" si="20"/>
        <v>0</v>
      </c>
      <c r="L504" s="185">
        <f t="shared" si="20"/>
        <v>0</v>
      </c>
      <c r="M504" s="185">
        <f t="shared" si="20"/>
        <v>0</v>
      </c>
      <c r="N504" s="185">
        <f t="shared" si="20"/>
        <v>0</v>
      </c>
      <c r="O504" s="185">
        <f t="shared" si="20"/>
        <v>0</v>
      </c>
      <c r="P504" s="185">
        <f t="shared" si="20"/>
        <v>0</v>
      </c>
      <c r="Q504" s="185">
        <f t="shared" si="20"/>
        <v>0</v>
      </c>
      <c r="R504" s="195">
        <f t="shared" si="19"/>
        <v>4</v>
      </c>
    </row>
    <row r="505" spans="1:18">
      <c r="A505" s="182" t="s">
        <v>151</v>
      </c>
      <c r="B505" s="183">
        <v>1</v>
      </c>
      <c r="C505" s="184">
        <v>100</v>
      </c>
      <c r="D505" s="182" t="s">
        <v>153</v>
      </c>
      <c r="E505" s="182" t="s">
        <v>171</v>
      </c>
      <c r="F505" s="185">
        <f t="shared" si="20"/>
        <v>246542</v>
      </c>
      <c r="G505" s="185">
        <f t="shared" si="20"/>
        <v>254829</v>
      </c>
      <c r="H505" s="185">
        <f t="shared" si="20"/>
        <v>236513</v>
      </c>
      <c r="I505" s="185">
        <f t="shared" si="20"/>
        <v>259755</v>
      </c>
      <c r="J505" s="185">
        <f t="shared" si="20"/>
        <v>242647</v>
      </c>
      <c r="K505" s="185">
        <f t="shared" si="20"/>
        <v>243772</v>
      </c>
      <c r="L505" s="185">
        <f t="shared" si="20"/>
        <v>258832</v>
      </c>
      <c r="M505" s="185">
        <f t="shared" si="20"/>
        <v>226707</v>
      </c>
      <c r="N505" s="185">
        <f t="shared" si="20"/>
        <v>265272</v>
      </c>
      <c r="O505" s="185">
        <f t="shared" si="20"/>
        <v>243881</v>
      </c>
      <c r="P505" s="185">
        <f t="shared" si="20"/>
        <v>227491</v>
      </c>
      <c r="Q505" s="185">
        <f t="shared" si="20"/>
        <v>251540</v>
      </c>
      <c r="R505" s="195">
        <f t="shared" si="19"/>
        <v>2957781</v>
      </c>
    </row>
    <row r="506" spans="1:18">
      <c r="A506" s="182" t="s">
        <v>151</v>
      </c>
      <c r="B506" s="183">
        <v>1</v>
      </c>
      <c r="C506" s="184">
        <v>500</v>
      </c>
      <c r="D506" s="182" t="s">
        <v>153</v>
      </c>
      <c r="E506" s="182" t="s">
        <v>171</v>
      </c>
      <c r="F506" s="185">
        <f t="shared" si="20"/>
        <v>1272</v>
      </c>
      <c r="G506" s="185">
        <f t="shared" si="20"/>
        <v>3900</v>
      </c>
      <c r="H506" s="185">
        <f t="shared" si="20"/>
        <v>2203</v>
      </c>
      <c r="I506" s="185">
        <f t="shared" si="20"/>
        <v>1284</v>
      </c>
      <c r="J506" s="185">
        <f t="shared" si="20"/>
        <v>1290</v>
      </c>
      <c r="K506" s="185">
        <f t="shared" si="20"/>
        <v>2340</v>
      </c>
      <c r="L506" s="185">
        <f t="shared" si="20"/>
        <v>1440</v>
      </c>
      <c r="M506" s="185">
        <f t="shared" si="20"/>
        <v>2673</v>
      </c>
      <c r="N506" s="185">
        <f t="shared" si="20"/>
        <v>3070</v>
      </c>
      <c r="O506" s="185">
        <f t="shared" si="20"/>
        <v>2500</v>
      </c>
      <c r="P506" s="185">
        <f t="shared" si="20"/>
        <v>1050</v>
      </c>
      <c r="Q506" s="185">
        <f t="shared" si="20"/>
        <v>3044</v>
      </c>
      <c r="R506" s="195">
        <f t="shared" si="19"/>
        <v>26066</v>
      </c>
    </row>
    <row r="507" spans="1:18">
      <c r="A507" s="182" t="s">
        <v>151</v>
      </c>
      <c r="B507" s="183">
        <v>1</v>
      </c>
      <c r="C507" s="184">
        <v>100</v>
      </c>
      <c r="D507" s="182" t="s">
        <v>158</v>
      </c>
      <c r="E507" s="182" t="s">
        <v>171</v>
      </c>
      <c r="F507" s="185">
        <f t="shared" si="20"/>
        <v>110613</v>
      </c>
      <c r="G507" s="185">
        <f t="shared" si="20"/>
        <v>115091</v>
      </c>
      <c r="H507" s="185">
        <f t="shared" si="20"/>
        <v>106706</v>
      </c>
      <c r="I507" s="185">
        <f t="shared" si="20"/>
        <v>115043</v>
      </c>
      <c r="J507" s="185">
        <f t="shared" si="20"/>
        <v>104098</v>
      </c>
      <c r="K507" s="185">
        <f t="shared" si="20"/>
        <v>107339</v>
      </c>
      <c r="L507" s="185">
        <f t="shared" si="20"/>
        <v>109182</v>
      </c>
      <c r="M507" s="185">
        <f t="shared" si="20"/>
        <v>100678</v>
      </c>
      <c r="N507" s="185">
        <f t="shared" si="20"/>
        <v>112597</v>
      </c>
      <c r="O507" s="185">
        <f t="shared" si="20"/>
        <v>104195</v>
      </c>
      <c r="P507" s="185">
        <f t="shared" si="20"/>
        <v>99693</v>
      </c>
      <c r="Q507" s="185">
        <f t="shared" si="20"/>
        <v>107694</v>
      </c>
      <c r="R507" s="195">
        <f t="shared" si="19"/>
        <v>1292929</v>
      </c>
    </row>
    <row r="508" spans="1:18">
      <c r="A508" s="182" t="s">
        <v>151</v>
      </c>
      <c r="B508" s="183">
        <v>1</v>
      </c>
      <c r="C508" s="184">
        <v>500</v>
      </c>
      <c r="D508" s="182" t="s">
        <v>158</v>
      </c>
      <c r="E508" s="182" t="s">
        <v>171</v>
      </c>
      <c r="F508" s="185">
        <f t="shared" si="20"/>
        <v>0</v>
      </c>
      <c r="G508" s="185">
        <f t="shared" si="20"/>
        <v>90</v>
      </c>
      <c r="H508" s="185">
        <f t="shared" si="20"/>
        <v>18</v>
      </c>
      <c r="I508" s="185">
        <f t="shared" si="20"/>
        <v>14</v>
      </c>
      <c r="J508" s="185">
        <f t="shared" si="20"/>
        <v>0</v>
      </c>
      <c r="K508" s="185">
        <f t="shared" si="20"/>
        <v>0</v>
      </c>
      <c r="L508" s="185">
        <f t="shared" si="20"/>
        <v>0</v>
      </c>
      <c r="M508" s="185">
        <f t="shared" si="20"/>
        <v>0</v>
      </c>
      <c r="N508" s="185">
        <f t="shared" si="20"/>
        <v>60</v>
      </c>
      <c r="O508" s="185">
        <f t="shared" si="20"/>
        <v>0</v>
      </c>
      <c r="P508" s="185">
        <f t="shared" si="20"/>
        <v>0</v>
      </c>
      <c r="Q508" s="185">
        <f t="shared" si="20"/>
        <v>0</v>
      </c>
      <c r="R508" s="195">
        <f t="shared" si="19"/>
        <v>182</v>
      </c>
    </row>
    <row r="509" spans="1:18">
      <c r="A509" s="182" t="s">
        <v>151</v>
      </c>
      <c r="B509" s="183">
        <v>1</v>
      </c>
      <c r="C509" s="184">
        <v>100</v>
      </c>
      <c r="D509" s="182" t="s">
        <v>105</v>
      </c>
      <c r="E509" s="182" t="s">
        <v>171</v>
      </c>
      <c r="F509" s="185">
        <f t="shared" si="20"/>
        <v>35795</v>
      </c>
      <c r="G509" s="185">
        <f t="shared" si="20"/>
        <v>36045</v>
      </c>
      <c r="H509" s="185">
        <f t="shared" si="20"/>
        <v>32291</v>
      </c>
      <c r="I509" s="185">
        <f t="shared" si="20"/>
        <v>36289</v>
      </c>
      <c r="J509" s="185">
        <f t="shared" si="20"/>
        <v>32866</v>
      </c>
      <c r="K509" s="185">
        <f t="shared" si="20"/>
        <v>30986</v>
      </c>
      <c r="L509" s="185">
        <f t="shared" si="20"/>
        <v>33955</v>
      </c>
      <c r="M509" s="185">
        <f t="shared" si="20"/>
        <v>31643</v>
      </c>
      <c r="N509" s="185">
        <f t="shared" si="20"/>
        <v>31719</v>
      </c>
      <c r="O509" s="185">
        <f t="shared" si="20"/>
        <v>31853</v>
      </c>
      <c r="P509" s="185">
        <f t="shared" si="20"/>
        <v>28916</v>
      </c>
      <c r="Q509" s="185">
        <f t="shared" si="20"/>
        <v>31787</v>
      </c>
      <c r="R509" s="195">
        <f t="shared" si="19"/>
        <v>394145</v>
      </c>
    </row>
    <row r="510" spans="1:18">
      <c r="A510" s="182" t="s">
        <v>151</v>
      </c>
      <c r="B510" s="183">
        <v>1</v>
      </c>
      <c r="C510" s="184">
        <v>100</v>
      </c>
      <c r="D510" s="182" t="s">
        <v>170</v>
      </c>
      <c r="E510" s="182" t="s">
        <v>171</v>
      </c>
      <c r="F510" s="185">
        <f t="shared" si="20"/>
        <v>2128</v>
      </c>
      <c r="G510" s="185">
        <f t="shared" si="20"/>
        <v>2768</v>
      </c>
      <c r="H510" s="185">
        <f t="shared" si="20"/>
        <v>2014</v>
      </c>
      <c r="I510" s="185">
        <f t="shared" si="20"/>
        <v>2589</v>
      </c>
      <c r="J510" s="185">
        <f t="shared" si="20"/>
        <v>2722</v>
      </c>
      <c r="K510" s="185">
        <f t="shared" si="20"/>
        <v>2106</v>
      </c>
      <c r="L510" s="185">
        <f t="shared" si="20"/>
        <v>2140</v>
      </c>
      <c r="M510" s="185">
        <f t="shared" si="20"/>
        <v>1960</v>
      </c>
      <c r="N510" s="185">
        <f t="shared" si="20"/>
        <v>3196</v>
      </c>
      <c r="O510" s="185">
        <f t="shared" si="20"/>
        <v>2515</v>
      </c>
      <c r="P510" s="185">
        <f t="shared" si="20"/>
        <v>1825</v>
      </c>
      <c r="Q510" s="185">
        <f t="shared" si="20"/>
        <v>1904</v>
      </c>
      <c r="R510" s="195">
        <f t="shared" si="19"/>
        <v>27867</v>
      </c>
    </row>
    <row r="511" spans="1:18">
      <c r="A511" s="182" t="s">
        <v>179</v>
      </c>
      <c r="B511" s="183">
        <v>1</v>
      </c>
      <c r="C511" s="184">
        <v>100</v>
      </c>
      <c r="D511" s="182" t="s">
        <v>150</v>
      </c>
      <c r="E511" s="182" t="s">
        <v>180</v>
      </c>
      <c r="F511" s="185">
        <f t="shared" ref="F511:Q526" si="21">F103+F239+F375</f>
        <v>10433</v>
      </c>
      <c r="G511" s="185">
        <f t="shared" si="21"/>
        <v>9928</v>
      </c>
      <c r="H511" s="185">
        <f t="shared" si="21"/>
        <v>9956</v>
      </c>
      <c r="I511" s="185">
        <f t="shared" si="21"/>
        <v>9465</v>
      </c>
      <c r="J511" s="185">
        <f t="shared" si="21"/>
        <v>8908</v>
      </c>
      <c r="K511" s="185">
        <f t="shared" si="21"/>
        <v>9177</v>
      </c>
      <c r="L511" s="185">
        <f t="shared" si="21"/>
        <v>9585</v>
      </c>
      <c r="M511" s="185">
        <f t="shared" si="21"/>
        <v>7600</v>
      </c>
      <c r="N511" s="185">
        <f t="shared" si="21"/>
        <v>8710</v>
      </c>
      <c r="O511" s="185">
        <f t="shared" si="21"/>
        <v>8636</v>
      </c>
      <c r="P511" s="185">
        <f t="shared" si="21"/>
        <v>6828</v>
      </c>
      <c r="Q511" s="185">
        <f t="shared" si="21"/>
        <v>8779</v>
      </c>
      <c r="R511" s="195">
        <f t="shared" si="19"/>
        <v>108005</v>
      </c>
    </row>
    <row r="512" spans="1:18">
      <c r="A512" s="182" t="s">
        <v>179</v>
      </c>
      <c r="B512" s="183">
        <v>1</v>
      </c>
      <c r="C512" s="184">
        <v>100</v>
      </c>
      <c r="D512" s="182" t="s">
        <v>181</v>
      </c>
      <c r="E512" s="182" t="s">
        <v>180</v>
      </c>
      <c r="F512" s="185">
        <f t="shared" si="21"/>
        <v>13745</v>
      </c>
      <c r="G512" s="185">
        <f t="shared" si="21"/>
        <v>13892</v>
      </c>
      <c r="H512" s="185">
        <f t="shared" si="21"/>
        <v>13224</v>
      </c>
      <c r="I512" s="185">
        <f t="shared" si="21"/>
        <v>12709</v>
      </c>
      <c r="J512" s="185">
        <f t="shared" si="21"/>
        <v>12486</v>
      </c>
      <c r="K512" s="185">
        <f t="shared" si="21"/>
        <v>12151</v>
      </c>
      <c r="L512" s="185">
        <f t="shared" si="21"/>
        <v>13424</v>
      </c>
      <c r="M512" s="185">
        <f t="shared" si="21"/>
        <v>11003</v>
      </c>
      <c r="N512" s="185">
        <f t="shared" si="21"/>
        <v>12712</v>
      </c>
      <c r="O512" s="185">
        <f t="shared" si="21"/>
        <v>12583</v>
      </c>
      <c r="P512" s="185">
        <f t="shared" si="21"/>
        <v>11923</v>
      </c>
      <c r="Q512" s="185">
        <f t="shared" si="21"/>
        <v>12908</v>
      </c>
      <c r="R512" s="195">
        <f t="shared" si="19"/>
        <v>152760</v>
      </c>
    </row>
    <row r="513" spans="1:18">
      <c r="A513" s="182" t="s">
        <v>179</v>
      </c>
      <c r="B513" s="183">
        <v>1</v>
      </c>
      <c r="C513" s="184">
        <v>100</v>
      </c>
      <c r="D513" s="182" t="s">
        <v>182</v>
      </c>
      <c r="E513" s="182" t="s">
        <v>180</v>
      </c>
      <c r="F513" s="185">
        <f t="shared" si="21"/>
        <v>20053</v>
      </c>
      <c r="G513" s="185">
        <f t="shared" si="21"/>
        <v>19738</v>
      </c>
      <c r="H513" s="185">
        <f t="shared" si="21"/>
        <v>17658</v>
      </c>
      <c r="I513" s="185">
        <f t="shared" si="21"/>
        <v>18005</v>
      </c>
      <c r="J513" s="185">
        <f t="shared" si="21"/>
        <v>16676</v>
      </c>
      <c r="K513" s="185">
        <f t="shared" si="21"/>
        <v>16979</v>
      </c>
      <c r="L513" s="185">
        <f t="shared" si="21"/>
        <v>18131</v>
      </c>
      <c r="M513" s="185">
        <f t="shared" si="21"/>
        <v>14680</v>
      </c>
      <c r="N513" s="185">
        <f t="shared" si="21"/>
        <v>17561</v>
      </c>
      <c r="O513" s="185">
        <f t="shared" si="21"/>
        <v>15533</v>
      </c>
      <c r="P513" s="185">
        <f t="shared" si="21"/>
        <v>14429</v>
      </c>
      <c r="Q513" s="185">
        <f t="shared" si="21"/>
        <v>16305</v>
      </c>
      <c r="R513" s="195">
        <f t="shared" si="19"/>
        <v>205748</v>
      </c>
    </row>
    <row r="514" spans="1:18">
      <c r="A514" s="182" t="s">
        <v>179</v>
      </c>
      <c r="B514" s="183">
        <v>1</v>
      </c>
      <c r="C514" s="184">
        <v>100</v>
      </c>
      <c r="D514" s="182" t="s">
        <v>183</v>
      </c>
      <c r="E514" s="182" t="s">
        <v>180</v>
      </c>
      <c r="F514" s="185">
        <f t="shared" si="21"/>
        <v>7604</v>
      </c>
      <c r="G514" s="185">
        <f t="shared" si="21"/>
        <v>8071</v>
      </c>
      <c r="H514" s="185">
        <f t="shared" si="21"/>
        <v>7043</v>
      </c>
      <c r="I514" s="185">
        <f t="shared" si="21"/>
        <v>7771</v>
      </c>
      <c r="J514" s="185">
        <f t="shared" si="21"/>
        <v>7203</v>
      </c>
      <c r="K514" s="185">
        <f t="shared" si="21"/>
        <v>7528.5</v>
      </c>
      <c r="L514" s="185">
        <f t="shared" si="21"/>
        <v>8160</v>
      </c>
      <c r="M514" s="185">
        <f t="shared" si="21"/>
        <v>6628</v>
      </c>
      <c r="N514" s="185">
        <f t="shared" si="21"/>
        <v>7812</v>
      </c>
      <c r="O514" s="185">
        <f t="shared" si="21"/>
        <v>7076</v>
      </c>
      <c r="P514" s="185">
        <f t="shared" si="21"/>
        <v>5913</v>
      </c>
      <c r="Q514" s="185">
        <f t="shared" si="21"/>
        <v>7061</v>
      </c>
      <c r="R514" s="195">
        <f t="shared" si="19"/>
        <v>87870.5</v>
      </c>
    </row>
    <row r="515" spans="1:18">
      <c r="A515" s="182" t="s">
        <v>197</v>
      </c>
      <c r="B515" s="183">
        <v>1</v>
      </c>
      <c r="C515" s="184">
        <v>60</v>
      </c>
      <c r="D515" s="182" t="s">
        <v>154</v>
      </c>
      <c r="E515" s="182" t="s">
        <v>180</v>
      </c>
      <c r="F515" s="185">
        <f t="shared" si="21"/>
        <v>0</v>
      </c>
      <c r="G515" s="185">
        <f t="shared" si="21"/>
        <v>0</v>
      </c>
      <c r="H515" s="185">
        <f t="shared" si="21"/>
        <v>0</v>
      </c>
      <c r="I515" s="185">
        <f t="shared" si="21"/>
        <v>0</v>
      </c>
      <c r="J515" s="185">
        <f t="shared" si="21"/>
        <v>0</v>
      </c>
      <c r="K515" s="185">
        <f t="shared" si="21"/>
        <v>0</v>
      </c>
      <c r="L515" s="185">
        <f t="shared" si="21"/>
        <v>0</v>
      </c>
      <c r="M515" s="185">
        <f t="shared" si="21"/>
        <v>0</v>
      </c>
      <c r="N515" s="185">
        <f t="shared" si="21"/>
        <v>0</v>
      </c>
      <c r="O515" s="185">
        <f t="shared" si="21"/>
        <v>74</v>
      </c>
      <c r="P515" s="185">
        <f t="shared" si="21"/>
        <v>1739</v>
      </c>
      <c r="Q515" s="185">
        <f t="shared" si="21"/>
        <v>3496</v>
      </c>
      <c r="R515" s="195">
        <f t="shared" si="19"/>
        <v>5309</v>
      </c>
    </row>
    <row r="516" spans="1:18">
      <c r="A516" s="182" t="s">
        <v>197</v>
      </c>
      <c r="B516" s="183">
        <v>1</v>
      </c>
      <c r="C516" s="184">
        <v>60</v>
      </c>
      <c r="D516" s="182" t="s">
        <v>153</v>
      </c>
      <c r="E516" s="182" t="s">
        <v>180</v>
      </c>
      <c r="F516" s="185">
        <f t="shared" si="21"/>
        <v>0</v>
      </c>
      <c r="G516" s="185">
        <f t="shared" si="21"/>
        <v>0</v>
      </c>
      <c r="H516" s="185">
        <f t="shared" si="21"/>
        <v>0</v>
      </c>
      <c r="I516" s="185">
        <f t="shared" si="21"/>
        <v>0</v>
      </c>
      <c r="J516" s="185">
        <f t="shared" si="21"/>
        <v>0</v>
      </c>
      <c r="K516" s="185">
        <f t="shared" si="21"/>
        <v>0</v>
      </c>
      <c r="L516" s="185">
        <f t="shared" si="21"/>
        <v>0</v>
      </c>
      <c r="M516" s="185">
        <f t="shared" si="21"/>
        <v>0</v>
      </c>
      <c r="N516" s="185">
        <f t="shared" si="21"/>
        <v>0</v>
      </c>
      <c r="O516" s="185">
        <f t="shared" si="21"/>
        <v>74</v>
      </c>
      <c r="P516" s="185">
        <f t="shared" si="21"/>
        <v>1085</v>
      </c>
      <c r="Q516" s="185">
        <f t="shared" si="21"/>
        <v>1792</v>
      </c>
      <c r="R516" s="195">
        <f t="shared" si="19"/>
        <v>2951</v>
      </c>
    </row>
    <row r="517" spans="1:18">
      <c r="A517" s="182" t="s">
        <v>197</v>
      </c>
      <c r="B517" s="183">
        <v>1</v>
      </c>
      <c r="C517" s="184">
        <v>60</v>
      </c>
      <c r="D517" s="182" t="s">
        <v>164</v>
      </c>
      <c r="E517" s="182" t="s">
        <v>180</v>
      </c>
      <c r="F517" s="185">
        <f t="shared" si="21"/>
        <v>0</v>
      </c>
      <c r="G517" s="185">
        <f t="shared" si="21"/>
        <v>0</v>
      </c>
      <c r="H517" s="185">
        <f t="shared" si="21"/>
        <v>0</v>
      </c>
      <c r="I517" s="185">
        <f t="shared" si="21"/>
        <v>0</v>
      </c>
      <c r="J517" s="185">
        <f t="shared" si="21"/>
        <v>0</v>
      </c>
      <c r="K517" s="185">
        <f t="shared" si="21"/>
        <v>0</v>
      </c>
      <c r="L517" s="185">
        <f t="shared" si="21"/>
        <v>0</v>
      </c>
      <c r="M517" s="185">
        <f t="shared" si="21"/>
        <v>0</v>
      </c>
      <c r="N517" s="185">
        <f t="shared" si="21"/>
        <v>0</v>
      </c>
      <c r="O517" s="185">
        <f t="shared" si="21"/>
        <v>30</v>
      </c>
      <c r="P517" s="185">
        <f t="shared" si="21"/>
        <v>916</v>
      </c>
      <c r="Q517" s="185">
        <f t="shared" si="21"/>
        <v>2005</v>
      </c>
      <c r="R517" s="195">
        <f t="shared" si="19"/>
        <v>2951</v>
      </c>
    </row>
    <row r="518" spans="1:18">
      <c r="A518" s="182" t="s">
        <v>197</v>
      </c>
      <c r="B518" s="183">
        <v>1</v>
      </c>
      <c r="C518" s="184">
        <v>60</v>
      </c>
      <c r="D518" s="182" t="s">
        <v>158</v>
      </c>
      <c r="E518" s="182" t="s">
        <v>180</v>
      </c>
      <c r="F518" s="185">
        <f t="shared" si="21"/>
        <v>0</v>
      </c>
      <c r="G518" s="185">
        <f t="shared" si="21"/>
        <v>0</v>
      </c>
      <c r="H518" s="185">
        <f t="shared" si="21"/>
        <v>0</v>
      </c>
      <c r="I518" s="185">
        <f t="shared" si="21"/>
        <v>0</v>
      </c>
      <c r="J518" s="185">
        <f t="shared" si="21"/>
        <v>0</v>
      </c>
      <c r="K518" s="185">
        <f t="shared" si="21"/>
        <v>0</v>
      </c>
      <c r="L518" s="185">
        <f t="shared" si="21"/>
        <v>0</v>
      </c>
      <c r="M518" s="185">
        <f t="shared" si="21"/>
        <v>0</v>
      </c>
      <c r="N518" s="185">
        <f t="shared" si="21"/>
        <v>0</v>
      </c>
      <c r="O518" s="185">
        <f t="shared" si="21"/>
        <v>0</v>
      </c>
      <c r="P518" s="185">
        <f t="shared" si="21"/>
        <v>434</v>
      </c>
      <c r="Q518" s="185">
        <f t="shared" si="21"/>
        <v>851</v>
      </c>
      <c r="R518" s="195">
        <f t="shared" si="19"/>
        <v>1285</v>
      </c>
    </row>
    <row r="519" spans="1:18">
      <c r="A519" s="182" t="s">
        <v>197</v>
      </c>
      <c r="B519" s="183">
        <v>1</v>
      </c>
      <c r="C519" s="184">
        <v>60</v>
      </c>
      <c r="D519" s="182" t="s">
        <v>167</v>
      </c>
      <c r="E519" s="182" t="s">
        <v>180</v>
      </c>
      <c r="F519" s="185">
        <f t="shared" si="21"/>
        <v>0</v>
      </c>
      <c r="G519" s="185">
        <f t="shared" si="21"/>
        <v>0</v>
      </c>
      <c r="H519" s="185">
        <f t="shared" si="21"/>
        <v>0</v>
      </c>
      <c r="I519" s="185">
        <f t="shared" si="21"/>
        <v>0</v>
      </c>
      <c r="J519" s="185">
        <f t="shared" si="21"/>
        <v>0</v>
      </c>
      <c r="K519" s="185">
        <f t="shared" si="21"/>
        <v>0</v>
      </c>
      <c r="L519" s="185">
        <f t="shared" si="21"/>
        <v>0</v>
      </c>
      <c r="M519" s="185">
        <f t="shared" si="21"/>
        <v>0</v>
      </c>
      <c r="N519" s="185">
        <f t="shared" si="21"/>
        <v>0</v>
      </c>
      <c r="O519" s="185">
        <f t="shared" si="21"/>
        <v>60</v>
      </c>
      <c r="P519" s="185">
        <f t="shared" si="21"/>
        <v>240</v>
      </c>
      <c r="Q519" s="185">
        <f t="shared" si="21"/>
        <v>330</v>
      </c>
      <c r="R519" s="195">
        <f t="shared" si="19"/>
        <v>630</v>
      </c>
    </row>
    <row r="520" spans="1:18">
      <c r="A520" s="182" t="s">
        <v>197</v>
      </c>
      <c r="B520" s="183">
        <v>1</v>
      </c>
      <c r="C520" s="184">
        <v>60</v>
      </c>
      <c r="D520" s="182" t="s">
        <v>105</v>
      </c>
      <c r="E520" s="182" t="s">
        <v>180</v>
      </c>
      <c r="F520" s="185">
        <f t="shared" si="21"/>
        <v>0</v>
      </c>
      <c r="G520" s="185">
        <f t="shared" si="21"/>
        <v>0</v>
      </c>
      <c r="H520" s="185">
        <f t="shared" si="21"/>
        <v>0</v>
      </c>
      <c r="I520" s="185">
        <f t="shared" si="21"/>
        <v>0</v>
      </c>
      <c r="J520" s="185">
        <f t="shared" si="21"/>
        <v>0</v>
      </c>
      <c r="K520" s="185">
        <f t="shared" si="21"/>
        <v>0</v>
      </c>
      <c r="L520" s="185">
        <f t="shared" si="21"/>
        <v>0</v>
      </c>
      <c r="M520" s="185">
        <f t="shared" si="21"/>
        <v>0</v>
      </c>
      <c r="N520" s="185">
        <f t="shared" si="21"/>
        <v>0</v>
      </c>
      <c r="O520" s="185">
        <f t="shared" si="21"/>
        <v>0</v>
      </c>
      <c r="P520" s="185">
        <f t="shared" si="21"/>
        <v>120</v>
      </c>
      <c r="Q520" s="185">
        <f t="shared" si="21"/>
        <v>30</v>
      </c>
      <c r="R520" s="195">
        <f t="shared" si="19"/>
        <v>150</v>
      </c>
    </row>
    <row r="521" spans="1:18">
      <c r="A521" s="182" t="s">
        <v>197</v>
      </c>
      <c r="B521" s="183">
        <v>1</v>
      </c>
      <c r="C521" s="184">
        <v>60</v>
      </c>
      <c r="D521" s="182" t="s">
        <v>161</v>
      </c>
      <c r="E521" s="182" t="s">
        <v>180</v>
      </c>
      <c r="F521" s="185">
        <f t="shared" si="21"/>
        <v>0</v>
      </c>
      <c r="G521" s="185">
        <f t="shared" si="21"/>
        <v>0</v>
      </c>
      <c r="H521" s="185">
        <f t="shared" si="21"/>
        <v>0</v>
      </c>
      <c r="I521" s="185">
        <f t="shared" si="21"/>
        <v>0</v>
      </c>
      <c r="J521" s="185">
        <f t="shared" si="21"/>
        <v>0</v>
      </c>
      <c r="K521" s="185">
        <f t="shared" si="21"/>
        <v>0</v>
      </c>
      <c r="L521" s="185">
        <f t="shared" si="21"/>
        <v>0</v>
      </c>
      <c r="M521" s="185">
        <f t="shared" si="21"/>
        <v>0</v>
      </c>
      <c r="N521" s="185">
        <f t="shared" si="21"/>
        <v>0</v>
      </c>
      <c r="O521" s="185">
        <f t="shared" si="21"/>
        <v>0</v>
      </c>
      <c r="P521" s="185">
        <f t="shared" si="21"/>
        <v>30</v>
      </c>
      <c r="Q521" s="185">
        <f t="shared" si="21"/>
        <v>30</v>
      </c>
      <c r="R521" s="195">
        <f t="shared" si="19"/>
        <v>60</v>
      </c>
    </row>
    <row r="522" spans="1:18">
      <c r="A522" s="182" t="s">
        <v>465</v>
      </c>
      <c r="B522" s="183">
        <v>1</v>
      </c>
      <c r="C522" s="184">
        <v>115</v>
      </c>
      <c r="D522" s="182" t="s">
        <v>468</v>
      </c>
      <c r="E522" s="182" t="s">
        <v>469</v>
      </c>
      <c r="F522" s="185">
        <f t="shared" si="21"/>
        <v>4035</v>
      </c>
      <c r="G522" s="185">
        <f t="shared" si="21"/>
        <v>3146</v>
      </c>
      <c r="H522" s="185">
        <f t="shared" si="21"/>
        <v>3409</v>
      </c>
      <c r="I522" s="185">
        <f t="shared" si="21"/>
        <v>2823</v>
      </c>
      <c r="J522" s="185">
        <f t="shared" si="21"/>
        <v>3556</v>
      </c>
      <c r="K522" s="185">
        <f t="shared" si="21"/>
        <v>3352</v>
      </c>
      <c r="L522" s="185">
        <f t="shared" si="21"/>
        <v>3815</v>
      </c>
      <c r="M522" s="185">
        <f t="shared" si="21"/>
        <v>2724</v>
      </c>
      <c r="N522" s="185">
        <f t="shared" si="21"/>
        <v>3053</v>
      </c>
      <c r="O522" s="185">
        <f t="shared" si="21"/>
        <v>3757</v>
      </c>
      <c r="P522" s="185">
        <f t="shared" si="21"/>
        <v>2948</v>
      </c>
      <c r="Q522" s="185">
        <f t="shared" si="21"/>
        <v>1106</v>
      </c>
      <c r="R522" s="195">
        <f t="shared" si="19"/>
        <v>37724</v>
      </c>
    </row>
    <row r="523" spans="1:18">
      <c r="A523" s="182" t="s">
        <v>465</v>
      </c>
      <c r="B523" s="183">
        <v>1</v>
      </c>
      <c r="C523" s="184">
        <v>473</v>
      </c>
      <c r="D523" s="182" t="s">
        <v>468</v>
      </c>
      <c r="E523" s="182" t="s">
        <v>469</v>
      </c>
      <c r="F523" s="185">
        <f t="shared" si="21"/>
        <v>10493</v>
      </c>
      <c r="G523" s="185">
        <f t="shared" si="21"/>
        <v>8873</v>
      </c>
      <c r="H523" s="185">
        <f t="shared" si="21"/>
        <v>6720</v>
      </c>
      <c r="I523" s="185">
        <f t="shared" si="21"/>
        <v>3601</v>
      </c>
      <c r="J523" s="185">
        <f t="shared" si="21"/>
        <v>3840</v>
      </c>
      <c r="K523" s="185">
        <f t="shared" si="21"/>
        <v>1094</v>
      </c>
      <c r="L523" s="185">
        <f t="shared" si="21"/>
        <v>604</v>
      </c>
      <c r="M523" s="185">
        <f t="shared" si="21"/>
        <v>0</v>
      </c>
      <c r="N523" s="185">
        <f t="shared" si="21"/>
        <v>361</v>
      </c>
      <c r="O523" s="185">
        <f t="shared" si="21"/>
        <v>121</v>
      </c>
      <c r="P523" s="185">
        <f t="shared" si="21"/>
        <v>485</v>
      </c>
      <c r="Q523" s="185">
        <f t="shared" si="21"/>
        <v>725</v>
      </c>
      <c r="R523" s="195">
        <f t="shared" si="19"/>
        <v>36917</v>
      </c>
    </row>
    <row r="524" spans="1:18">
      <c r="A524" s="182" t="s">
        <v>201</v>
      </c>
      <c r="B524" s="183">
        <v>1</v>
      </c>
      <c r="C524" s="184">
        <v>4</v>
      </c>
      <c r="D524" s="182" t="s">
        <v>202</v>
      </c>
      <c r="E524" s="182" t="s">
        <v>203</v>
      </c>
      <c r="F524" s="185">
        <f t="shared" si="21"/>
        <v>2400</v>
      </c>
      <c r="G524" s="185">
        <f t="shared" si="21"/>
        <v>2305</v>
      </c>
      <c r="H524" s="185">
        <f t="shared" si="21"/>
        <v>2200</v>
      </c>
      <c r="I524" s="185">
        <f t="shared" si="21"/>
        <v>2364</v>
      </c>
      <c r="J524" s="185">
        <f t="shared" si="21"/>
        <v>2330</v>
      </c>
      <c r="K524" s="185">
        <f t="shared" si="21"/>
        <v>2248</v>
      </c>
      <c r="L524" s="185">
        <f t="shared" si="21"/>
        <v>2518</v>
      </c>
      <c r="M524" s="185">
        <f t="shared" si="21"/>
        <v>2173</v>
      </c>
      <c r="N524" s="185">
        <f t="shared" si="21"/>
        <v>2353</v>
      </c>
      <c r="O524" s="185">
        <f t="shared" si="21"/>
        <v>2410</v>
      </c>
      <c r="P524" s="185">
        <f t="shared" si="21"/>
        <v>2080</v>
      </c>
      <c r="Q524" s="185">
        <f t="shared" si="21"/>
        <v>2370</v>
      </c>
      <c r="R524" s="195">
        <f t="shared" si="19"/>
        <v>27751</v>
      </c>
    </row>
    <row r="525" spans="1:18">
      <c r="A525" s="182" t="s">
        <v>201</v>
      </c>
      <c r="B525" s="183">
        <v>1</v>
      </c>
      <c r="C525" s="184">
        <v>4</v>
      </c>
      <c r="D525" s="182" t="s">
        <v>204</v>
      </c>
      <c r="E525" s="182" t="s">
        <v>203</v>
      </c>
      <c r="F525" s="185">
        <f t="shared" si="21"/>
        <v>0</v>
      </c>
      <c r="G525" s="185">
        <f t="shared" si="21"/>
        <v>0</v>
      </c>
      <c r="H525" s="185">
        <f t="shared" si="21"/>
        <v>0</v>
      </c>
      <c r="I525" s="185">
        <f t="shared" si="21"/>
        <v>0</v>
      </c>
      <c r="J525" s="185">
        <f t="shared" si="21"/>
        <v>0</v>
      </c>
      <c r="K525" s="185">
        <f t="shared" si="21"/>
        <v>0</v>
      </c>
      <c r="L525" s="185">
        <f t="shared" si="21"/>
        <v>36</v>
      </c>
      <c r="M525" s="185">
        <f t="shared" si="21"/>
        <v>84</v>
      </c>
      <c r="N525" s="185">
        <f t="shared" si="21"/>
        <v>224</v>
      </c>
      <c r="O525" s="185">
        <f t="shared" si="21"/>
        <v>232</v>
      </c>
      <c r="P525" s="185">
        <f t="shared" si="21"/>
        <v>220</v>
      </c>
      <c r="Q525" s="185">
        <f t="shared" si="21"/>
        <v>276</v>
      </c>
      <c r="R525" s="195">
        <f t="shared" si="19"/>
        <v>1072</v>
      </c>
    </row>
    <row r="526" spans="1:18">
      <c r="A526" s="182" t="s">
        <v>201</v>
      </c>
      <c r="B526" s="183">
        <v>1</v>
      </c>
      <c r="C526" s="184">
        <v>4</v>
      </c>
      <c r="D526" s="182" t="s">
        <v>205</v>
      </c>
      <c r="E526" s="182" t="s">
        <v>203</v>
      </c>
      <c r="F526" s="185">
        <f t="shared" si="21"/>
        <v>4416</v>
      </c>
      <c r="G526" s="185">
        <f t="shared" si="21"/>
        <v>4196</v>
      </c>
      <c r="H526" s="185">
        <f t="shared" si="21"/>
        <v>3840</v>
      </c>
      <c r="I526" s="185">
        <f t="shared" si="21"/>
        <v>4334</v>
      </c>
      <c r="J526" s="185">
        <f t="shared" si="21"/>
        <v>3819</v>
      </c>
      <c r="K526" s="185">
        <f t="shared" si="21"/>
        <v>4205</v>
      </c>
      <c r="L526" s="185">
        <f t="shared" si="21"/>
        <v>4495</v>
      </c>
      <c r="M526" s="185">
        <f t="shared" si="21"/>
        <v>4029</v>
      </c>
      <c r="N526" s="185">
        <f t="shared" si="21"/>
        <v>4379</v>
      </c>
      <c r="O526" s="185">
        <f t="shared" si="21"/>
        <v>4199</v>
      </c>
      <c r="P526" s="185">
        <f t="shared" si="21"/>
        <v>3900</v>
      </c>
      <c r="Q526" s="185">
        <f t="shared" si="21"/>
        <v>4163</v>
      </c>
      <c r="R526" s="195">
        <f t="shared" si="19"/>
        <v>49975</v>
      </c>
    </row>
    <row r="527" spans="1:18">
      <c r="A527" s="182" t="s">
        <v>201</v>
      </c>
      <c r="B527" s="183">
        <v>1</v>
      </c>
      <c r="C527" s="184">
        <v>4</v>
      </c>
      <c r="D527" s="182" t="s">
        <v>206</v>
      </c>
      <c r="E527" s="182" t="s">
        <v>203</v>
      </c>
      <c r="F527" s="185">
        <f t="shared" ref="F527:Q542" si="22">F119+F255+F391</f>
        <v>800</v>
      </c>
      <c r="G527" s="185">
        <f t="shared" si="22"/>
        <v>992</v>
      </c>
      <c r="H527" s="185">
        <f t="shared" si="22"/>
        <v>1151</v>
      </c>
      <c r="I527" s="185">
        <f t="shared" si="22"/>
        <v>1265</v>
      </c>
      <c r="J527" s="185">
        <f t="shared" si="22"/>
        <v>1226</v>
      </c>
      <c r="K527" s="185">
        <f t="shared" si="22"/>
        <v>1321</v>
      </c>
      <c r="L527" s="185">
        <f t="shared" si="22"/>
        <v>1693</v>
      </c>
      <c r="M527" s="185">
        <f t="shared" si="22"/>
        <v>1531</v>
      </c>
      <c r="N527" s="185">
        <f t="shared" si="22"/>
        <v>1860</v>
      </c>
      <c r="O527" s="185">
        <f t="shared" si="22"/>
        <v>1758</v>
      </c>
      <c r="P527" s="185">
        <f t="shared" si="22"/>
        <v>1721</v>
      </c>
      <c r="Q527" s="185">
        <f t="shared" si="22"/>
        <v>1917</v>
      </c>
      <c r="R527" s="195">
        <f t="shared" si="19"/>
        <v>17235</v>
      </c>
    </row>
    <row r="528" spans="1:18">
      <c r="A528" s="182" t="s">
        <v>201</v>
      </c>
      <c r="B528" s="183">
        <v>1</v>
      </c>
      <c r="C528" s="184">
        <v>4</v>
      </c>
      <c r="D528" s="182" t="s">
        <v>207</v>
      </c>
      <c r="E528" s="182" t="s">
        <v>203</v>
      </c>
      <c r="F528" s="185">
        <f t="shared" si="22"/>
        <v>3495</v>
      </c>
      <c r="G528" s="185">
        <f t="shared" si="22"/>
        <v>3428</v>
      </c>
      <c r="H528" s="185">
        <f t="shared" si="22"/>
        <v>3408</v>
      </c>
      <c r="I528" s="185">
        <f t="shared" si="22"/>
        <v>3634</v>
      </c>
      <c r="J528" s="185">
        <f t="shared" si="22"/>
        <v>3302</v>
      </c>
      <c r="K528" s="185">
        <f t="shared" si="22"/>
        <v>3444</v>
      </c>
      <c r="L528" s="185">
        <f t="shared" si="22"/>
        <v>3462</v>
      </c>
      <c r="M528" s="185">
        <f t="shared" si="22"/>
        <v>3053</v>
      </c>
      <c r="N528" s="185">
        <f t="shared" si="22"/>
        <v>3568</v>
      </c>
      <c r="O528" s="185">
        <f t="shared" si="22"/>
        <v>3371</v>
      </c>
      <c r="P528" s="185">
        <f t="shared" si="22"/>
        <v>3148</v>
      </c>
      <c r="Q528" s="185">
        <f t="shared" si="22"/>
        <v>3575</v>
      </c>
      <c r="R528" s="195">
        <f t="shared" si="19"/>
        <v>40888</v>
      </c>
    </row>
    <row r="529" spans="1:18">
      <c r="A529" s="182" t="s">
        <v>151</v>
      </c>
      <c r="B529" s="183">
        <v>1</v>
      </c>
      <c r="C529" s="184">
        <v>100</v>
      </c>
      <c r="D529" s="182" t="s">
        <v>153</v>
      </c>
      <c r="E529" s="182" t="s">
        <v>156</v>
      </c>
      <c r="F529" s="185">
        <f t="shared" si="22"/>
        <v>5185</v>
      </c>
      <c r="G529" s="185">
        <f t="shared" si="22"/>
        <v>5859</v>
      </c>
      <c r="H529" s="185">
        <f t="shared" si="22"/>
        <v>5736</v>
      </c>
      <c r="I529" s="185">
        <f t="shared" si="22"/>
        <v>5755</v>
      </c>
      <c r="J529" s="185">
        <f t="shared" si="22"/>
        <v>5432</v>
      </c>
      <c r="K529" s="185">
        <f t="shared" si="22"/>
        <v>5545</v>
      </c>
      <c r="L529" s="185">
        <f t="shared" si="22"/>
        <v>5558</v>
      </c>
      <c r="M529" s="185">
        <f t="shared" si="22"/>
        <v>4820</v>
      </c>
      <c r="N529" s="185">
        <f t="shared" si="22"/>
        <v>6233</v>
      </c>
      <c r="O529" s="185">
        <f t="shared" si="22"/>
        <v>5475</v>
      </c>
      <c r="P529" s="185">
        <f t="shared" si="22"/>
        <v>4390</v>
      </c>
      <c r="Q529" s="185">
        <f t="shared" si="22"/>
        <v>5273</v>
      </c>
      <c r="R529" s="195">
        <f t="shared" si="19"/>
        <v>65261</v>
      </c>
    </row>
    <row r="530" spans="1:18">
      <c r="A530" s="182" t="s">
        <v>151</v>
      </c>
      <c r="B530" s="183">
        <v>1</v>
      </c>
      <c r="C530" s="184">
        <v>100</v>
      </c>
      <c r="D530" s="182" t="s">
        <v>157</v>
      </c>
      <c r="E530" s="182" t="s">
        <v>156</v>
      </c>
      <c r="F530" s="185">
        <f t="shared" si="22"/>
        <v>1774</v>
      </c>
      <c r="G530" s="185">
        <f t="shared" si="22"/>
        <v>1728</v>
      </c>
      <c r="H530" s="185">
        <f t="shared" si="22"/>
        <v>1781</v>
      </c>
      <c r="I530" s="185">
        <f t="shared" si="22"/>
        <v>1845</v>
      </c>
      <c r="J530" s="185">
        <f t="shared" si="22"/>
        <v>1555</v>
      </c>
      <c r="K530" s="185">
        <f t="shared" si="22"/>
        <v>1470</v>
      </c>
      <c r="L530" s="185">
        <f t="shared" si="22"/>
        <v>1710</v>
      </c>
      <c r="M530" s="185">
        <f t="shared" si="22"/>
        <v>1664</v>
      </c>
      <c r="N530" s="185">
        <f t="shared" si="22"/>
        <v>1620</v>
      </c>
      <c r="O530" s="185">
        <f t="shared" si="22"/>
        <v>1708</v>
      </c>
      <c r="P530" s="185">
        <f t="shared" si="22"/>
        <v>1830</v>
      </c>
      <c r="Q530" s="185">
        <f t="shared" si="22"/>
        <v>1440</v>
      </c>
      <c r="R530" s="195">
        <f t="shared" si="19"/>
        <v>20125</v>
      </c>
    </row>
    <row r="531" spans="1:18">
      <c r="A531" s="182" t="s">
        <v>151</v>
      </c>
      <c r="B531" s="183">
        <v>1</v>
      </c>
      <c r="C531" s="184">
        <v>100</v>
      </c>
      <c r="D531" s="182" t="s">
        <v>158</v>
      </c>
      <c r="E531" s="182" t="s">
        <v>156</v>
      </c>
      <c r="F531" s="185">
        <f t="shared" si="22"/>
        <v>6612</v>
      </c>
      <c r="G531" s="185">
        <f t="shared" si="22"/>
        <v>5403</v>
      </c>
      <c r="H531" s="185">
        <f t="shared" si="22"/>
        <v>5144</v>
      </c>
      <c r="I531" s="185">
        <f t="shared" si="22"/>
        <v>5033</v>
      </c>
      <c r="J531" s="185">
        <f t="shared" si="22"/>
        <v>4651</v>
      </c>
      <c r="K531" s="185">
        <f t="shared" si="22"/>
        <v>4829</v>
      </c>
      <c r="L531" s="185">
        <f t="shared" si="22"/>
        <v>5866</v>
      </c>
      <c r="M531" s="185">
        <f t="shared" si="22"/>
        <v>3987</v>
      </c>
      <c r="N531" s="185">
        <f t="shared" si="22"/>
        <v>4666</v>
      </c>
      <c r="O531" s="185">
        <f t="shared" si="22"/>
        <v>4730</v>
      </c>
      <c r="P531" s="185">
        <f t="shared" si="22"/>
        <v>4410</v>
      </c>
      <c r="Q531" s="185">
        <f t="shared" si="22"/>
        <v>4636</v>
      </c>
      <c r="R531" s="195">
        <f t="shared" si="19"/>
        <v>59967</v>
      </c>
    </row>
    <row r="532" spans="1:18">
      <c r="A532" s="182" t="s">
        <v>151</v>
      </c>
      <c r="B532" s="183">
        <v>1</v>
      </c>
      <c r="C532" s="184">
        <v>100</v>
      </c>
      <c r="D532" s="182" t="s">
        <v>159</v>
      </c>
      <c r="E532" s="182" t="s">
        <v>156</v>
      </c>
      <c r="F532" s="185">
        <f t="shared" si="22"/>
        <v>960</v>
      </c>
      <c r="G532" s="185">
        <f t="shared" si="22"/>
        <v>1238</v>
      </c>
      <c r="H532" s="185">
        <f t="shared" si="22"/>
        <v>1170</v>
      </c>
      <c r="I532" s="185">
        <f t="shared" si="22"/>
        <v>1020</v>
      </c>
      <c r="J532" s="185">
        <f t="shared" si="22"/>
        <v>1380</v>
      </c>
      <c r="K532" s="185">
        <f t="shared" si="22"/>
        <v>1240</v>
      </c>
      <c r="L532" s="185">
        <f t="shared" si="22"/>
        <v>1290</v>
      </c>
      <c r="M532" s="185">
        <f t="shared" si="22"/>
        <v>1260</v>
      </c>
      <c r="N532" s="185">
        <f t="shared" si="22"/>
        <v>1380</v>
      </c>
      <c r="O532" s="185">
        <f t="shared" si="22"/>
        <v>914</v>
      </c>
      <c r="P532" s="185">
        <f t="shared" si="22"/>
        <v>870</v>
      </c>
      <c r="Q532" s="185">
        <f t="shared" si="22"/>
        <v>990</v>
      </c>
      <c r="R532" s="195">
        <f t="shared" si="19"/>
        <v>13712</v>
      </c>
    </row>
    <row r="533" spans="1:18">
      <c r="A533" s="182" t="s">
        <v>151</v>
      </c>
      <c r="B533" s="183">
        <v>1</v>
      </c>
      <c r="C533" s="184">
        <v>100</v>
      </c>
      <c r="D533" s="182" t="s">
        <v>160</v>
      </c>
      <c r="E533" s="182" t="s">
        <v>156</v>
      </c>
      <c r="F533" s="185">
        <f t="shared" si="22"/>
        <v>4343</v>
      </c>
      <c r="G533" s="185">
        <f t="shared" si="22"/>
        <v>5345</v>
      </c>
      <c r="H533" s="185">
        <f t="shared" si="22"/>
        <v>4872</v>
      </c>
      <c r="I533" s="185">
        <f t="shared" si="22"/>
        <v>4618</v>
      </c>
      <c r="J533" s="185">
        <f t="shared" si="22"/>
        <v>4511</v>
      </c>
      <c r="K533" s="185">
        <f t="shared" si="22"/>
        <v>4908</v>
      </c>
      <c r="L533" s="185">
        <f t="shared" si="22"/>
        <v>4328</v>
      </c>
      <c r="M533" s="185">
        <f t="shared" si="22"/>
        <v>4895</v>
      </c>
      <c r="N533" s="185">
        <f t="shared" si="22"/>
        <v>4931</v>
      </c>
      <c r="O533" s="185">
        <f t="shared" si="22"/>
        <v>4013</v>
      </c>
      <c r="P533" s="185">
        <f t="shared" si="22"/>
        <v>4136</v>
      </c>
      <c r="Q533" s="185">
        <f t="shared" si="22"/>
        <v>4016</v>
      </c>
      <c r="R533" s="195">
        <f t="shared" si="19"/>
        <v>54916</v>
      </c>
    </row>
    <row r="534" spans="1:18">
      <c r="A534" s="182" t="s">
        <v>151</v>
      </c>
      <c r="B534" s="183">
        <v>1</v>
      </c>
      <c r="C534" s="184">
        <v>100</v>
      </c>
      <c r="D534" s="182" t="s">
        <v>161</v>
      </c>
      <c r="E534" s="182" t="s">
        <v>156</v>
      </c>
      <c r="F534" s="185">
        <f t="shared" si="22"/>
        <v>4878</v>
      </c>
      <c r="G534" s="185">
        <f t="shared" si="22"/>
        <v>5045</v>
      </c>
      <c r="H534" s="185">
        <f t="shared" si="22"/>
        <v>5103</v>
      </c>
      <c r="I534" s="185">
        <f t="shared" si="22"/>
        <v>4719</v>
      </c>
      <c r="J534" s="185">
        <f t="shared" si="22"/>
        <v>5015</v>
      </c>
      <c r="K534" s="185">
        <f t="shared" si="22"/>
        <v>4926</v>
      </c>
      <c r="L534" s="185">
        <f t="shared" si="22"/>
        <v>5228</v>
      </c>
      <c r="M534" s="185">
        <f t="shared" si="22"/>
        <v>4341</v>
      </c>
      <c r="N534" s="185">
        <f t="shared" si="22"/>
        <v>4288</v>
      </c>
      <c r="O534" s="185">
        <f t="shared" si="22"/>
        <v>4276</v>
      </c>
      <c r="P534" s="185">
        <f t="shared" si="22"/>
        <v>3854</v>
      </c>
      <c r="Q534" s="185">
        <f t="shared" si="22"/>
        <v>3568</v>
      </c>
      <c r="R534" s="195">
        <f t="shared" si="19"/>
        <v>55241</v>
      </c>
    </row>
    <row r="535" spans="1:18">
      <c r="A535" s="182" t="s">
        <v>151</v>
      </c>
      <c r="B535" s="183">
        <v>1</v>
      </c>
      <c r="C535" s="184">
        <v>500</v>
      </c>
      <c r="D535" s="182" t="s">
        <v>152</v>
      </c>
      <c r="E535" s="182" t="s">
        <v>173</v>
      </c>
      <c r="F535" s="185">
        <f t="shared" si="22"/>
        <v>480</v>
      </c>
      <c r="G535" s="185">
        <f t="shared" si="22"/>
        <v>540</v>
      </c>
      <c r="H535" s="185">
        <f t="shared" si="22"/>
        <v>910</v>
      </c>
      <c r="I535" s="185">
        <f t="shared" si="22"/>
        <v>576</v>
      </c>
      <c r="J535" s="185">
        <f t="shared" si="22"/>
        <v>436</v>
      </c>
      <c r="K535" s="185">
        <f t="shared" si="22"/>
        <v>390</v>
      </c>
      <c r="L535" s="185">
        <f t="shared" si="22"/>
        <v>780</v>
      </c>
      <c r="M535" s="185">
        <f t="shared" si="22"/>
        <v>550</v>
      </c>
      <c r="N535" s="185">
        <f t="shared" si="22"/>
        <v>566</v>
      </c>
      <c r="O535" s="185">
        <f t="shared" si="22"/>
        <v>620</v>
      </c>
      <c r="P535" s="185">
        <f t="shared" si="22"/>
        <v>810</v>
      </c>
      <c r="Q535" s="185">
        <f t="shared" si="22"/>
        <v>738</v>
      </c>
      <c r="R535" s="195">
        <f t="shared" si="19"/>
        <v>7396</v>
      </c>
    </row>
    <row r="536" spans="1:18">
      <c r="A536" s="182" t="s">
        <v>151</v>
      </c>
      <c r="B536" s="183">
        <v>1</v>
      </c>
      <c r="C536" s="184">
        <v>25</v>
      </c>
      <c r="D536" s="182" t="s">
        <v>174</v>
      </c>
      <c r="E536" s="182" t="s">
        <v>173</v>
      </c>
      <c r="F536" s="185">
        <f t="shared" si="22"/>
        <v>0</v>
      </c>
      <c r="G536" s="185">
        <f t="shared" si="22"/>
        <v>0</v>
      </c>
      <c r="H536" s="185">
        <f t="shared" si="22"/>
        <v>270</v>
      </c>
      <c r="I536" s="185">
        <f t="shared" si="22"/>
        <v>0</v>
      </c>
      <c r="J536" s="185">
        <f t="shared" si="22"/>
        <v>0</v>
      </c>
      <c r="K536" s="185">
        <f t="shared" si="22"/>
        <v>0</v>
      </c>
      <c r="L536" s="185">
        <f t="shared" si="22"/>
        <v>0</v>
      </c>
      <c r="M536" s="185">
        <f t="shared" si="22"/>
        <v>0</v>
      </c>
      <c r="N536" s="185">
        <f t="shared" si="22"/>
        <v>0</v>
      </c>
      <c r="O536" s="185">
        <f t="shared" si="22"/>
        <v>0</v>
      </c>
      <c r="P536" s="185">
        <f t="shared" si="22"/>
        <v>0</v>
      </c>
      <c r="Q536" s="185">
        <f t="shared" si="22"/>
        <v>0</v>
      </c>
      <c r="R536" s="195">
        <f t="shared" si="19"/>
        <v>270</v>
      </c>
    </row>
    <row r="537" spans="1:18">
      <c r="A537" s="182" t="s">
        <v>151</v>
      </c>
      <c r="B537" s="183">
        <v>1</v>
      </c>
      <c r="C537" s="184">
        <v>50</v>
      </c>
      <c r="D537" s="182" t="s">
        <v>174</v>
      </c>
      <c r="E537" s="182" t="s">
        <v>173</v>
      </c>
      <c r="F537" s="185">
        <f t="shared" si="22"/>
        <v>1171</v>
      </c>
      <c r="G537" s="185">
        <f t="shared" si="22"/>
        <v>878</v>
      </c>
      <c r="H537" s="185">
        <f t="shared" si="22"/>
        <v>809</v>
      </c>
      <c r="I537" s="185">
        <f t="shared" si="22"/>
        <v>1088</v>
      </c>
      <c r="J537" s="185">
        <f t="shared" si="22"/>
        <v>958</v>
      </c>
      <c r="K537" s="185">
        <f t="shared" si="22"/>
        <v>1010</v>
      </c>
      <c r="L537" s="185">
        <f t="shared" si="22"/>
        <v>916</v>
      </c>
      <c r="M537" s="185">
        <f t="shared" si="22"/>
        <v>930</v>
      </c>
      <c r="N537" s="185">
        <f t="shared" si="22"/>
        <v>1125</v>
      </c>
      <c r="O537" s="185">
        <f t="shared" si="22"/>
        <v>1054</v>
      </c>
      <c r="P537" s="185">
        <f t="shared" si="22"/>
        <v>894</v>
      </c>
      <c r="Q537" s="185">
        <f t="shared" si="22"/>
        <v>1030</v>
      </c>
      <c r="R537" s="195">
        <f t="shared" si="19"/>
        <v>11863</v>
      </c>
    </row>
    <row r="538" spans="1:18">
      <c r="A538" s="182" t="s">
        <v>151</v>
      </c>
      <c r="B538" s="183">
        <v>1</v>
      </c>
      <c r="C538" s="184">
        <v>500</v>
      </c>
      <c r="D538" s="182" t="s">
        <v>175</v>
      </c>
      <c r="E538" s="182" t="s">
        <v>173</v>
      </c>
      <c r="F538" s="185">
        <f t="shared" si="22"/>
        <v>150</v>
      </c>
      <c r="G538" s="185">
        <f t="shared" si="22"/>
        <v>150</v>
      </c>
      <c r="H538" s="185">
        <f t="shared" si="22"/>
        <v>150</v>
      </c>
      <c r="I538" s="185">
        <f t="shared" si="22"/>
        <v>150</v>
      </c>
      <c r="J538" s="185">
        <f t="shared" si="22"/>
        <v>150</v>
      </c>
      <c r="K538" s="185">
        <f t="shared" si="22"/>
        <v>240</v>
      </c>
      <c r="L538" s="185">
        <f t="shared" si="22"/>
        <v>90</v>
      </c>
      <c r="M538" s="185">
        <f t="shared" si="22"/>
        <v>126</v>
      </c>
      <c r="N538" s="185">
        <f t="shared" si="22"/>
        <v>90</v>
      </c>
      <c r="O538" s="185">
        <f t="shared" si="22"/>
        <v>105</v>
      </c>
      <c r="P538" s="185">
        <f t="shared" si="22"/>
        <v>75</v>
      </c>
      <c r="Q538" s="185">
        <f t="shared" si="22"/>
        <v>120</v>
      </c>
      <c r="R538" s="195">
        <f t="shared" si="19"/>
        <v>1596</v>
      </c>
    </row>
    <row r="539" spans="1:18">
      <c r="A539" s="182" t="s">
        <v>151</v>
      </c>
      <c r="B539" s="183">
        <v>1</v>
      </c>
      <c r="C539" s="184">
        <v>25</v>
      </c>
      <c r="D539" s="182" t="s">
        <v>176</v>
      </c>
      <c r="E539" s="182" t="s">
        <v>173</v>
      </c>
      <c r="F539" s="185">
        <f t="shared" si="22"/>
        <v>0</v>
      </c>
      <c r="G539" s="185">
        <f t="shared" si="22"/>
        <v>0</v>
      </c>
      <c r="H539" s="185">
        <f t="shared" si="22"/>
        <v>0</v>
      </c>
      <c r="I539" s="185">
        <f t="shared" si="22"/>
        <v>0</v>
      </c>
      <c r="J539" s="185">
        <f t="shared" si="22"/>
        <v>0</v>
      </c>
      <c r="K539" s="185">
        <f t="shared" si="22"/>
        <v>90</v>
      </c>
      <c r="L539" s="185">
        <f t="shared" si="22"/>
        <v>90</v>
      </c>
      <c r="M539" s="185">
        <f t="shared" si="22"/>
        <v>360</v>
      </c>
      <c r="N539" s="185">
        <f t="shared" si="22"/>
        <v>0</v>
      </c>
      <c r="O539" s="185">
        <f t="shared" si="22"/>
        <v>45</v>
      </c>
      <c r="P539" s="185">
        <f t="shared" si="22"/>
        <v>0</v>
      </c>
      <c r="Q539" s="185">
        <f t="shared" si="22"/>
        <v>0</v>
      </c>
      <c r="R539" s="195">
        <f t="shared" si="19"/>
        <v>585</v>
      </c>
    </row>
    <row r="540" spans="1:18">
      <c r="A540" s="182" t="s">
        <v>187</v>
      </c>
      <c r="B540" s="183">
        <v>1</v>
      </c>
      <c r="C540" s="184">
        <v>25</v>
      </c>
      <c r="D540" s="182" t="s">
        <v>102</v>
      </c>
      <c r="E540" s="182" t="s">
        <v>189</v>
      </c>
      <c r="F540" s="185">
        <f t="shared" si="22"/>
        <v>300</v>
      </c>
      <c r="G540" s="185">
        <f t="shared" si="22"/>
        <v>150</v>
      </c>
      <c r="H540" s="185">
        <f t="shared" si="22"/>
        <v>150</v>
      </c>
      <c r="I540" s="185">
        <f t="shared" si="22"/>
        <v>60</v>
      </c>
      <c r="J540" s="185">
        <f t="shared" si="22"/>
        <v>0</v>
      </c>
      <c r="K540" s="185">
        <f t="shared" si="22"/>
        <v>0</v>
      </c>
      <c r="L540" s="185">
        <f t="shared" si="22"/>
        <v>0</v>
      </c>
      <c r="M540" s="185">
        <f t="shared" si="22"/>
        <v>0</v>
      </c>
      <c r="N540" s="185">
        <f t="shared" si="22"/>
        <v>0</v>
      </c>
      <c r="O540" s="185">
        <f t="shared" si="22"/>
        <v>0</v>
      </c>
      <c r="P540" s="185">
        <f t="shared" si="22"/>
        <v>0</v>
      </c>
      <c r="Q540" s="185">
        <f t="shared" si="22"/>
        <v>0</v>
      </c>
      <c r="R540" s="195">
        <f t="shared" si="19"/>
        <v>660</v>
      </c>
    </row>
    <row r="541" spans="1:18">
      <c r="A541" s="182" t="s">
        <v>187</v>
      </c>
      <c r="B541" s="183">
        <v>1</v>
      </c>
      <c r="C541" s="184">
        <v>25</v>
      </c>
      <c r="D541" s="182" t="s">
        <v>154</v>
      </c>
      <c r="E541" s="182" t="s">
        <v>189</v>
      </c>
      <c r="F541" s="185">
        <f t="shared" si="22"/>
        <v>300</v>
      </c>
      <c r="G541" s="185">
        <f t="shared" si="22"/>
        <v>660</v>
      </c>
      <c r="H541" s="185">
        <f t="shared" si="22"/>
        <v>510</v>
      </c>
      <c r="I541" s="185">
        <f t="shared" si="22"/>
        <v>510</v>
      </c>
      <c r="J541" s="185">
        <f t="shared" si="22"/>
        <v>528</v>
      </c>
      <c r="K541" s="185">
        <f t="shared" si="22"/>
        <v>690</v>
      </c>
      <c r="L541" s="185">
        <f t="shared" si="22"/>
        <v>720</v>
      </c>
      <c r="M541" s="185">
        <f t="shared" si="22"/>
        <v>600</v>
      </c>
      <c r="N541" s="185">
        <f t="shared" si="22"/>
        <v>480</v>
      </c>
      <c r="O541" s="185">
        <f t="shared" si="22"/>
        <v>420</v>
      </c>
      <c r="P541" s="185">
        <f t="shared" si="22"/>
        <v>440</v>
      </c>
      <c r="Q541" s="185">
        <f t="shared" si="22"/>
        <v>500</v>
      </c>
      <c r="R541" s="195">
        <f t="shared" si="19"/>
        <v>6358</v>
      </c>
    </row>
    <row r="542" spans="1:18">
      <c r="A542" s="182" t="s">
        <v>187</v>
      </c>
      <c r="B542" s="183">
        <v>1</v>
      </c>
      <c r="C542" s="184">
        <v>25</v>
      </c>
      <c r="D542" s="182" t="s">
        <v>164</v>
      </c>
      <c r="E542" s="182" t="s">
        <v>189</v>
      </c>
      <c r="F542" s="185">
        <f t="shared" si="22"/>
        <v>794</v>
      </c>
      <c r="G542" s="185">
        <f t="shared" si="22"/>
        <v>952</v>
      </c>
      <c r="H542" s="185">
        <f t="shared" si="22"/>
        <v>746</v>
      </c>
      <c r="I542" s="185">
        <f t="shared" si="22"/>
        <v>746</v>
      </c>
      <c r="J542" s="185">
        <f t="shared" si="22"/>
        <v>746</v>
      </c>
      <c r="K542" s="185">
        <f t="shared" si="22"/>
        <v>777</v>
      </c>
      <c r="L542" s="185">
        <f t="shared" si="22"/>
        <v>836</v>
      </c>
      <c r="M542" s="185">
        <f t="shared" si="22"/>
        <v>832</v>
      </c>
      <c r="N542" s="185">
        <f t="shared" si="22"/>
        <v>772</v>
      </c>
      <c r="O542" s="185">
        <f t="shared" si="22"/>
        <v>862</v>
      </c>
      <c r="P542" s="185">
        <f t="shared" si="22"/>
        <v>656</v>
      </c>
      <c r="Q542" s="185">
        <f t="shared" si="22"/>
        <v>626</v>
      </c>
      <c r="R542" s="195">
        <f t="shared" si="19"/>
        <v>9345</v>
      </c>
    </row>
    <row r="543" spans="1:18">
      <c r="A543" s="182" t="s">
        <v>187</v>
      </c>
      <c r="B543" s="183">
        <v>1</v>
      </c>
      <c r="C543" s="184">
        <v>100</v>
      </c>
      <c r="D543" s="182" t="s">
        <v>164</v>
      </c>
      <c r="E543" s="182" t="s">
        <v>189</v>
      </c>
      <c r="F543" s="185">
        <f t="shared" ref="F543:Q545" si="23">F135+F271+F407</f>
        <v>60</v>
      </c>
      <c r="G543" s="185">
        <f t="shared" si="23"/>
        <v>180</v>
      </c>
      <c r="H543" s="185">
        <f t="shared" si="23"/>
        <v>120</v>
      </c>
      <c r="I543" s="185">
        <f t="shared" si="23"/>
        <v>120</v>
      </c>
      <c r="J543" s="185">
        <f t="shared" si="23"/>
        <v>0</v>
      </c>
      <c r="K543" s="185">
        <f t="shared" si="23"/>
        <v>120</v>
      </c>
      <c r="L543" s="185">
        <f t="shared" si="23"/>
        <v>60</v>
      </c>
      <c r="M543" s="185">
        <f t="shared" si="23"/>
        <v>120</v>
      </c>
      <c r="N543" s="185">
        <f t="shared" si="23"/>
        <v>60</v>
      </c>
      <c r="O543" s="185">
        <f t="shared" si="23"/>
        <v>60</v>
      </c>
      <c r="P543" s="185">
        <f t="shared" si="23"/>
        <v>100</v>
      </c>
      <c r="Q543" s="185">
        <f t="shared" si="23"/>
        <v>120</v>
      </c>
      <c r="R543" s="195">
        <f t="shared" ref="R543:R545" si="24">SUM(F543:Q543)</f>
        <v>1120</v>
      </c>
    </row>
    <row r="544" spans="1:18">
      <c r="A544" s="182" t="s">
        <v>471</v>
      </c>
      <c r="B544" s="183">
        <v>1</v>
      </c>
      <c r="C544" s="184">
        <v>480</v>
      </c>
      <c r="D544" s="182" t="s">
        <v>472</v>
      </c>
      <c r="E544" s="182" t="s">
        <v>155</v>
      </c>
      <c r="F544" s="185">
        <f t="shared" si="23"/>
        <v>3740</v>
      </c>
      <c r="G544" s="185">
        <f t="shared" si="23"/>
        <v>4580</v>
      </c>
      <c r="H544" s="185">
        <f t="shared" si="23"/>
        <v>2635</v>
      </c>
      <c r="I544" s="185">
        <f t="shared" si="23"/>
        <v>1720</v>
      </c>
      <c r="J544" s="185">
        <f t="shared" si="23"/>
        <v>1280</v>
      </c>
      <c r="K544" s="185">
        <f t="shared" si="23"/>
        <v>1760</v>
      </c>
      <c r="L544" s="185">
        <f t="shared" si="23"/>
        <v>660</v>
      </c>
      <c r="M544" s="185">
        <f t="shared" si="23"/>
        <v>870</v>
      </c>
      <c r="N544" s="185">
        <f t="shared" si="23"/>
        <v>1520</v>
      </c>
      <c r="O544" s="185">
        <f t="shared" si="23"/>
        <v>280</v>
      </c>
      <c r="P544" s="185">
        <f t="shared" si="23"/>
        <v>570</v>
      </c>
      <c r="Q544" s="185">
        <f t="shared" si="23"/>
        <v>675</v>
      </c>
      <c r="R544" s="195">
        <f t="shared" si="24"/>
        <v>20290</v>
      </c>
    </row>
    <row r="545" spans="1:18">
      <c r="A545" s="182" t="s">
        <v>151</v>
      </c>
      <c r="B545" s="183">
        <v>10</v>
      </c>
      <c r="C545" s="184">
        <v>1</v>
      </c>
      <c r="D545" s="182" t="s">
        <v>178</v>
      </c>
      <c r="E545" s="182" t="s">
        <v>177</v>
      </c>
      <c r="F545" s="185">
        <f t="shared" si="23"/>
        <v>0</v>
      </c>
      <c r="G545" s="185">
        <f t="shared" si="23"/>
        <v>1</v>
      </c>
      <c r="H545" s="185">
        <f t="shared" si="23"/>
        <v>0</v>
      </c>
      <c r="I545" s="185">
        <f t="shared" si="23"/>
        <v>0</v>
      </c>
      <c r="J545" s="185">
        <f t="shared" si="23"/>
        <v>1</v>
      </c>
      <c r="K545" s="185">
        <f t="shared" si="23"/>
        <v>1</v>
      </c>
      <c r="L545" s="185">
        <f t="shared" si="23"/>
        <v>1</v>
      </c>
      <c r="M545" s="185">
        <f t="shared" si="23"/>
        <v>0</v>
      </c>
      <c r="N545" s="185">
        <f t="shared" si="23"/>
        <v>0</v>
      </c>
      <c r="O545" s="185">
        <f t="shared" si="23"/>
        <v>0</v>
      </c>
      <c r="P545" s="185">
        <f t="shared" si="23"/>
        <v>0</v>
      </c>
      <c r="Q545" s="185">
        <f t="shared" si="23"/>
        <v>1</v>
      </c>
      <c r="R545" s="195">
        <f t="shared" si="24"/>
        <v>5</v>
      </c>
    </row>
    <row r="546" spans="1:18" ht="14.25">
      <c r="E546" s="189" t="s">
        <v>45</v>
      </c>
      <c r="F546" s="195">
        <f>SUM(F414:F545)</f>
        <v>2335027.7800000003</v>
      </c>
      <c r="G546" s="195">
        <f t="shared" ref="G546:R546" si="25">SUM(G414:G545)</f>
        <v>2364208.2800000003</v>
      </c>
      <c r="H546" s="195">
        <f t="shared" si="25"/>
        <v>2252281.7800000003</v>
      </c>
      <c r="I546" s="195">
        <f t="shared" si="25"/>
        <v>2387486.7800000003</v>
      </c>
      <c r="J546" s="195">
        <f t="shared" si="25"/>
        <v>2274149.98</v>
      </c>
      <c r="K546" s="195">
        <f t="shared" si="25"/>
        <v>2264881.2800000003</v>
      </c>
      <c r="L546" s="195">
        <f t="shared" si="25"/>
        <v>2409400.7800000003</v>
      </c>
      <c r="M546" s="195">
        <f t="shared" si="25"/>
        <v>2097464.7800000003</v>
      </c>
      <c r="N546" s="195">
        <f t="shared" si="25"/>
        <v>2411779.7800000003</v>
      </c>
      <c r="O546" s="195">
        <f t="shared" si="25"/>
        <v>2267582.7800000003</v>
      </c>
      <c r="P546" s="195">
        <f t="shared" si="25"/>
        <v>2105040.2800000003</v>
      </c>
      <c r="Q546" s="195">
        <f t="shared" si="25"/>
        <v>2302582.2800000003</v>
      </c>
      <c r="R546" s="197">
        <f t="shared" si="25"/>
        <v>27471886.559999999</v>
      </c>
    </row>
  </sheetData>
  <mergeCells count="4">
    <mergeCell ref="F4:R4"/>
    <mergeCell ref="F140:R140"/>
    <mergeCell ref="F276:R276"/>
    <mergeCell ref="F412:R412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2"/>
  <sheetViews>
    <sheetView showGridLines="0" workbookViewId="0">
      <pane ySplit="3" topLeftCell="A4" activePane="bottomLeft" state="frozen"/>
      <selection pane="bottomLeft"/>
    </sheetView>
  </sheetViews>
  <sheetFormatPr defaultRowHeight="12.75"/>
  <cols>
    <col min="1" max="1" width="41.140625" style="175" customWidth="1"/>
    <col min="2" max="2" width="28.5703125" style="175" bestFit="1" customWidth="1"/>
    <col min="3" max="3" width="12" style="175" bestFit="1" customWidth="1"/>
    <col min="4" max="4" width="13.28515625" style="175" bestFit="1" customWidth="1"/>
    <col min="5" max="5" width="10" style="175" customWidth="1"/>
    <col min="6" max="6" width="12" style="175" bestFit="1" customWidth="1"/>
    <col min="7" max="7" width="20.28515625" style="175" bestFit="1" customWidth="1"/>
    <col min="8" max="8" width="17" style="175" customWidth="1"/>
    <col min="9" max="9" width="7.7109375" style="175" bestFit="1" customWidth="1"/>
    <col min="10" max="256" width="9.140625" style="175"/>
    <col min="257" max="257" width="41.140625" style="175" customWidth="1"/>
    <col min="258" max="258" width="28.5703125" style="175" bestFit="1" customWidth="1"/>
    <col min="259" max="259" width="12" style="175" bestFit="1" customWidth="1"/>
    <col min="260" max="260" width="13.28515625" style="175" bestFit="1" customWidth="1"/>
    <col min="261" max="261" width="10" style="175" customWidth="1"/>
    <col min="262" max="262" width="12" style="175" bestFit="1" customWidth="1"/>
    <col min="263" max="263" width="20.28515625" style="175" bestFit="1" customWidth="1"/>
    <col min="264" max="264" width="17" style="175" customWidth="1"/>
    <col min="265" max="265" width="7.7109375" style="175" bestFit="1" customWidth="1"/>
    <col min="266" max="512" width="9.140625" style="175"/>
    <col min="513" max="513" width="41.140625" style="175" customWidth="1"/>
    <col min="514" max="514" width="28.5703125" style="175" bestFit="1" customWidth="1"/>
    <col min="515" max="515" width="12" style="175" bestFit="1" customWidth="1"/>
    <col min="516" max="516" width="13.28515625" style="175" bestFit="1" customWidth="1"/>
    <col min="517" max="517" width="10" style="175" customWidth="1"/>
    <col min="518" max="518" width="12" style="175" bestFit="1" customWidth="1"/>
    <col min="519" max="519" width="20.28515625" style="175" bestFit="1" customWidth="1"/>
    <col min="520" max="520" width="17" style="175" customWidth="1"/>
    <col min="521" max="521" width="7.7109375" style="175" bestFit="1" customWidth="1"/>
    <col min="522" max="768" width="9.140625" style="175"/>
    <col min="769" max="769" width="41.140625" style="175" customWidth="1"/>
    <col min="770" max="770" width="28.5703125" style="175" bestFit="1" customWidth="1"/>
    <col min="771" max="771" width="12" style="175" bestFit="1" customWidth="1"/>
    <col min="772" max="772" width="13.28515625" style="175" bestFit="1" customWidth="1"/>
    <col min="773" max="773" width="10" style="175" customWidth="1"/>
    <col min="774" max="774" width="12" style="175" bestFit="1" customWidth="1"/>
    <col min="775" max="775" width="20.28515625" style="175" bestFit="1" customWidth="1"/>
    <col min="776" max="776" width="17" style="175" customWidth="1"/>
    <col min="777" max="777" width="7.7109375" style="175" bestFit="1" customWidth="1"/>
    <col min="778" max="1024" width="9.140625" style="175"/>
    <col min="1025" max="1025" width="41.140625" style="175" customWidth="1"/>
    <col min="1026" max="1026" width="28.5703125" style="175" bestFit="1" customWidth="1"/>
    <col min="1027" max="1027" width="12" style="175" bestFit="1" customWidth="1"/>
    <col min="1028" max="1028" width="13.28515625" style="175" bestFit="1" customWidth="1"/>
    <col min="1029" max="1029" width="10" style="175" customWidth="1"/>
    <col min="1030" max="1030" width="12" style="175" bestFit="1" customWidth="1"/>
    <col min="1031" max="1031" width="20.28515625" style="175" bestFit="1" customWidth="1"/>
    <col min="1032" max="1032" width="17" style="175" customWidth="1"/>
    <col min="1033" max="1033" width="7.7109375" style="175" bestFit="1" customWidth="1"/>
    <col min="1034" max="1280" width="9.140625" style="175"/>
    <col min="1281" max="1281" width="41.140625" style="175" customWidth="1"/>
    <col min="1282" max="1282" width="28.5703125" style="175" bestFit="1" customWidth="1"/>
    <col min="1283" max="1283" width="12" style="175" bestFit="1" customWidth="1"/>
    <col min="1284" max="1284" width="13.28515625" style="175" bestFit="1" customWidth="1"/>
    <col min="1285" max="1285" width="10" style="175" customWidth="1"/>
    <col min="1286" max="1286" width="12" style="175" bestFit="1" customWidth="1"/>
    <col min="1287" max="1287" width="20.28515625" style="175" bestFit="1" customWidth="1"/>
    <col min="1288" max="1288" width="17" style="175" customWidth="1"/>
    <col min="1289" max="1289" width="7.7109375" style="175" bestFit="1" customWidth="1"/>
    <col min="1290" max="1536" width="9.140625" style="175"/>
    <col min="1537" max="1537" width="41.140625" style="175" customWidth="1"/>
    <col min="1538" max="1538" width="28.5703125" style="175" bestFit="1" customWidth="1"/>
    <col min="1539" max="1539" width="12" style="175" bestFit="1" customWidth="1"/>
    <col min="1540" max="1540" width="13.28515625" style="175" bestFit="1" customWidth="1"/>
    <col min="1541" max="1541" width="10" style="175" customWidth="1"/>
    <col min="1542" max="1542" width="12" style="175" bestFit="1" customWidth="1"/>
    <col min="1543" max="1543" width="20.28515625" style="175" bestFit="1" customWidth="1"/>
    <col min="1544" max="1544" width="17" style="175" customWidth="1"/>
    <col min="1545" max="1545" width="7.7109375" style="175" bestFit="1" customWidth="1"/>
    <col min="1546" max="1792" width="9.140625" style="175"/>
    <col min="1793" max="1793" width="41.140625" style="175" customWidth="1"/>
    <col min="1794" max="1794" width="28.5703125" style="175" bestFit="1" customWidth="1"/>
    <col min="1795" max="1795" width="12" style="175" bestFit="1" customWidth="1"/>
    <col min="1796" max="1796" width="13.28515625" style="175" bestFit="1" customWidth="1"/>
    <col min="1797" max="1797" width="10" style="175" customWidth="1"/>
    <col min="1798" max="1798" width="12" style="175" bestFit="1" customWidth="1"/>
    <col min="1799" max="1799" width="20.28515625" style="175" bestFit="1" customWidth="1"/>
    <col min="1800" max="1800" width="17" style="175" customWidth="1"/>
    <col min="1801" max="1801" width="7.7109375" style="175" bestFit="1" customWidth="1"/>
    <col min="1802" max="2048" width="9.140625" style="175"/>
    <col min="2049" max="2049" width="41.140625" style="175" customWidth="1"/>
    <col min="2050" max="2050" width="28.5703125" style="175" bestFit="1" customWidth="1"/>
    <col min="2051" max="2051" width="12" style="175" bestFit="1" customWidth="1"/>
    <col min="2052" max="2052" width="13.28515625" style="175" bestFit="1" customWidth="1"/>
    <col min="2053" max="2053" width="10" style="175" customWidth="1"/>
    <col min="2054" max="2054" width="12" style="175" bestFit="1" customWidth="1"/>
    <col min="2055" max="2055" width="20.28515625" style="175" bestFit="1" customWidth="1"/>
    <col min="2056" max="2056" width="17" style="175" customWidth="1"/>
    <col min="2057" max="2057" width="7.7109375" style="175" bestFit="1" customWidth="1"/>
    <col min="2058" max="2304" width="9.140625" style="175"/>
    <col min="2305" max="2305" width="41.140625" style="175" customWidth="1"/>
    <col min="2306" max="2306" width="28.5703125" style="175" bestFit="1" customWidth="1"/>
    <col min="2307" max="2307" width="12" style="175" bestFit="1" customWidth="1"/>
    <col min="2308" max="2308" width="13.28515625" style="175" bestFit="1" customWidth="1"/>
    <col min="2309" max="2309" width="10" style="175" customWidth="1"/>
    <col min="2310" max="2310" width="12" style="175" bestFit="1" customWidth="1"/>
    <col min="2311" max="2311" width="20.28515625" style="175" bestFit="1" customWidth="1"/>
    <col min="2312" max="2312" width="17" style="175" customWidth="1"/>
    <col min="2313" max="2313" width="7.7109375" style="175" bestFit="1" customWidth="1"/>
    <col min="2314" max="2560" width="9.140625" style="175"/>
    <col min="2561" max="2561" width="41.140625" style="175" customWidth="1"/>
    <col min="2562" max="2562" width="28.5703125" style="175" bestFit="1" customWidth="1"/>
    <col min="2563" max="2563" width="12" style="175" bestFit="1" customWidth="1"/>
    <col min="2564" max="2564" width="13.28515625" style="175" bestFit="1" customWidth="1"/>
    <col min="2565" max="2565" width="10" style="175" customWidth="1"/>
    <col min="2566" max="2566" width="12" style="175" bestFit="1" customWidth="1"/>
    <col min="2567" max="2567" width="20.28515625" style="175" bestFit="1" customWidth="1"/>
    <col min="2568" max="2568" width="17" style="175" customWidth="1"/>
    <col min="2569" max="2569" width="7.7109375" style="175" bestFit="1" customWidth="1"/>
    <col min="2570" max="2816" width="9.140625" style="175"/>
    <col min="2817" max="2817" width="41.140625" style="175" customWidth="1"/>
    <col min="2818" max="2818" width="28.5703125" style="175" bestFit="1" customWidth="1"/>
    <col min="2819" max="2819" width="12" style="175" bestFit="1" customWidth="1"/>
    <col min="2820" max="2820" width="13.28515625" style="175" bestFit="1" customWidth="1"/>
    <col min="2821" max="2821" width="10" style="175" customWidth="1"/>
    <col min="2822" max="2822" width="12" style="175" bestFit="1" customWidth="1"/>
    <col min="2823" max="2823" width="20.28515625" style="175" bestFit="1" customWidth="1"/>
    <col min="2824" max="2824" width="17" style="175" customWidth="1"/>
    <col min="2825" max="2825" width="7.7109375" style="175" bestFit="1" customWidth="1"/>
    <col min="2826" max="3072" width="9.140625" style="175"/>
    <col min="3073" max="3073" width="41.140625" style="175" customWidth="1"/>
    <col min="3074" max="3074" width="28.5703125" style="175" bestFit="1" customWidth="1"/>
    <col min="3075" max="3075" width="12" style="175" bestFit="1" customWidth="1"/>
    <col min="3076" max="3076" width="13.28515625" style="175" bestFit="1" customWidth="1"/>
    <col min="3077" max="3077" width="10" style="175" customWidth="1"/>
    <col min="3078" max="3078" width="12" style="175" bestFit="1" customWidth="1"/>
    <col min="3079" max="3079" width="20.28515625" style="175" bestFit="1" customWidth="1"/>
    <col min="3080" max="3080" width="17" style="175" customWidth="1"/>
    <col min="3081" max="3081" width="7.7109375" style="175" bestFit="1" customWidth="1"/>
    <col min="3082" max="3328" width="9.140625" style="175"/>
    <col min="3329" max="3329" width="41.140625" style="175" customWidth="1"/>
    <col min="3330" max="3330" width="28.5703125" style="175" bestFit="1" customWidth="1"/>
    <col min="3331" max="3331" width="12" style="175" bestFit="1" customWidth="1"/>
    <col min="3332" max="3332" width="13.28515625" style="175" bestFit="1" customWidth="1"/>
    <col min="3333" max="3333" width="10" style="175" customWidth="1"/>
    <col min="3334" max="3334" width="12" style="175" bestFit="1" customWidth="1"/>
    <col min="3335" max="3335" width="20.28515625" style="175" bestFit="1" customWidth="1"/>
    <col min="3336" max="3336" width="17" style="175" customWidth="1"/>
    <col min="3337" max="3337" width="7.7109375" style="175" bestFit="1" customWidth="1"/>
    <col min="3338" max="3584" width="9.140625" style="175"/>
    <col min="3585" max="3585" width="41.140625" style="175" customWidth="1"/>
    <col min="3586" max="3586" width="28.5703125" style="175" bestFit="1" customWidth="1"/>
    <col min="3587" max="3587" width="12" style="175" bestFit="1" customWidth="1"/>
    <col min="3588" max="3588" width="13.28515625" style="175" bestFit="1" customWidth="1"/>
    <col min="3589" max="3589" width="10" style="175" customWidth="1"/>
    <col min="3590" max="3590" width="12" style="175" bestFit="1" customWidth="1"/>
    <col min="3591" max="3591" width="20.28515625" style="175" bestFit="1" customWidth="1"/>
    <col min="3592" max="3592" width="17" style="175" customWidth="1"/>
    <col min="3593" max="3593" width="7.7109375" style="175" bestFit="1" customWidth="1"/>
    <col min="3594" max="3840" width="9.140625" style="175"/>
    <col min="3841" max="3841" width="41.140625" style="175" customWidth="1"/>
    <col min="3842" max="3842" width="28.5703125" style="175" bestFit="1" customWidth="1"/>
    <col min="3843" max="3843" width="12" style="175" bestFit="1" customWidth="1"/>
    <col min="3844" max="3844" width="13.28515625" style="175" bestFit="1" customWidth="1"/>
    <col min="3845" max="3845" width="10" style="175" customWidth="1"/>
    <col min="3846" max="3846" width="12" style="175" bestFit="1" customWidth="1"/>
    <col min="3847" max="3847" width="20.28515625" style="175" bestFit="1" customWidth="1"/>
    <col min="3848" max="3848" width="17" style="175" customWidth="1"/>
    <col min="3849" max="3849" width="7.7109375" style="175" bestFit="1" customWidth="1"/>
    <col min="3850" max="4096" width="9.140625" style="175"/>
    <col min="4097" max="4097" width="41.140625" style="175" customWidth="1"/>
    <col min="4098" max="4098" width="28.5703125" style="175" bestFit="1" customWidth="1"/>
    <col min="4099" max="4099" width="12" style="175" bestFit="1" customWidth="1"/>
    <col min="4100" max="4100" width="13.28515625" style="175" bestFit="1" customWidth="1"/>
    <col min="4101" max="4101" width="10" style="175" customWidth="1"/>
    <col min="4102" max="4102" width="12" style="175" bestFit="1" customWidth="1"/>
    <col min="4103" max="4103" width="20.28515625" style="175" bestFit="1" customWidth="1"/>
    <col min="4104" max="4104" width="17" style="175" customWidth="1"/>
    <col min="4105" max="4105" width="7.7109375" style="175" bestFit="1" customWidth="1"/>
    <col min="4106" max="4352" width="9.140625" style="175"/>
    <col min="4353" max="4353" width="41.140625" style="175" customWidth="1"/>
    <col min="4354" max="4354" width="28.5703125" style="175" bestFit="1" customWidth="1"/>
    <col min="4355" max="4355" width="12" style="175" bestFit="1" customWidth="1"/>
    <col min="4356" max="4356" width="13.28515625" style="175" bestFit="1" customWidth="1"/>
    <col min="4357" max="4357" width="10" style="175" customWidth="1"/>
    <col min="4358" max="4358" width="12" style="175" bestFit="1" customWidth="1"/>
    <col min="4359" max="4359" width="20.28515625" style="175" bestFit="1" customWidth="1"/>
    <col min="4360" max="4360" width="17" style="175" customWidth="1"/>
    <col min="4361" max="4361" width="7.7109375" style="175" bestFit="1" customWidth="1"/>
    <col min="4362" max="4608" width="9.140625" style="175"/>
    <col min="4609" max="4609" width="41.140625" style="175" customWidth="1"/>
    <col min="4610" max="4610" width="28.5703125" style="175" bestFit="1" customWidth="1"/>
    <col min="4611" max="4611" width="12" style="175" bestFit="1" customWidth="1"/>
    <col min="4612" max="4612" width="13.28515625" style="175" bestFit="1" customWidth="1"/>
    <col min="4613" max="4613" width="10" style="175" customWidth="1"/>
    <col min="4614" max="4614" width="12" style="175" bestFit="1" customWidth="1"/>
    <col min="4615" max="4615" width="20.28515625" style="175" bestFit="1" customWidth="1"/>
    <col min="4616" max="4616" width="17" style="175" customWidth="1"/>
    <col min="4617" max="4617" width="7.7109375" style="175" bestFit="1" customWidth="1"/>
    <col min="4618" max="4864" width="9.140625" style="175"/>
    <col min="4865" max="4865" width="41.140625" style="175" customWidth="1"/>
    <col min="4866" max="4866" width="28.5703125" style="175" bestFit="1" customWidth="1"/>
    <col min="4867" max="4867" width="12" style="175" bestFit="1" customWidth="1"/>
    <col min="4868" max="4868" width="13.28515625" style="175" bestFit="1" customWidth="1"/>
    <col min="4869" max="4869" width="10" style="175" customWidth="1"/>
    <col min="4870" max="4870" width="12" style="175" bestFit="1" customWidth="1"/>
    <col min="4871" max="4871" width="20.28515625" style="175" bestFit="1" customWidth="1"/>
    <col min="4872" max="4872" width="17" style="175" customWidth="1"/>
    <col min="4873" max="4873" width="7.7109375" style="175" bestFit="1" customWidth="1"/>
    <col min="4874" max="5120" width="9.140625" style="175"/>
    <col min="5121" max="5121" width="41.140625" style="175" customWidth="1"/>
    <col min="5122" max="5122" width="28.5703125" style="175" bestFit="1" customWidth="1"/>
    <col min="5123" max="5123" width="12" style="175" bestFit="1" customWidth="1"/>
    <col min="5124" max="5124" width="13.28515625" style="175" bestFit="1" customWidth="1"/>
    <col min="5125" max="5125" width="10" style="175" customWidth="1"/>
    <col min="5126" max="5126" width="12" style="175" bestFit="1" customWidth="1"/>
    <col min="5127" max="5127" width="20.28515625" style="175" bestFit="1" customWidth="1"/>
    <col min="5128" max="5128" width="17" style="175" customWidth="1"/>
    <col min="5129" max="5129" width="7.7109375" style="175" bestFit="1" customWidth="1"/>
    <col min="5130" max="5376" width="9.140625" style="175"/>
    <col min="5377" max="5377" width="41.140625" style="175" customWidth="1"/>
    <col min="5378" max="5378" width="28.5703125" style="175" bestFit="1" customWidth="1"/>
    <col min="5379" max="5379" width="12" style="175" bestFit="1" customWidth="1"/>
    <col min="5380" max="5380" width="13.28515625" style="175" bestFit="1" customWidth="1"/>
    <col min="5381" max="5381" width="10" style="175" customWidth="1"/>
    <col min="5382" max="5382" width="12" style="175" bestFit="1" customWidth="1"/>
    <col min="5383" max="5383" width="20.28515625" style="175" bestFit="1" customWidth="1"/>
    <col min="5384" max="5384" width="17" style="175" customWidth="1"/>
    <col min="5385" max="5385" width="7.7109375" style="175" bestFit="1" customWidth="1"/>
    <col min="5386" max="5632" width="9.140625" style="175"/>
    <col min="5633" max="5633" width="41.140625" style="175" customWidth="1"/>
    <col min="5634" max="5634" width="28.5703125" style="175" bestFit="1" customWidth="1"/>
    <col min="5635" max="5635" width="12" style="175" bestFit="1" customWidth="1"/>
    <col min="5636" max="5636" width="13.28515625" style="175" bestFit="1" customWidth="1"/>
    <col min="5637" max="5637" width="10" style="175" customWidth="1"/>
    <col min="5638" max="5638" width="12" style="175" bestFit="1" customWidth="1"/>
    <col min="5639" max="5639" width="20.28515625" style="175" bestFit="1" customWidth="1"/>
    <col min="5640" max="5640" width="17" style="175" customWidth="1"/>
    <col min="5641" max="5641" width="7.7109375" style="175" bestFit="1" customWidth="1"/>
    <col min="5642" max="5888" width="9.140625" style="175"/>
    <col min="5889" max="5889" width="41.140625" style="175" customWidth="1"/>
    <col min="5890" max="5890" width="28.5703125" style="175" bestFit="1" customWidth="1"/>
    <col min="5891" max="5891" width="12" style="175" bestFit="1" customWidth="1"/>
    <col min="5892" max="5892" width="13.28515625" style="175" bestFit="1" customWidth="1"/>
    <col min="5893" max="5893" width="10" style="175" customWidth="1"/>
    <col min="5894" max="5894" width="12" style="175" bestFit="1" customWidth="1"/>
    <col min="5895" max="5895" width="20.28515625" style="175" bestFit="1" customWidth="1"/>
    <col min="5896" max="5896" width="17" style="175" customWidth="1"/>
    <col min="5897" max="5897" width="7.7109375" style="175" bestFit="1" customWidth="1"/>
    <col min="5898" max="6144" width="9.140625" style="175"/>
    <col min="6145" max="6145" width="41.140625" style="175" customWidth="1"/>
    <col min="6146" max="6146" width="28.5703125" style="175" bestFit="1" customWidth="1"/>
    <col min="6147" max="6147" width="12" style="175" bestFit="1" customWidth="1"/>
    <col min="6148" max="6148" width="13.28515625" style="175" bestFit="1" customWidth="1"/>
    <col min="6149" max="6149" width="10" style="175" customWidth="1"/>
    <col min="6150" max="6150" width="12" style="175" bestFit="1" customWidth="1"/>
    <col min="6151" max="6151" width="20.28515625" style="175" bestFit="1" customWidth="1"/>
    <col min="6152" max="6152" width="17" style="175" customWidth="1"/>
    <col min="6153" max="6153" width="7.7109375" style="175" bestFit="1" customWidth="1"/>
    <col min="6154" max="6400" width="9.140625" style="175"/>
    <col min="6401" max="6401" width="41.140625" style="175" customWidth="1"/>
    <col min="6402" max="6402" width="28.5703125" style="175" bestFit="1" customWidth="1"/>
    <col min="6403" max="6403" width="12" style="175" bestFit="1" customWidth="1"/>
    <col min="6404" max="6404" width="13.28515625" style="175" bestFit="1" customWidth="1"/>
    <col min="6405" max="6405" width="10" style="175" customWidth="1"/>
    <col min="6406" max="6406" width="12" style="175" bestFit="1" customWidth="1"/>
    <col min="6407" max="6407" width="20.28515625" style="175" bestFit="1" customWidth="1"/>
    <col min="6408" max="6408" width="17" style="175" customWidth="1"/>
    <col min="6409" max="6409" width="7.7109375" style="175" bestFit="1" customWidth="1"/>
    <col min="6410" max="6656" width="9.140625" style="175"/>
    <col min="6657" max="6657" width="41.140625" style="175" customWidth="1"/>
    <col min="6658" max="6658" width="28.5703125" style="175" bestFit="1" customWidth="1"/>
    <col min="6659" max="6659" width="12" style="175" bestFit="1" customWidth="1"/>
    <col min="6660" max="6660" width="13.28515625" style="175" bestFit="1" customWidth="1"/>
    <col min="6661" max="6661" width="10" style="175" customWidth="1"/>
    <col min="6662" max="6662" width="12" style="175" bestFit="1" customWidth="1"/>
    <col min="6663" max="6663" width="20.28515625" style="175" bestFit="1" customWidth="1"/>
    <col min="6664" max="6664" width="17" style="175" customWidth="1"/>
    <col min="6665" max="6665" width="7.7109375" style="175" bestFit="1" customWidth="1"/>
    <col min="6666" max="6912" width="9.140625" style="175"/>
    <col min="6913" max="6913" width="41.140625" style="175" customWidth="1"/>
    <col min="6914" max="6914" width="28.5703125" style="175" bestFit="1" customWidth="1"/>
    <col min="6915" max="6915" width="12" style="175" bestFit="1" customWidth="1"/>
    <col min="6916" max="6916" width="13.28515625" style="175" bestFit="1" customWidth="1"/>
    <col min="6917" max="6917" width="10" style="175" customWidth="1"/>
    <col min="6918" max="6918" width="12" style="175" bestFit="1" customWidth="1"/>
    <col min="6919" max="6919" width="20.28515625" style="175" bestFit="1" customWidth="1"/>
    <col min="6920" max="6920" width="17" style="175" customWidth="1"/>
    <col min="6921" max="6921" width="7.7109375" style="175" bestFit="1" customWidth="1"/>
    <col min="6922" max="7168" width="9.140625" style="175"/>
    <col min="7169" max="7169" width="41.140625" style="175" customWidth="1"/>
    <col min="7170" max="7170" width="28.5703125" style="175" bestFit="1" customWidth="1"/>
    <col min="7171" max="7171" width="12" style="175" bestFit="1" customWidth="1"/>
    <col min="7172" max="7172" width="13.28515625" style="175" bestFit="1" customWidth="1"/>
    <col min="7173" max="7173" width="10" style="175" customWidth="1"/>
    <col min="7174" max="7174" width="12" style="175" bestFit="1" customWidth="1"/>
    <col min="7175" max="7175" width="20.28515625" style="175" bestFit="1" customWidth="1"/>
    <col min="7176" max="7176" width="17" style="175" customWidth="1"/>
    <col min="7177" max="7177" width="7.7109375" style="175" bestFit="1" customWidth="1"/>
    <col min="7178" max="7424" width="9.140625" style="175"/>
    <col min="7425" max="7425" width="41.140625" style="175" customWidth="1"/>
    <col min="7426" max="7426" width="28.5703125" style="175" bestFit="1" customWidth="1"/>
    <col min="7427" max="7427" width="12" style="175" bestFit="1" customWidth="1"/>
    <col min="7428" max="7428" width="13.28515625" style="175" bestFit="1" customWidth="1"/>
    <col min="7429" max="7429" width="10" style="175" customWidth="1"/>
    <col min="7430" max="7430" width="12" style="175" bestFit="1" customWidth="1"/>
    <col min="7431" max="7431" width="20.28515625" style="175" bestFit="1" customWidth="1"/>
    <col min="7432" max="7432" width="17" style="175" customWidth="1"/>
    <col min="7433" max="7433" width="7.7109375" style="175" bestFit="1" customWidth="1"/>
    <col min="7434" max="7680" width="9.140625" style="175"/>
    <col min="7681" max="7681" width="41.140625" style="175" customWidth="1"/>
    <col min="7682" max="7682" width="28.5703125" style="175" bestFit="1" customWidth="1"/>
    <col min="7683" max="7683" width="12" style="175" bestFit="1" customWidth="1"/>
    <col min="7684" max="7684" width="13.28515625" style="175" bestFit="1" customWidth="1"/>
    <col min="7685" max="7685" width="10" style="175" customWidth="1"/>
    <col min="7686" max="7686" width="12" style="175" bestFit="1" customWidth="1"/>
    <col min="7687" max="7687" width="20.28515625" style="175" bestFit="1" customWidth="1"/>
    <col min="7688" max="7688" width="17" style="175" customWidth="1"/>
    <col min="7689" max="7689" width="7.7109375" style="175" bestFit="1" customWidth="1"/>
    <col min="7690" max="7936" width="9.140625" style="175"/>
    <col min="7937" max="7937" width="41.140625" style="175" customWidth="1"/>
    <col min="7938" max="7938" width="28.5703125" style="175" bestFit="1" customWidth="1"/>
    <col min="7939" max="7939" width="12" style="175" bestFit="1" customWidth="1"/>
    <col min="7940" max="7940" width="13.28515625" style="175" bestFit="1" customWidth="1"/>
    <col min="7941" max="7941" width="10" style="175" customWidth="1"/>
    <col min="7942" max="7942" width="12" style="175" bestFit="1" customWidth="1"/>
    <col min="7943" max="7943" width="20.28515625" style="175" bestFit="1" customWidth="1"/>
    <col min="7944" max="7944" width="17" style="175" customWidth="1"/>
    <col min="7945" max="7945" width="7.7109375" style="175" bestFit="1" customWidth="1"/>
    <col min="7946" max="8192" width="9.140625" style="175"/>
    <col min="8193" max="8193" width="41.140625" style="175" customWidth="1"/>
    <col min="8194" max="8194" width="28.5703125" style="175" bestFit="1" customWidth="1"/>
    <col min="8195" max="8195" width="12" style="175" bestFit="1" customWidth="1"/>
    <col min="8196" max="8196" width="13.28515625" style="175" bestFit="1" customWidth="1"/>
    <col min="8197" max="8197" width="10" style="175" customWidth="1"/>
    <col min="8198" max="8198" width="12" style="175" bestFit="1" customWidth="1"/>
    <col min="8199" max="8199" width="20.28515625" style="175" bestFit="1" customWidth="1"/>
    <col min="8200" max="8200" width="17" style="175" customWidth="1"/>
    <col min="8201" max="8201" width="7.7109375" style="175" bestFit="1" customWidth="1"/>
    <col min="8202" max="8448" width="9.140625" style="175"/>
    <col min="8449" max="8449" width="41.140625" style="175" customWidth="1"/>
    <col min="8450" max="8450" width="28.5703125" style="175" bestFit="1" customWidth="1"/>
    <col min="8451" max="8451" width="12" style="175" bestFit="1" customWidth="1"/>
    <col min="8452" max="8452" width="13.28515625" style="175" bestFit="1" customWidth="1"/>
    <col min="8453" max="8453" width="10" style="175" customWidth="1"/>
    <col min="8454" max="8454" width="12" style="175" bestFit="1" customWidth="1"/>
    <col min="8455" max="8455" width="20.28515625" style="175" bestFit="1" customWidth="1"/>
    <col min="8456" max="8456" width="17" style="175" customWidth="1"/>
    <col min="8457" max="8457" width="7.7109375" style="175" bestFit="1" customWidth="1"/>
    <col min="8458" max="8704" width="9.140625" style="175"/>
    <col min="8705" max="8705" width="41.140625" style="175" customWidth="1"/>
    <col min="8706" max="8706" width="28.5703125" style="175" bestFit="1" customWidth="1"/>
    <col min="8707" max="8707" width="12" style="175" bestFit="1" customWidth="1"/>
    <col min="8708" max="8708" width="13.28515625" style="175" bestFit="1" customWidth="1"/>
    <col min="8709" max="8709" width="10" style="175" customWidth="1"/>
    <col min="8710" max="8710" width="12" style="175" bestFit="1" customWidth="1"/>
    <col min="8711" max="8711" width="20.28515625" style="175" bestFit="1" customWidth="1"/>
    <col min="8712" max="8712" width="17" style="175" customWidth="1"/>
    <col min="8713" max="8713" width="7.7109375" style="175" bestFit="1" customWidth="1"/>
    <col min="8714" max="8960" width="9.140625" style="175"/>
    <col min="8961" max="8961" width="41.140625" style="175" customWidth="1"/>
    <col min="8962" max="8962" width="28.5703125" style="175" bestFit="1" customWidth="1"/>
    <col min="8963" max="8963" width="12" style="175" bestFit="1" customWidth="1"/>
    <col min="8964" max="8964" width="13.28515625" style="175" bestFit="1" customWidth="1"/>
    <col min="8965" max="8965" width="10" style="175" customWidth="1"/>
    <col min="8966" max="8966" width="12" style="175" bestFit="1" customWidth="1"/>
    <col min="8967" max="8967" width="20.28515625" style="175" bestFit="1" customWidth="1"/>
    <col min="8968" max="8968" width="17" style="175" customWidth="1"/>
    <col min="8969" max="8969" width="7.7109375" style="175" bestFit="1" customWidth="1"/>
    <col min="8970" max="9216" width="9.140625" style="175"/>
    <col min="9217" max="9217" width="41.140625" style="175" customWidth="1"/>
    <col min="9218" max="9218" width="28.5703125" style="175" bestFit="1" customWidth="1"/>
    <col min="9219" max="9219" width="12" style="175" bestFit="1" customWidth="1"/>
    <col min="9220" max="9220" width="13.28515625" style="175" bestFit="1" customWidth="1"/>
    <col min="9221" max="9221" width="10" style="175" customWidth="1"/>
    <col min="9222" max="9222" width="12" style="175" bestFit="1" customWidth="1"/>
    <col min="9223" max="9223" width="20.28515625" style="175" bestFit="1" customWidth="1"/>
    <col min="9224" max="9224" width="17" style="175" customWidth="1"/>
    <col min="9225" max="9225" width="7.7109375" style="175" bestFit="1" customWidth="1"/>
    <col min="9226" max="9472" width="9.140625" style="175"/>
    <col min="9473" max="9473" width="41.140625" style="175" customWidth="1"/>
    <col min="9474" max="9474" width="28.5703125" style="175" bestFit="1" customWidth="1"/>
    <col min="9475" max="9475" width="12" style="175" bestFit="1" customWidth="1"/>
    <col min="9476" max="9476" width="13.28515625" style="175" bestFit="1" customWidth="1"/>
    <col min="9477" max="9477" width="10" style="175" customWidth="1"/>
    <col min="9478" max="9478" width="12" style="175" bestFit="1" customWidth="1"/>
    <col min="9479" max="9479" width="20.28515625" style="175" bestFit="1" customWidth="1"/>
    <col min="9480" max="9480" width="17" style="175" customWidth="1"/>
    <col min="9481" max="9481" width="7.7109375" style="175" bestFit="1" customWidth="1"/>
    <col min="9482" max="9728" width="9.140625" style="175"/>
    <col min="9729" max="9729" width="41.140625" style="175" customWidth="1"/>
    <col min="9730" max="9730" width="28.5703125" style="175" bestFit="1" customWidth="1"/>
    <col min="9731" max="9731" width="12" style="175" bestFit="1" customWidth="1"/>
    <col min="9732" max="9732" width="13.28515625" style="175" bestFit="1" customWidth="1"/>
    <col min="9733" max="9733" width="10" style="175" customWidth="1"/>
    <col min="9734" max="9734" width="12" style="175" bestFit="1" customWidth="1"/>
    <col min="9735" max="9735" width="20.28515625" style="175" bestFit="1" customWidth="1"/>
    <col min="9736" max="9736" width="17" style="175" customWidth="1"/>
    <col min="9737" max="9737" width="7.7109375" style="175" bestFit="1" customWidth="1"/>
    <col min="9738" max="9984" width="9.140625" style="175"/>
    <col min="9985" max="9985" width="41.140625" style="175" customWidth="1"/>
    <col min="9986" max="9986" width="28.5703125" style="175" bestFit="1" customWidth="1"/>
    <col min="9987" max="9987" width="12" style="175" bestFit="1" customWidth="1"/>
    <col min="9988" max="9988" width="13.28515625" style="175" bestFit="1" customWidth="1"/>
    <col min="9989" max="9989" width="10" style="175" customWidth="1"/>
    <col min="9990" max="9990" width="12" style="175" bestFit="1" customWidth="1"/>
    <col min="9991" max="9991" width="20.28515625" style="175" bestFit="1" customWidth="1"/>
    <col min="9992" max="9992" width="17" style="175" customWidth="1"/>
    <col min="9993" max="9993" width="7.7109375" style="175" bestFit="1" customWidth="1"/>
    <col min="9994" max="10240" width="9.140625" style="175"/>
    <col min="10241" max="10241" width="41.140625" style="175" customWidth="1"/>
    <col min="10242" max="10242" width="28.5703125" style="175" bestFit="1" customWidth="1"/>
    <col min="10243" max="10243" width="12" style="175" bestFit="1" customWidth="1"/>
    <col min="10244" max="10244" width="13.28515625" style="175" bestFit="1" customWidth="1"/>
    <col min="10245" max="10245" width="10" style="175" customWidth="1"/>
    <col min="10246" max="10246" width="12" style="175" bestFit="1" customWidth="1"/>
    <col min="10247" max="10247" width="20.28515625" style="175" bestFit="1" customWidth="1"/>
    <col min="10248" max="10248" width="17" style="175" customWidth="1"/>
    <col min="10249" max="10249" width="7.7109375" style="175" bestFit="1" customWidth="1"/>
    <col min="10250" max="10496" width="9.140625" style="175"/>
    <col min="10497" max="10497" width="41.140625" style="175" customWidth="1"/>
    <col min="10498" max="10498" width="28.5703125" style="175" bestFit="1" customWidth="1"/>
    <col min="10499" max="10499" width="12" style="175" bestFit="1" customWidth="1"/>
    <col min="10500" max="10500" width="13.28515625" style="175" bestFit="1" customWidth="1"/>
    <col min="10501" max="10501" width="10" style="175" customWidth="1"/>
    <col min="10502" max="10502" width="12" style="175" bestFit="1" customWidth="1"/>
    <col min="10503" max="10503" width="20.28515625" style="175" bestFit="1" customWidth="1"/>
    <col min="10504" max="10504" width="17" style="175" customWidth="1"/>
    <col min="10505" max="10505" width="7.7109375" style="175" bestFit="1" customWidth="1"/>
    <col min="10506" max="10752" width="9.140625" style="175"/>
    <col min="10753" max="10753" width="41.140625" style="175" customWidth="1"/>
    <col min="10754" max="10754" width="28.5703125" style="175" bestFit="1" customWidth="1"/>
    <col min="10755" max="10755" width="12" style="175" bestFit="1" customWidth="1"/>
    <col min="10756" max="10756" width="13.28515625" style="175" bestFit="1" customWidth="1"/>
    <col min="10757" max="10757" width="10" style="175" customWidth="1"/>
    <col min="10758" max="10758" width="12" style="175" bestFit="1" customWidth="1"/>
    <col min="10759" max="10759" width="20.28515625" style="175" bestFit="1" customWidth="1"/>
    <col min="10760" max="10760" width="17" style="175" customWidth="1"/>
    <col min="10761" max="10761" width="7.7109375" style="175" bestFit="1" customWidth="1"/>
    <col min="10762" max="11008" width="9.140625" style="175"/>
    <col min="11009" max="11009" width="41.140625" style="175" customWidth="1"/>
    <col min="11010" max="11010" width="28.5703125" style="175" bestFit="1" customWidth="1"/>
    <col min="11011" max="11011" width="12" style="175" bestFit="1" customWidth="1"/>
    <col min="11012" max="11012" width="13.28515625" style="175" bestFit="1" customWidth="1"/>
    <col min="11013" max="11013" width="10" style="175" customWidth="1"/>
    <col min="11014" max="11014" width="12" style="175" bestFit="1" customWidth="1"/>
    <col min="11015" max="11015" width="20.28515625" style="175" bestFit="1" customWidth="1"/>
    <col min="11016" max="11016" width="17" style="175" customWidth="1"/>
    <col min="11017" max="11017" width="7.7109375" style="175" bestFit="1" customWidth="1"/>
    <col min="11018" max="11264" width="9.140625" style="175"/>
    <col min="11265" max="11265" width="41.140625" style="175" customWidth="1"/>
    <col min="11266" max="11266" width="28.5703125" style="175" bestFit="1" customWidth="1"/>
    <col min="11267" max="11267" width="12" style="175" bestFit="1" customWidth="1"/>
    <col min="11268" max="11268" width="13.28515625" style="175" bestFit="1" customWidth="1"/>
    <col min="11269" max="11269" width="10" style="175" customWidth="1"/>
    <col min="11270" max="11270" width="12" style="175" bestFit="1" customWidth="1"/>
    <col min="11271" max="11271" width="20.28515625" style="175" bestFit="1" customWidth="1"/>
    <col min="11272" max="11272" width="17" style="175" customWidth="1"/>
    <col min="11273" max="11273" width="7.7109375" style="175" bestFit="1" customWidth="1"/>
    <col min="11274" max="11520" width="9.140625" style="175"/>
    <col min="11521" max="11521" width="41.140625" style="175" customWidth="1"/>
    <col min="11522" max="11522" width="28.5703125" style="175" bestFit="1" customWidth="1"/>
    <col min="11523" max="11523" width="12" style="175" bestFit="1" customWidth="1"/>
    <col min="11524" max="11524" width="13.28515625" style="175" bestFit="1" customWidth="1"/>
    <col min="11525" max="11525" width="10" style="175" customWidth="1"/>
    <col min="11526" max="11526" width="12" style="175" bestFit="1" customWidth="1"/>
    <col min="11527" max="11527" width="20.28515625" style="175" bestFit="1" customWidth="1"/>
    <col min="11528" max="11528" width="17" style="175" customWidth="1"/>
    <col min="11529" max="11529" width="7.7109375" style="175" bestFit="1" customWidth="1"/>
    <col min="11530" max="11776" width="9.140625" style="175"/>
    <col min="11777" max="11777" width="41.140625" style="175" customWidth="1"/>
    <col min="11778" max="11778" width="28.5703125" style="175" bestFit="1" customWidth="1"/>
    <col min="11779" max="11779" width="12" style="175" bestFit="1" customWidth="1"/>
    <col min="11780" max="11780" width="13.28515625" style="175" bestFit="1" customWidth="1"/>
    <col min="11781" max="11781" width="10" style="175" customWidth="1"/>
    <col min="11782" max="11782" width="12" style="175" bestFit="1" customWidth="1"/>
    <col min="11783" max="11783" width="20.28515625" style="175" bestFit="1" customWidth="1"/>
    <col min="11784" max="11784" width="17" style="175" customWidth="1"/>
    <col min="11785" max="11785" width="7.7109375" style="175" bestFit="1" customWidth="1"/>
    <col min="11786" max="12032" width="9.140625" style="175"/>
    <col min="12033" max="12033" width="41.140625" style="175" customWidth="1"/>
    <col min="12034" max="12034" width="28.5703125" style="175" bestFit="1" customWidth="1"/>
    <col min="12035" max="12035" width="12" style="175" bestFit="1" customWidth="1"/>
    <col min="12036" max="12036" width="13.28515625" style="175" bestFit="1" customWidth="1"/>
    <col min="12037" max="12037" width="10" style="175" customWidth="1"/>
    <col min="12038" max="12038" width="12" style="175" bestFit="1" customWidth="1"/>
    <col min="12039" max="12039" width="20.28515625" style="175" bestFit="1" customWidth="1"/>
    <col min="12040" max="12040" width="17" style="175" customWidth="1"/>
    <col min="12041" max="12041" width="7.7109375" style="175" bestFit="1" customWidth="1"/>
    <col min="12042" max="12288" width="9.140625" style="175"/>
    <col min="12289" max="12289" width="41.140625" style="175" customWidth="1"/>
    <col min="12290" max="12290" width="28.5703125" style="175" bestFit="1" customWidth="1"/>
    <col min="12291" max="12291" width="12" style="175" bestFit="1" customWidth="1"/>
    <col min="12292" max="12292" width="13.28515625" style="175" bestFit="1" customWidth="1"/>
    <col min="12293" max="12293" width="10" style="175" customWidth="1"/>
    <col min="12294" max="12294" width="12" style="175" bestFit="1" customWidth="1"/>
    <col min="12295" max="12295" width="20.28515625" style="175" bestFit="1" customWidth="1"/>
    <col min="12296" max="12296" width="17" style="175" customWidth="1"/>
    <col min="12297" max="12297" width="7.7109375" style="175" bestFit="1" customWidth="1"/>
    <col min="12298" max="12544" width="9.140625" style="175"/>
    <col min="12545" max="12545" width="41.140625" style="175" customWidth="1"/>
    <col min="12546" max="12546" width="28.5703125" style="175" bestFit="1" customWidth="1"/>
    <col min="12547" max="12547" width="12" style="175" bestFit="1" customWidth="1"/>
    <col min="12548" max="12548" width="13.28515625" style="175" bestFit="1" customWidth="1"/>
    <col min="12549" max="12549" width="10" style="175" customWidth="1"/>
    <col min="12550" max="12550" width="12" style="175" bestFit="1" customWidth="1"/>
    <col min="12551" max="12551" width="20.28515625" style="175" bestFit="1" customWidth="1"/>
    <col min="12552" max="12552" width="17" style="175" customWidth="1"/>
    <col min="12553" max="12553" width="7.7109375" style="175" bestFit="1" customWidth="1"/>
    <col min="12554" max="12800" width="9.140625" style="175"/>
    <col min="12801" max="12801" width="41.140625" style="175" customWidth="1"/>
    <col min="12802" max="12802" width="28.5703125" style="175" bestFit="1" customWidth="1"/>
    <col min="12803" max="12803" width="12" style="175" bestFit="1" customWidth="1"/>
    <col min="12804" max="12804" width="13.28515625" style="175" bestFit="1" customWidth="1"/>
    <col min="12805" max="12805" width="10" style="175" customWidth="1"/>
    <col min="12806" max="12806" width="12" style="175" bestFit="1" customWidth="1"/>
    <col min="12807" max="12807" width="20.28515625" style="175" bestFit="1" customWidth="1"/>
    <col min="12808" max="12808" width="17" style="175" customWidth="1"/>
    <col min="12809" max="12809" width="7.7109375" style="175" bestFit="1" customWidth="1"/>
    <col min="12810" max="13056" width="9.140625" style="175"/>
    <col min="13057" max="13057" width="41.140625" style="175" customWidth="1"/>
    <col min="13058" max="13058" width="28.5703125" style="175" bestFit="1" customWidth="1"/>
    <col min="13059" max="13059" width="12" style="175" bestFit="1" customWidth="1"/>
    <col min="13060" max="13060" width="13.28515625" style="175" bestFit="1" customWidth="1"/>
    <col min="13061" max="13061" width="10" style="175" customWidth="1"/>
    <col min="13062" max="13062" width="12" style="175" bestFit="1" customWidth="1"/>
    <col min="13063" max="13063" width="20.28515625" style="175" bestFit="1" customWidth="1"/>
    <col min="13064" max="13064" width="17" style="175" customWidth="1"/>
    <col min="13065" max="13065" width="7.7109375" style="175" bestFit="1" customWidth="1"/>
    <col min="13066" max="13312" width="9.140625" style="175"/>
    <col min="13313" max="13313" width="41.140625" style="175" customWidth="1"/>
    <col min="13314" max="13314" width="28.5703125" style="175" bestFit="1" customWidth="1"/>
    <col min="13315" max="13315" width="12" style="175" bestFit="1" customWidth="1"/>
    <col min="13316" max="13316" width="13.28515625" style="175" bestFit="1" customWidth="1"/>
    <col min="13317" max="13317" width="10" style="175" customWidth="1"/>
    <col min="13318" max="13318" width="12" style="175" bestFit="1" customWidth="1"/>
    <col min="13319" max="13319" width="20.28515625" style="175" bestFit="1" customWidth="1"/>
    <col min="13320" max="13320" width="17" style="175" customWidth="1"/>
    <col min="13321" max="13321" width="7.7109375" style="175" bestFit="1" customWidth="1"/>
    <col min="13322" max="13568" width="9.140625" style="175"/>
    <col min="13569" max="13569" width="41.140625" style="175" customWidth="1"/>
    <col min="13570" max="13570" width="28.5703125" style="175" bestFit="1" customWidth="1"/>
    <col min="13571" max="13571" width="12" style="175" bestFit="1" customWidth="1"/>
    <col min="13572" max="13572" width="13.28515625" style="175" bestFit="1" customWidth="1"/>
    <col min="13573" max="13573" width="10" style="175" customWidth="1"/>
    <col min="13574" max="13574" width="12" style="175" bestFit="1" customWidth="1"/>
    <col min="13575" max="13575" width="20.28515625" style="175" bestFit="1" customWidth="1"/>
    <col min="13576" max="13576" width="17" style="175" customWidth="1"/>
    <col min="13577" max="13577" width="7.7109375" style="175" bestFit="1" customWidth="1"/>
    <col min="13578" max="13824" width="9.140625" style="175"/>
    <col min="13825" max="13825" width="41.140625" style="175" customWidth="1"/>
    <col min="13826" max="13826" width="28.5703125" style="175" bestFit="1" customWidth="1"/>
    <col min="13827" max="13827" width="12" style="175" bestFit="1" customWidth="1"/>
    <col min="13828" max="13828" width="13.28515625" style="175" bestFit="1" customWidth="1"/>
    <col min="13829" max="13829" width="10" style="175" customWidth="1"/>
    <col min="13830" max="13830" width="12" style="175" bestFit="1" customWidth="1"/>
    <col min="13831" max="13831" width="20.28515625" style="175" bestFit="1" customWidth="1"/>
    <col min="13832" max="13832" width="17" style="175" customWidth="1"/>
    <col min="13833" max="13833" width="7.7109375" style="175" bestFit="1" customWidth="1"/>
    <col min="13834" max="14080" width="9.140625" style="175"/>
    <col min="14081" max="14081" width="41.140625" style="175" customWidth="1"/>
    <col min="14082" max="14082" width="28.5703125" style="175" bestFit="1" customWidth="1"/>
    <col min="14083" max="14083" width="12" style="175" bestFit="1" customWidth="1"/>
    <col min="14084" max="14084" width="13.28515625" style="175" bestFit="1" customWidth="1"/>
    <col min="14085" max="14085" width="10" style="175" customWidth="1"/>
    <col min="14086" max="14086" width="12" style="175" bestFit="1" customWidth="1"/>
    <col min="14087" max="14087" width="20.28515625" style="175" bestFit="1" customWidth="1"/>
    <col min="14088" max="14088" width="17" style="175" customWidth="1"/>
    <col min="14089" max="14089" width="7.7109375" style="175" bestFit="1" customWidth="1"/>
    <col min="14090" max="14336" width="9.140625" style="175"/>
    <col min="14337" max="14337" width="41.140625" style="175" customWidth="1"/>
    <col min="14338" max="14338" width="28.5703125" style="175" bestFit="1" customWidth="1"/>
    <col min="14339" max="14339" width="12" style="175" bestFit="1" customWidth="1"/>
    <col min="14340" max="14340" width="13.28515625" style="175" bestFit="1" customWidth="1"/>
    <col min="14341" max="14341" width="10" style="175" customWidth="1"/>
    <col min="14342" max="14342" width="12" style="175" bestFit="1" customWidth="1"/>
    <col min="14343" max="14343" width="20.28515625" style="175" bestFit="1" customWidth="1"/>
    <col min="14344" max="14344" width="17" style="175" customWidth="1"/>
    <col min="14345" max="14345" width="7.7109375" style="175" bestFit="1" customWidth="1"/>
    <col min="14346" max="14592" width="9.140625" style="175"/>
    <col min="14593" max="14593" width="41.140625" style="175" customWidth="1"/>
    <col min="14594" max="14594" width="28.5703125" style="175" bestFit="1" customWidth="1"/>
    <col min="14595" max="14595" width="12" style="175" bestFit="1" customWidth="1"/>
    <col min="14596" max="14596" width="13.28515625" style="175" bestFit="1" customWidth="1"/>
    <col min="14597" max="14597" width="10" style="175" customWidth="1"/>
    <col min="14598" max="14598" width="12" style="175" bestFit="1" customWidth="1"/>
    <col min="14599" max="14599" width="20.28515625" style="175" bestFit="1" customWidth="1"/>
    <col min="14600" max="14600" width="17" style="175" customWidth="1"/>
    <col min="14601" max="14601" width="7.7109375" style="175" bestFit="1" customWidth="1"/>
    <col min="14602" max="14848" width="9.140625" style="175"/>
    <col min="14849" max="14849" width="41.140625" style="175" customWidth="1"/>
    <col min="14850" max="14850" width="28.5703125" style="175" bestFit="1" customWidth="1"/>
    <col min="14851" max="14851" width="12" style="175" bestFit="1" customWidth="1"/>
    <col min="14852" max="14852" width="13.28515625" style="175" bestFit="1" customWidth="1"/>
    <col min="14853" max="14853" width="10" style="175" customWidth="1"/>
    <col min="14854" max="14854" width="12" style="175" bestFit="1" customWidth="1"/>
    <col min="14855" max="14855" width="20.28515625" style="175" bestFit="1" customWidth="1"/>
    <col min="14856" max="14856" width="17" style="175" customWidth="1"/>
    <col min="14857" max="14857" width="7.7109375" style="175" bestFit="1" customWidth="1"/>
    <col min="14858" max="15104" width="9.140625" style="175"/>
    <col min="15105" max="15105" width="41.140625" style="175" customWidth="1"/>
    <col min="15106" max="15106" width="28.5703125" style="175" bestFit="1" customWidth="1"/>
    <col min="15107" max="15107" width="12" style="175" bestFit="1" customWidth="1"/>
    <col min="15108" max="15108" width="13.28515625" style="175" bestFit="1" customWidth="1"/>
    <col min="15109" max="15109" width="10" style="175" customWidth="1"/>
    <col min="15110" max="15110" width="12" style="175" bestFit="1" customWidth="1"/>
    <col min="15111" max="15111" width="20.28515625" style="175" bestFit="1" customWidth="1"/>
    <col min="15112" max="15112" width="17" style="175" customWidth="1"/>
    <col min="15113" max="15113" width="7.7109375" style="175" bestFit="1" customWidth="1"/>
    <col min="15114" max="15360" width="9.140625" style="175"/>
    <col min="15361" max="15361" width="41.140625" style="175" customWidth="1"/>
    <col min="15362" max="15362" width="28.5703125" style="175" bestFit="1" customWidth="1"/>
    <col min="15363" max="15363" width="12" style="175" bestFit="1" customWidth="1"/>
    <col min="15364" max="15364" width="13.28515625" style="175" bestFit="1" customWidth="1"/>
    <col min="15365" max="15365" width="10" style="175" customWidth="1"/>
    <col min="15366" max="15366" width="12" style="175" bestFit="1" customWidth="1"/>
    <col min="15367" max="15367" width="20.28515625" style="175" bestFit="1" customWidth="1"/>
    <col min="15368" max="15368" width="17" style="175" customWidth="1"/>
    <col min="15369" max="15369" width="7.7109375" style="175" bestFit="1" customWidth="1"/>
    <col min="15370" max="15616" width="9.140625" style="175"/>
    <col min="15617" max="15617" width="41.140625" style="175" customWidth="1"/>
    <col min="15618" max="15618" width="28.5703125" style="175" bestFit="1" customWidth="1"/>
    <col min="15619" max="15619" width="12" style="175" bestFit="1" customWidth="1"/>
    <col min="15620" max="15620" width="13.28515625" style="175" bestFit="1" customWidth="1"/>
    <col min="15621" max="15621" width="10" style="175" customWidth="1"/>
    <col min="15622" max="15622" width="12" style="175" bestFit="1" customWidth="1"/>
    <col min="15623" max="15623" width="20.28515625" style="175" bestFit="1" customWidth="1"/>
    <col min="15624" max="15624" width="17" style="175" customWidth="1"/>
    <col min="15625" max="15625" width="7.7109375" style="175" bestFit="1" customWidth="1"/>
    <col min="15626" max="15872" width="9.140625" style="175"/>
    <col min="15873" max="15873" width="41.140625" style="175" customWidth="1"/>
    <col min="15874" max="15874" width="28.5703125" style="175" bestFit="1" customWidth="1"/>
    <col min="15875" max="15875" width="12" style="175" bestFit="1" customWidth="1"/>
    <col min="15876" max="15876" width="13.28515625" style="175" bestFit="1" customWidth="1"/>
    <col min="15877" max="15877" width="10" style="175" customWidth="1"/>
    <col min="15878" max="15878" width="12" style="175" bestFit="1" customWidth="1"/>
    <col min="15879" max="15879" width="20.28515625" style="175" bestFit="1" customWidth="1"/>
    <col min="15880" max="15880" width="17" style="175" customWidth="1"/>
    <col min="15881" max="15881" width="7.7109375" style="175" bestFit="1" customWidth="1"/>
    <col min="15882" max="16128" width="9.140625" style="175"/>
    <col min="16129" max="16129" width="41.140625" style="175" customWidth="1"/>
    <col min="16130" max="16130" width="28.5703125" style="175" bestFit="1" customWidth="1"/>
    <col min="16131" max="16131" width="12" style="175" bestFit="1" customWidth="1"/>
    <col min="16132" max="16132" width="13.28515625" style="175" bestFit="1" customWidth="1"/>
    <col min="16133" max="16133" width="10" style="175" customWidth="1"/>
    <col min="16134" max="16134" width="12" style="175" bestFit="1" customWidth="1"/>
    <col min="16135" max="16135" width="20.28515625" style="175" bestFit="1" customWidth="1"/>
    <col min="16136" max="16136" width="17" style="175" customWidth="1"/>
    <col min="16137" max="16137" width="7.7109375" style="175" bestFit="1" customWidth="1"/>
    <col min="16138" max="16384" width="9.140625" style="175"/>
  </cols>
  <sheetData>
    <row r="1" spans="1:10" ht="15.75">
      <c r="A1" s="174" t="s">
        <v>475</v>
      </c>
    </row>
    <row r="2" spans="1:10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30" customHeight="1">
      <c r="A3" s="181" t="s">
        <v>2</v>
      </c>
      <c r="B3" s="181" t="s">
        <v>50</v>
      </c>
      <c r="C3" s="181" t="s">
        <v>4</v>
      </c>
      <c r="D3" s="181" t="s">
        <v>5</v>
      </c>
      <c r="E3" s="181" t="s">
        <v>51</v>
      </c>
      <c r="F3" s="181" t="s">
        <v>52</v>
      </c>
      <c r="G3" s="181" t="s">
        <v>53</v>
      </c>
      <c r="H3" s="181" t="s">
        <v>54</v>
      </c>
      <c r="I3" s="181" t="s">
        <v>55</v>
      </c>
      <c r="J3" s="177"/>
    </row>
    <row r="4" spans="1:10">
      <c r="A4" s="182" t="s">
        <v>465</v>
      </c>
      <c r="B4" s="182" t="s">
        <v>476</v>
      </c>
      <c r="C4" s="182" t="s">
        <v>466</v>
      </c>
      <c r="D4" s="182" t="s">
        <v>198</v>
      </c>
      <c r="E4" s="182" t="s">
        <v>57</v>
      </c>
      <c r="F4" s="182" t="s">
        <v>477</v>
      </c>
      <c r="G4" s="182" t="s">
        <v>296</v>
      </c>
      <c r="H4" s="199" t="s">
        <v>60</v>
      </c>
      <c r="I4" s="199" t="s">
        <v>61</v>
      </c>
      <c r="J4" s="177"/>
    </row>
    <row r="5" spans="1:10">
      <c r="A5" s="182" t="s">
        <v>465</v>
      </c>
      <c r="B5" s="182" t="s">
        <v>476</v>
      </c>
      <c r="C5" s="182" t="s">
        <v>466</v>
      </c>
      <c r="D5" s="182" t="s">
        <v>198</v>
      </c>
      <c r="E5" s="182" t="s">
        <v>57</v>
      </c>
      <c r="F5" s="182" t="s">
        <v>478</v>
      </c>
      <c r="G5" s="182" t="s">
        <v>296</v>
      </c>
      <c r="H5" s="199" t="s">
        <v>60</v>
      </c>
      <c r="I5" s="199" t="s">
        <v>61</v>
      </c>
      <c r="J5" s="177"/>
    </row>
    <row r="6" spans="1:10">
      <c r="A6" s="182" t="s">
        <v>465</v>
      </c>
      <c r="B6" s="182" t="s">
        <v>476</v>
      </c>
      <c r="C6" s="182" t="s">
        <v>466</v>
      </c>
      <c r="D6" s="182" t="s">
        <v>198</v>
      </c>
      <c r="E6" s="182" t="s">
        <v>57</v>
      </c>
      <c r="F6" s="182" t="s">
        <v>479</v>
      </c>
      <c r="G6" s="182" t="s">
        <v>296</v>
      </c>
      <c r="H6" s="199" t="s">
        <v>60</v>
      </c>
      <c r="I6" s="199" t="s">
        <v>61</v>
      </c>
      <c r="J6" s="177"/>
    </row>
    <row r="7" spans="1:10">
      <c r="A7" s="182" t="s">
        <v>465</v>
      </c>
      <c r="B7" s="182" t="s">
        <v>476</v>
      </c>
      <c r="C7" s="182" t="s">
        <v>466</v>
      </c>
      <c r="D7" s="182" t="s">
        <v>198</v>
      </c>
      <c r="E7" s="182" t="s">
        <v>57</v>
      </c>
      <c r="F7" s="182" t="s">
        <v>480</v>
      </c>
      <c r="G7" s="182" t="s">
        <v>296</v>
      </c>
      <c r="H7" s="199" t="s">
        <v>60</v>
      </c>
      <c r="I7" s="199" t="s">
        <v>61</v>
      </c>
      <c r="J7" s="177"/>
    </row>
    <row r="8" spans="1:10">
      <c r="A8" s="182" t="s">
        <v>465</v>
      </c>
      <c r="B8" s="182" t="s">
        <v>476</v>
      </c>
      <c r="C8" s="182" t="s">
        <v>467</v>
      </c>
      <c r="D8" s="182" t="s">
        <v>198</v>
      </c>
      <c r="E8" s="182" t="s">
        <v>57</v>
      </c>
      <c r="F8" s="182" t="s">
        <v>481</v>
      </c>
      <c r="G8" s="182" t="s">
        <v>296</v>
      </c>
      <c r="H8" s="199" t="s">
        <v>60</v>
      </c>
      <c r="I8" s="199" t="s">
        <v>61</v>
      </c>
      <c r="J8" s="177"/>
    </row>
    <row r="9" spans="1:10">
      <c r="A9" s="182" t="s">
        <v>465</v>
      </c>
      <c r="B9" s="182" t="s">
        <v>476</v>
      </c>
      <c r="C9" s="182" t="s">
        <v>467</v>
      </c>
      <c r="D9" s="182" t="s">
        <v>198</v>
      </c>
      <c r="E9" s="182" t="s">
        <v>57</v>
      </c>
      <c r="F9" s="182" t="s">
        <v>482</v>
      </c>
      <c r="G9" s="182" t="s">
        <v>296</v>
      </c>
      <c r="H9" s="199" t="s">
        <v>60</v>
      </c>
      <c r="I9" s="199" t="s">
        <v>61</v>
      </c>
      <c r="J9" s="177"/>
    </row>
    <row r="10" spans="1:10">
      <c r="A10" s="182" t="s">
        <v>465</v>
      </c>
      <c r="B10" s="182" t="s">
        <v>476</v>
      </c>
      <c r="C10" s="182" t="s">
        <v>467</v>
      </c>
      <c r="D10" s="182" t="s">
        <v>198</v>
      </c>
      <c r="E10" s="182" t="s">
        <v>57</v>
      </c>
      <c r="F10" s="182" t="s">
        <v>483</v>
      </c>
      <c r="G10" s="182" t="s">
        <v>296</v>
      </c>
      <c r="H10" s="199" t="s">
        <v>60</v>
      </c>
      <c r="I10" s="199" t="s">
        <v>61</v>
      </c>
      <c r="J10" s="177"/>
    </row>
    <row r="11" spans="1:10">
      <c r="A11" s="182" t="s">
        <v>465</v>
      </c>
      <c r="B11" s="182" t="s">
        <v>476</v>
      </c>
      <c r="C11" s="182" t="s">
        <v>467</v>
      </c>
      <c r="D11" s="182" t="s">
        <v>198</v>
      </c>
      <c r="E11" s="182" t="s">
        <v>57</v>
      </c>
      <c r="F11" s="182" t="s">
        <v>484</v>
      </c>
      <c r="G11" s="182" t="s">
        <v>296</v>
      </c>
      <c r="H11" s="199" t="s">
        <v>60</v>
      </c>
      <c r="I11" s="199" t="s">
        <v>61</v>
      </c>
      <c r="J11" s="177"/>
    </row>
    <row r="12" spans="1:10">
      <c r="A12" s="182" t="s">
        <v>465</v>
      </c>
      <c r="B12" s="182" t="s">
        <v>485</v>
      </c>
      <c r="C12" s="182" t="s">
        <v>468</v>
      </c>
      <c r="D12" s="182" t="s">
        <v>469</v>
      </c>
      <c r="E12" s="182" t="s">
        <v>57</v>
      </c>
      <c r="F12" s="182" t="s">
        <v>486</v>
      </c>
      <c r="G12" s="182" t="s">
        <v>270</v>
      </c>
      <c r="H12" s="199" t="s">
        <v>213</v>
      </c>
      <c r="I12" s="199" t="s">
        <v>61</v>
      </c>
      <c r="J12" s="177"/>
    </row>
    <row r="13" spans="1:10">
      <c r="A13" s="182" t="s">
        <v>465</v>
      </c>
      <c r="B13" s="182" t="s">
        <v>485</v>
      </c>
      <c r="C13" s="182" t="s">
        <v>468</v>
      </c>
      <c r="D13" s="182" t="s">
        <v>469</v>
      </c>
      <c r="E13" s="182" t="s">
        <v>57</v>
      </c>
      <c r="F13" s="182" t="s">
        <v>487</v>
      </c>
      <c r="G13" s="182" t="s">
        <v>270</v>
      </c>
      <c r="H13" s="199" t="s">
        <v>213</v>
      </c>
      <c r="I13" s="199" t="s">
        <v>61</v>
      </c>
      <c r="J13" s="177"/>
    </row>
    <row r="14" spans="1:10">
      <c r="A14" s="182" t="s">
        <v>184</v>
      </c>
      <c r="B14" s="182" t="s">
        <v>273</v>
      </c>
      <c r="C14" s="182" t="s">
        <v>100</v>
      </c>
      <c r="D14" s="182" t="s">
        <v>185</v>
      </c>
      <c r="E14" s="182" t="s">
        <v>57</v>
      </c>
      <c r="F14" s="182" t="s">
        <v>274</v>
      </c>
      <c r="G14" s="182" t="s">
        <v>272</v>
      </c>
      <c r="H14" s="199" t="s">
        <v>60</v>
      </c>
      <c r="I14" s="199" t="s">
        <v>61</v>
      </c>
      <c r="J14" s="177"/>
    </row>
    <row r="15" spans="1:10">
      <c r="A15" s="182" t="s">
        <v>184</v>
      </c>
      <c r="B15" s="182" t="s">
        <v>273</v>
      </c>
      <c r="C15" s="182" t="s">
        <v>100</v>
      </c>
      <c r="D15" s="182" t="s">
        <v>185</v>
      </c>
      <c r="E15" s="182" t="s">
        <v>57</v>
      </c>
      <c r="F15" s="182" t="s">
        <v>275</v>
      </c>
      <c r="G15" s="182" t="s">
        <v>272</v>
      </c>
      <c r="H15" s="199" t="s">
        <v>60</v>
      </c>
      <c r="I15" s="199" t="s">
        <v>61</v>
      </c>
      <c r="J15" s="177"/>
    </row>
    <row r="16" spans="1:10">
      <c r="A16" s="182" t="s">
        <v>184</v>
      </c>
      <c r="B16" s="182" t="s">
        <v>273</v>
      </c>
      <c r="C16" s="182" t="s">
        <v>100</v>
      </c>
      <c r="D16" s="182" t="s">
        <v>185</v>
      </c>
      <c r="E16" s="182" t="s">
        <v>57</v>
      </c>
      <c r="F16" s="182" t="s">
        <v>276</v>
      </c>
      <c r="G16" s="182" t="s">
        <v>272</v>
      </c>
      <c r="H16" s="199" t="s">
        <v>60</v>
      </c>
      <c r="I16" s="199" t="s">
        <v>61</v>
      </c>
      <c r="J16" s="177"/>
    </row>
    <row r="17" spans="1:10">
      <c r="A17" s="182" t="s">
        <v>184</v>
      </c>
      <c r="B17" s="182" t="s">
        <v>488</v>
      </c>
      <c r="C17" s="182" t="s">
        <v>100</v>
      </c>
      <c r="D17" s="182" t="s">
        <v>185</v>
      </c>
      <c r="E17" s="182" t="s">
        <v>57</v>
      </c>
      <c r="F17" s="182" t="s">
        <v>489</v>
      </c>
      <c r="G17" s="182" t="s">
        <v>490</v>
      </c>
      <c r="H17" s="199" t="s">
        <v>491</v>
      </c>
      <c r="I17" s="199" t="s">
        <v>61</v>
      </c>
      <c r="J17" s="177"/>
    </row>
    <row r="18" spans="1:10">
      <c r="A18" s="182" t="s">
        <v>184</v>
      </c>
      <c r="B18" s="182" t="s">
        <v>488</v>
      </c>
      <c r="C18" s="182" t="s">
        <v>100</v>
      </c>
      <c r="D18" s="182" t="s">
        <v>185</v>
      </c>
      <c r="E18" s="182" t="s">
        <v>57</v>
      </c>
      <c r="F18" s="182" t="s">
        <v>492</v>
      </c>
      <c r="G18" s="182" t="s">
        <v>490</v>
      </c>
      <c r="H18" s="199" t="s">
        <v>491</v>
      </c>
      <c r="I18" s="199" t="s">
        <v>61</v>
      </c>
      <c r="J18" s="177"/>
    </row>
    <row r="19" spans="1:10">
      <c r="A19" s="182" t="s">
        <v>184</v>
      </c>
      <c r="B19" s="182" t="s">
        <v>488</v>
      </c>
      <c r="C19" s="182" t="s">
        <v>100</v>
      </c>
      <c r="D19" s="182" t="s">
        <v>185</v>
      </c>
      <c r="E19" s="182" t="s">
        <v>57</v>
      </c>
      <c r="F19" s="182" t="s">
        <v>493</v>
      </c>
      <c r="G19" s="182" t="s">
        <v>321</v>
      </c>
      <c r="H19" s="199" t="s">
        <v>491</v>
      </c>
      <c r="I19" s="199" t="s">
        <v>61</v>
      </c>
      <c r="J19" s="177"/>
    </row>
    <row r="20" spans="1:10">
      <c r="A20" s="182" t="s">
        <v>184</v>
      </c>
      <c r="B20" s="182" t="s">
        <v>488</v>
      </c>
      <c r="C20" s="182" t="s">
        <v>100</v>
      </c>
      <c r="D20" s="182" t="s">
        <v>185</v>
      </c>
      <c r="E20" s="182" t="s">
        <v>57</v>
      </c>
      <c r="F20" s="182" t="s">
        <v>494</v>
      </c>
      <c r="G20" s="182" t="s">
        <v>321</v>
      </c>
      <c r="H20" s="199" t="s">
        <v>491</v>
      </c>
      <c r="I20" s="199" t="s">
        <v>61</v>
      </c>
      <c r="J20" s="177"/>
    </row>
    <row r="21" spans="1:10">
      <c r="A21" s="182" t="s">
        <v>184</v>
      </c>
      <c r="B21" s="182" t="s">
        <v>273</v>
      </c>
      <c r="C21" s="182" t="s">
        <v>186</v>
      </c>
      <c r="D21" s="182" t="s">
        <v>185</v>
      </c>
      <c r="E21" s="182" t="s">
        <v>57</v>
      </c>
      <c r="F21" s="182" t="s">
        <v>277</v>
      </c>
      <c r="G21" s="182" t="s">
        <v>272</v>
      </c>
      <c r="H21" s="199" t="s">
        <v>60</v>
      </c>
      <c r="I21" s="199" t="s">
        <v>61</v>
      </c>
      <c r="J21" s="177"/>
    </row>
    <row r="22" spans="1:10">
      <c r="A22" s="182" t="s">
        <v>184</v>
      </c>
      <c r="B22" s="182" t="s">
        <v>273</v>
      </c>
      <c r="C22" s="182" t="s">
        <v>186</v>
      </c>
      <c r="D22" s="182" t="s">
        <v>185</v>
      </c>
      <c r="E22" s="182" t="s">
        <v>57</v>
      </c>
      <c r="F22" s="182" t="s">
        <v>278</v>
      </c>
      <c r="G22" s="182" t="s">
        <v>272</v>
      </c>
      <c r="H22" s="199" t="s">
        <v>60</v>
      </c>
      <c r="I22" s="199" t="s">
        <v>61</v>
      </c>
      <c r="J22" s="177"/>
    </row>
    <row r="23" spans="1:10">
      <c r="A23" s="182" t="s">
        <v>184</v>
      </c>
      <c r="B23" s="182" t="s">
        <v>273</v>
      </c>
      <c r="C23" s="182" t="s">
        <v>186</v>
      </c>
      <c r="D23" s="182" t="s">
        <v>185</v>
      </c>
      <c r="E23" s="182" t="s">
        <v>57</v>
      </c>
      <c r="F23" s="182" t="s">
        <v>279</v>
      </c>
      <c r="G23" s="182" t="s">
        <v>272</v>
      </c>
      <c r="H23" s="199" t="s">
        <v>60</v>
      </c>
      <c r="I23" s="199" t="s">
        <v>61</v>
      </c>
      <c r="J23" s="177"/>
    </row>
    <row r="24" spans="1:10">
      <c r="A24" s="182" t="s">
        <v>184</v>
      </c>
      <c r="B24" s="182" t="s">
        <v>488</v>
      </c>
      <c r="C24" s="182" t="s">
        <v>186</v>
      </c>
      <c r="D24" s="182" t="s">
        <v>185</v>
      </c>
      <c r="E24" s="182" t="s">
        <v>57</v>
      </c>
      <c r="F24" s="182" t="s">
        <v>495</v>
      </c>
      <c r="G24" s="182" t="s">
        <v>490</v>
      </c>
      <c r="H24" s="199" t="s">
        <v>491</v>
      </c>
      <c r="I24" s="199" t="s">
        <v>61</v>
      </c>
      <c r="J24" s="177"/>
    </row>
    <row r="25" spans="1:10">
      <c r="A25" s="182" t="s">
        <v>184</v>
      </c>
      <c r="B25" s="182" t="s">
        <v>488</v>
      </c>
      <c r="C25" s="182" t="s">
        <v>186</v>
      </c>
      <c r="D25" s="182" t="s">
        <v>185</v>
      </c>
      <c r="E25" s="182" t="s">
        <v>57</v>
      </c>
      <c r="F25" s="182" t="s">
        <v>496</v>
      </c>
      <c r="G25" s="182" t="s">
        <v>490</v>
      </c>
      <c r="H25" s="199" t="s">
        <v>491</v>
      </c>
      <c r="I25" s="199" t="s">
        <v>61</v>
      </c>
      <c r="J25" s="177"/>
    </row>
    <row r="26" spans="1:10">
      <c r="A26" s="182" t="s">
        <v>184</v>
      </c>
      <c r="B26" s="182" t="s">
        <v>488</v>
      </c>
      <c r="C26" s="182" t="s">
        <v>186</v>
      </c>
      <c r="D26" s="182" t="s">
        <v>185</v>
      </c>
      <c r="E26" s="182" t="s">
        <v>57</v>
      </c>
      <c r="F26" s="182" t="s">
        <v>497</v>
      </c>
      <c r="G26" s="182" t="s">
        <v>321</v>
      </c>
      <c r="H26" s="199" t="s">
        <v>491</v>
      </c>
      <c r="I26" s="199" t="s">
        <v>61</v>
      </c>
      <c r="J26" s="177"/>
    </row>
    <row r="27" spans="1:10">
      <c r="A27" s="182" t="s">
        <v>184</v>
      </c>
      <c r="B27" s="182" t="s">
        <v>488</v>
      </c>
      <c r="C27" s="182" t="s">
        <v>186</v>
      </c>
      <c r="D27" s="182" t="s">
        <v>185</v>
      </c>
      <c r="E27" s="182" t="s">
        <v>57</v>
      </c>
      <c r="F27" s="182" t="s">
        <v>498</v>
      </c>
      <c r="G27" s="182" t="s">
        <v>321</v>
      </c>
      <c r="H27" s="199" t="s">
        <v>491</v>
      </c>
      <c r="I27" s="199" t="s">
        <v>61</v>
      </c>
      <c r="J27" s="177"/>
    </row>
    <row r="28" spans="1:10">
      <c r="A28" s="182" t="s">
        <v>184</v>
      </c>
      <c r="B28" s="182" t="s">
        <v>273</v>
      </c>
      <c r="C28" s="182" t="s">
        <v>102</v>
      </c>
      <c r="D28" s="182" t="s">
        <v>185</v>
      </c>
      <c r="E28" s="182" t="s">
        <v>57</v>
      </c>
      <c r="F28" s="182" t="s">
        <v>280</v>
      </c>
      <c r="G28" s="182" t="s">
        <v>272</v>
      </c>
      <c r="H28" s="199" t="s">
        <v>60</v>
      </c>
      <c r="I28" s="199" t="s">
        <v>61</v>
      </c>
      <c r="J28" s="177"/>
    </row>
    <row r="29" spans="1:10">
      <c r="A29" s="182" t="s">
        <v>184</v>
      </c>
      <c r="B29" s="182" t="s">
        <v>273</v>
      </c>
      <c r="C29" s="182" t="s">
        <v>102</v>
      </c>
      <c r="D29" s="182" t="s">
        <v>185</v>
      </c>
      <c r="E29" s="182" t="s">
        <v>57</v>
      </c>
      <c r="F29" s="182" t="s">
        <v>281</v>
      </c>
      <c r="G29" s="182" t="s">
        <v>272</v>
      </c>
      <c r="H29" s="199" t="s">
        <v>60</v>
      </c>
      <c r="I29" s="199" t="s">
        <v>61</v>
      </c>
      <c r="J29" s="177"/>
    </row>
    <row r="30" spans="1:10">
      <c r="A30" s="182" t="s">
        <v>184</v>
      </c>
      <c r="B30" s="182" t="s">
        <v>273</v>
      </c>
      <c r="C30" s="182" t="s">
        <v>102</v>
      </c>
      <c r="D30" s="182" t="s">
        <v>185</v>
      </c>
      <c r="E30" s="182" t="s">
        <v>57</v>
      </c>
      <c r="F30" s="182" t="s">
        <v>282</v>
      </c>
      <c r="G30" s="182" t="s">
        <v>272</v>
      </c>
      <c r="H30" s="199" t="s">
        <v>60</v>
      </c>
      <c r="I30" s="199" t="s">
        <v>61</v>
      </c>
      <c r="J30" s="177"/>
    </row>
    <row r="31" spans="1:10">
      <c r="A31" s="182" t="s">
        <v>184</v>
      </c>
      <c r="B31" s="182" t="s">
        <v>488</v>
      </c>
      <c r="C31" s="182" t="s">
        <v>102</v>
      </c>
      <c r="D31" s="182" t="s">
        <v>185</v>
      </c>
      <c r="E31" s="182" t="s">
        <v>57</v>
      </c>
      <c r="F31" s="182" t="s">
        <v>499</v>
      </c>
      <c r="G31" s="182" t="s">
        <v>490</v>
      </c>
      <c r="H31" s="199" t="s">
        <v>491</v>
      </c>
      <c r="I31" s="199" t="s">
        <v>61</v>
      </c>
      <c r="J31" s="177"/>
    </row>
    <row r="32" spans="1:10">
      <c r="A32" s="182" t="s">
        <v>184</v>
      </c>
      <c r="B32" s="182" t="s">
        <v>488</v>
      </c>
      <c r="C32" s="182" t="s">
        <v>102</v>
      </c>
      <c r="D32" s="182" t="s">
        <v>185</v>
      </c>
      <c r="E32" s="182" t="s">
        <v>57</v>
      </c>
      <c r="F32" s="182" t="s">
        <v>500</v>
      </c>
      <c r="G32" s="182" t="s">
        <v>490</v>
      </c>
      <c r="H32" s="199" t="s">
        <v>491</v>
      </c>
      <c r="I32" s="199" t="s">
        <v>61</v>
      </c>
      <c r="J32" s="177"/>
    </row>
    <row r="33" spans="1:10">
      <c r="A33" s="182" t="s">
        <v>184</v>
      </c>
      <c r="B33" s="182" t="s">
        <v>488</v>
      </c>
      <c r="C33" s="182" t="s">
        <v>102</v>
      </c>
      <c r="D33" s="182" t="s">
        <v>185</v>
      </c>
      <c r="E33" s="182" t="s">
        <v>57</v>
      </c>
      <c r="F33" s="182" t="s">
        <v>501</v>
      </c>
      <c r="G33" s="182" t="s">
        <v>321</v>
      </c>
      <c r="H33" s="199" t="s">
        <v>491</v>
      </c>
      <c r="I33" s="199" t="s">
        <v>61</v>
      </c>
      <c r="J33" s="177"/>
    </row>
    <row r="34" spans="1:10">
      <c r="A34" s="182" t="s">
        <v>184</v>
      </c>
      <c r="B34" s="182" t="s">
        <v>488</v>
      </c>
      <c r="C34" s="182" t="s">
        <v>102</v>
      </c>
      <c r="D34" s="182" t="s">
        <v>185</v>
      </c>
      <c r="E34" s="182" t="s">
        <v>57</v>
      </c>
      <c r="F34" s="182" t="s">
        <v>502</v>
      </c>
      <c r="G34" s="182" t="s">
        <v>321</v>
      </c>
      <c r="H34" s="199" t="s">
        <v>491</v>
      </c>
      <c r="I34" s="199" t="s">
        <v>61</v>
      </c>
      <c r="J34" s="177"/>
    </row>
    <row r="35" spans="1:10">
      <c r="A35" s="182" t="s">
        <v>184</v>
      </c>
      <c r="B35" s="182" t="s">
        <v>273</v>
      </c>
      <c r="C35" s="182" t="s">
        <v>152</v>
      </c>
      <c r="D35" s="182" t="s">
        <v>185</v>
      </c>
      <c r="E35" s="182" t="s">
        <v>57</v>
      </c>
      <c r="F35" s="182" t="s">
        <v>283</v>
      </c>
      <c r="G35" s="182" t="s">
        <v>272</v>
      </c>
      <c r="H35" s="199" t="s">
        <v>60</v>
      </c>
      <c r="I35" s="199" t="s">
        <v>61</v>
      </c>
      <c r="J35" s="177"/>
    </row>
    <row r="36" spans="1:10">
      <c r="A36" s="182" t="s">
        <v>184</v>
      </c>
      <c r="B36" s="182" t="s">
        <v>273</v>
      </c>
      <c r="C36" s="182" t="s">
        <v>152</v>
      </c>
      <c r="D36" s="182" t="s">
        <v>185</v>
      </c>
      <c r="E36" s="182" t="s">
        <v>57</v>
      </c>
      <c r="F36" s="182" t="s">
        <v>284</v>
      </c>
      <c r="G36" s="182" t="s">
        <v>272</v>
      </c>
      <c r="H36" s="199" t="s">
        <v>60</v>
      </c>
      <c r="I36" s="199" t="s">
        <v>61</v>
      </c>
      <c r="J36" s="177"/>
    </row>
    <row r="37" spans="1:10">
      <c r="A37" s="182" t="s">
        <v>184</v>
      </c>
      <c r="B37" s="182" t="s">
        <v>273</v>
      </c>
      <c r="C37" s="182" t="s">
        <v>152</v>
      </c>
      <c r="D37" s="182" t="s">
        <v>185</v>
      </c>
      <c r="E37" s="182" t="s">
        <v>57</v>
      </c>
      <c r="F37" s="182" t="s">
        <v>285</v>
      </c>
      <c r="G37" s="182" t="s">
        <v>272</v>
      </c>
      <c r="H37" s="199" t="s">
        <v>60</v>
      </c>
      <c r="I37" s="199" t="s">
        <v>61</v>
      </c>
      <c r="J37" s="177"/>
    </row>
    <row r="38" spans="1:10">
      <c r="A38" s="182" t="s">
        <v>184</v>
      </c>
      <c r="B38" s="182" t="s">
        <v>488</v>
      </c>
      <c r="C38" s="182" t="s">
        <v>152</v>
      </c>
      <c r="D38" s="182" t="s">
        <v>185</v>
      </c>
      <c r="E38" s="182" t="s">
        <v>57</v>
      </c>
      <c r="F38" s="182" t="s">
        <v>503</v>
      </c>
      <c r="G38" s="182" t="s">
        <v>490</v>
      </c>
      <c r="H38" s="199" t="s">
        <v>491</v>
      </c>
      <c r="I38" s="199" t="s">
        <v>61</v>
      </c>
      <c r="J38" s="177"/>
    </row>
    <row r="39" spans="1:10">
      <c r="A39" s="182" t="s">
        <v>184</v>
      </c>
      <c r="B39" s="182" t="s">
        <v>488</v>
      </c>
      <c r="C39" s="182" t="s">
        <v>152</v>
      </c>
      <c r="D39" s="182" t="s">
        <v>185</v>
      </c>
      <c r="E39" s="182" t="s">
        <v>57</v>
      </c>
      <c r="F39" s="182" t="s">
        <v>504</v>
      </c>
      <c r="G39" s="182" t="s">
        <v>490</v>
      </c>
      <c r="H39" s="199" t="s">
        <v>491</v>
      </c>
      <c r="I39" s="199" t="s">
        <v>61</v>
      </c>
      <c r="J39" s="177"/>
    </row>
    <row r="40" spans="1:10">
      <c r="A40" s="182" t="s">
        <v>184</v>
      </c>
      <c r="B40" s="182" t="s">
        <v>488</v>
      </c>
      <c r="C40" s="182" t="s">
        <v>152</v>
      </c>
      <c r="D40" s="182" t="s">
        <v>185</v>
      </c>
      <c r="E40" s="182" t="s">
        <v>57</v>
      </c>
      <c r="F40" s="182" t="s">
        <v>505</v>
      </c>
      <c r="G40" s="182" t="s">
        <v>321</v>
      </c>
      <c r="H40" s="199" t="s">
        <v>491</v>
      </c>
      <c r="I40" s="199" t="s">
        <v>61</v>
      </c>
      <c r="J40" s="177"/>
    </row>
    <row r="41" spans="1:10">
      <c r="A41" s="182" t="s">
        <v>184</v>
      </c>
      <c r="B41" s="182" t="s">
        <v>488</v>
      </c>
      <c r="C41" s="182" t="s">
        <v>152</v>
      </c>
      <c r="D41" s="182" t="s">
        <v>185</v>
      </c>
      <c r="E41" s="182" t="s">
        <v>57</v>
      </c>
      <c r="F41" s="182" t="s">
        <v>506</v>
      </c>
      <c r="G41" s="182" t="s">
        <v>321</v>
      </c>
      <c r="H41" s="199" t="s">
        <v>491</v>
      </c>
      <c r="I41" s="199" t="s">
        <v>61</v>
      </c>
      <c r="J41" s="177"/>
    </row>
    <row r="42" spans="1:10">
      <c r="A42" s="182" t="s">
        <v>184</v>
      </c>
      <c r="B42" s="182" t="s">
        <v>273</v>
      </c>
      <c r="C42" s="182" t="s">
        <v>154</v>
      </c>
      <c r="D42" s="182" t="s">
        <v>185</v>
      </c>
      <c r="E42" s="182" t="s">
        <v>57</v>
      </c>
      <c r="F42" s="182" t="s">
        <v>507</v>
      </c>
      <c r="G42" s="182" t="s">
        <v>508</v>
      </c>
      <c r="H42" s="199" t="s">
        <v>213</v>
      </c>
      <c r="I42" s="199" t="s">
        <v>509</v>
      </c>
      <c r="J42" s="177"/>
    </row>
    <row r="43" spans="1:10">
      <c r="A43" s="182" t="s">
        <v>184</v>
      </c>
      <c r="B43" s="182" t="s">
        <v>273</v>
      </c>
      <c r="C43" s="182" t="s">
        <v>154</v>
      </c>
      <c r="D43" s="182" t="s">
        <v>185</v>
      </c>
      <c r="E43" s="182" t="s">
        <v>57</v>
      </c>
      <c r="F43" s="182" t="s">
        <v>286</v>
      </c>
      <c r="G43" s="182" t="s">
        <v>272</v>
      </c>
      <c r="H43" s="199" t="s">
        <v>60</v>
      </c>
      <c r="I43" s="199" t="s">
        <v>61</v>
      </c>
      <c r="J43" s="177"/>
    </row>
    <row r="44" spans="1:10">
      <c r="A44" s="182" t="s">
        <v>184</v>
      </c>
      <c r="B44" s="182" t="s">
        <v>273</v>
      </c>
      <c r="C44" s="182" t="s">
        <v>154</v>
      </c>
      <c r="D44" s="182" t="s">
        <v>185</v>
      </c>
      <c r="E44" s="182" t="s">
        <v>57</v>
      </c>
      <c r="F44" s="182" t="s">
        <v>287</v>
      </c>
      <c r="G44" s="182" t="s">
        <v>272</v>
      </c>
      <c r="H44" s="199" t="s">
        <v>60</v>
      </c>
      <c r="I44" s="199" t="s">
        <v>61</v>
      </c>
      <c r="J44" s="177"/>
    </row>
    <row r="45" spans="1:10">
      <c r="A45" s="182" t="s">
        <v>184</v>
      </c>
      <c r="B45" s="182" t="s">
        <v>273</v>
      </c>
      <c r="C45" s="182" t="s">
        <v>154</v>
      </c>
      <c r="D45" s="182" t="s">
        <v>185</v>
      </c>
      <c r="E45" s="182" t="s">
        <v>57</v>
      </c>
      <c r="F45" s="182" t="s">
        <v>288</v>
      </c>
      <c r="G45" s="182" t="s">
        <v>272</v>
      </c>
      <c r="H45" s="199" t="s">
        <v>60</v>
      </c>
      <c r="I45" s="199" t="s">
        <v>61</v>
      </c>
      <c r="J45" s="177"/>
    </row>
    <row r="46" spans="1:10">
      <c r="A46" s="182" t="s">
        <v>184</v>
      </c>
      <c r="B46" s="182" t="s">
        <v>273</v>
      </c>
      <c r="C46" s="182" t="s">
        <v>154</v>
      </c>
      <c r="D46" s="182" t="s">
        <v>185</v>
      </c>
      <c r="E46" s="182" t="s">
        <v>57</v>
      </c>
      <c r="F46" s="182" t="s">
        <v>289</v>
      </c>
      <c r="G46" s="182" t="s">
        <v>272</v>
      </c>
      <c r="H46" s="199" t="s">
        <v>60</v>
      </c>
      <c r="I46" s="199" t="s">
        <v>61</v>
      </c>
      <c r="J46" s="177"/>
    </row>
    <row r="47" spans="1:10">
      <c r="A47" s="182" t="s">
        <v>184</v>
      </c>
      <c r="B47" s="182" t="s">
        <v>488</v>
      </c>
      <c r="C47" s="182" t="s">
        <v>154</v>
      </c>
      <c r="D47" s="182" t="s">
        <v>185</v>
      </c>
      <c r="E47" s="182" t="s">
        <v>57</v>
      </c>
      <c r="F47" s="182" t="s">
        <v>510</v>
      </c>
      <c r="G47" s="182" t="s">
        <v>490</v>
      </c>
      <c r="H47" s="199" t="s">
        <v>491</v>
      </c>
      <c r="I47" s="199" t="s">
        <v>61</v>
      </c>
      <c r="J47" s="177"/>
    </row>
    <row r="48" spans="1:10">
      <c r="A48" s="182" t="s">
        <v>184</v>
      </c>
      <c r="B48" s="182" t="s">
        <v>488</v>
      </c>
      <c r="C48" s="182" t="s">
        <v>154</v>
      </c>
      <c r="D48" s="182" t="s">
        <v>185</v>
      </c>
      <c r="E48" s="182" t="s">
        <v>57</v>
      </c>
      <c r="F48" s="182" t="s">
        <v>511</v>
      </c>
      <c r="G48" s="182" t="s">
        <v>490</v>
      </c>
      <c r="H48" s="199" t="s">
        <v>491</v>
      </c>
      <c r="I48" s="199" t="s">
        <v>61</v>
      </c>
      <c r="J48" s="177"/>
    </row>
    <row r="49" spans="1:10">
      <c r="A49" s="182" t="s">
        <v>184</v>
      </c>
      <c r="B49" s="182" t="s">
        <v>488</v>
      </c>
      <c r="C49" s="182" t="s">
        <v>154</v>
      </c>
      <c r="D49" s="182" t="s">
        <v>185</v>
      </c>
      <c r="E49" s="182" t="s">
        <v>57</v>
      </c>
      <c r="F49" s="182" t="s">
        <v>512</v>
      </c>
      <c r="G49" s="182" t="s">
        <v>321</v>
      </c>
      <c r="H49" s="199" t="s">
        <v>491</v>
      </c>
      <c r="I49" s="199" t="s">
        <v>61</v>
      </c>
      <c r="J49" s="177"/>
    </row>
    <row r="50" spans="1:10">
      <c r="A50" s="182" t="s">
        <v>184</v>
      </c>
      <c r="B50" s="182" t="s">
        <v>488</v>
      </c>
      <c r="C50" s="182" t="s">
        <v>154</v>
      </c>
      <c r="D50" s="182" t="s">
        <v>185</v>
      </c>
      <c r="E50" s="182" t="s">
        <v>57</v>
      </c>
      <c r="F50" s="182" t="s">
        <v>513</v>
      </c>
      <c r="G50" s="182" t="s">
        <v>321</v>
      </c>
      <c r="H50" s="199" t="s">
        <v>491</v>
      </c>
      <c r="I50" s="199" t="s">
        <v>61</v>
      </c>
      <c r="J50" s="177"/>
    </row>
    <row r="51" spans="1:10">
      <c r="A51" s="182" t="s">
        <v>184</v>
      </c>
      <c r="B51" s="182" t="s">
        <v>273</v>
      </c>
      <c r="C51" s="182" t="s">
        <v>153</v>
      </c>
      <c r="D51" s="182" t="s">
        <v>185</v>
      </c>
      <c r="E51" s="182" t="s">
        <v>57</v>
      </c>
      <c r="F51" s="182" t="s">
        <v>290</v>
      </c>
      <c r="G51" s="182" t="s">
        <v>272</v>
      </c>
      <c r="H51" s="199" t="s">
        <v>60</v>
      </c>
      <c r="I51" s="199" t="s">
        <v>61</v>
      </c>
      <c r="J51" s="177"/>
    </row>
    <row r="52" spans="1:10">
      <c r="A52" s="182" t="s">
        <v>184</v>
      </c>
      <c r="B52" s="182" t="s">
        <v>273</v>
      </c>
      <c r="C52" s="182" t="s">
        <v>153</v>
      </c>
      <c r="D52" s="182" t="s">
        <v>185</v>
      </c>
      <c r="E52" s="182" t="s">
        <v>57</v>
      </c>
      <c r="F52" s="182" t="s">
        <v>291</v>
      </c>
      <c r="G52" s="182" t="s">
        <v>272</v>
      </c>
      <c r="H52" s="199" t="s">
        <v>60</v>
      </c>
      <c r="I52" s="199" t="s">
        <v>61</v>
      </c>
      <c r="J52" s="177"/>
    </row>
    <row r="53" spans="1:10">
      <c r="A53" s="182" t="s">
        <v>184</v>
      </c>
      <c r="B53" s="182" t="s">
        <v>273</v>
      </c>
      <c r="C53" s="182" t="s">
        <v>153</v>
      </c>
      <c r="D53" s="182" t="s">
        <v>185</v>
      </c>
      <c r="E53" s="182" t="s">
        <v>57</v>
      </c>
      <c r="F53" s="182" t="s">
        <v>292</v>
      </c>
      <c r="G53" s="182" t="s">
        <v>272</v>
      </c>
      <c r="H53" s="199" t="s">
        <v>60</v>
      </c>
      <c r="I53" s="199" t="s">
        <v>61</v>
      </c>
      <c r="J53" s="177"/>
    </row>
    <row r="54" spans="1:10">
      <c r="A54" s="182" t="s">
        <v>184</v>
      </c>
      <c r="B54" s="182" t="s">
        <v>488</v>
      </c>
      <c r="C54" s="182" t="s">
        <v>153</v>
      </c>
      <c r="D54" s="182" t="s">
        <v>185</v>
      </c>
      <c r="E54" s="182" t="s">
        <v>57</v>
      </c>
      <c r="F54" s="182" t="s">
        <v>514</v>
      </c>
      <c r="G54" s="182" t="s">
        <v>490</v>
      </c>
      <c r="H54" s="199" t="s">
        <v>491</v>
      </c>
      <c r="I54" s="199" t="s">
        <v>61</v>
      </c>
      <c r="J54" s="177"/>
    </row>
    <row r="55" spans="1:10">
      <c r="A55" s="182" t="s">
        <v>184</v>
      </c>
      <c r="B55" s="182" t="s">
        <v>488</v>
      </c>
      <c r="C55" s="182" t="s">
        <v>153</v>
      </c>
      <c r="D55" s="182" t="s">
        <v>185</v>
      </c>
      <c r="E55" s="182" t="s">
        <v>57</v>
      </c>
      <c r="F55" s="182" t="s">
        <v>515</v>
      </c>
      <c r="G55" s="182" t="s">
        <v>490</v>
      </c>
      <c r="H55" s="199" t="s">
        <v>491</v>
      </c>
      <c r="I55" s="199" t="s">
        <v>61</v>
      </c>
      <c r="J55" s="177"/>
    </row>
    <row r="56" spans="1:10">
      <c r="A56" s="182" t="s">
        <v>184</v>
      </c>
      <c r="B56" s="182" t="s">
        <v>488</v>
      </c>
      <c r="C56" s="182" t="s">
        <v>153</v>
      </c>
      <c r="D56" s="182" t="s">
        <v>185</v>
      </c>
      <c r="E56" s="182" t="s">
        <v>57</v>
      </c>
      <c r="F56" s="182" t="s">
        <v>516</v>
      </c>
      <c r="G56" s="182" t="s">
        <v>321</v>
      </c>
      <c r="H56" s="199" t="s">
        <v>491</v>
      </c>
      <c r="I56" s="199" t="s">
        <v>61</v>
      </c>
      <c r="J56" s="177"/>
    </row>
    <row r="57" spans="1:10">
      <c r="A57" s="182" t="s">
        <v>184</v>
      </c>
      <c r="B57" s="182" t="s">
        <v>488</v>
      </c>
      <c r="C57" s="182" t="s">
        <v>153</v>
      </c>
      <c r="D57" s="182" t="s">
        <v>185</v>
      </c>
      <c r="E57" s="182" t="s">
        <v>57</v>
      </c>
      <c r="F57" s="182" t="s">
        <v>517</v>
      </c>
      <c r="G57" s="182" t="s">
        <v>321</v>
      </c>
      <c r="H57" s="199" t="s">
        <v>491</v>
      </c>
      <c r="I57" s="199" t="s">
        <v>61</v>
      </c>
      <c r="J57" s="177"/>
    </row>
    <row r="58" spans="1:10">
      <c r="A58" s="182" t="s">
        <v>184</v>
      </c>
      <c r="B58" s="182" t="s">
        <v>273</v>
      </c>
      <c r="C58" s="182" t="s">
        <v>164</v>
      </c>
      <c r="D58" s="182" t="s">
        <v>185</v>
      </c>
      <c r="E58" s="182" t="s">
        <v>57</v>
      </c>
      <c r="F58" s="182" t="s">
        <v>293</v>
      </c>
      <c r="G58" s="182" t="s">
        <v>272</v>
      </c>
      <c r="H58" s="199" t="s">
        <v>60</v>
      </c>
      <c r="I58" s="199" t="s">
        <v>61</v>
      </c>
      <c r="J58" s="177"/>
    </row>
    <row r="59" spans="1:10">
      <c r="A59" s="182" t="s">
        <v>184</v>
      </c>
      <c r="B59" s="182" t="s">
        <v>273</v>
      </c>
      <c r="C59" s="182" t="s">
        <v>164</v>
      </c>
      <c r="D59" s="182" t="s">
        <v>185</v>
      </c>
      <c r="E59" s="182" t="s">
        <v>57</v>
      </c>
      <c r="F59" s="182" t="s">
        <v>294</v>
      </c>
      <c r="G59" s="182" t="s">
        <v>272</v>
      </c>
      <c r="H59" s="199" t="s">
        <v>60</v>
      </c>
      <c r="I59" s="199" t="s">
        <v>61</v>
      </c>
      <c r="J59" s="177"/>
    </row>
    <row r="60" spans="1:10">
      <c r="A60" s="182" t="s">
        <v>184</v>
      </c>
      <c r="B60" s="182" t="s">
        <v>273</v>
      </c>
      <c r="C60" s="182" t="s">
        <v>164</v>
      </c>
      <c r="D60" s="182" t="s">
        <v>185</v>
      </c>
      <c r="E60" s="182" t="s">
        <v>57</v>
      </c>
      <c r="F60" s="182" t="s">
        <v>295</v>
      </c>
      <c r="G60" s="182" t="s">
        <v>272</v>
      </c>
      <c r="H60" s="199" t="s">
        <v>60</v>
      </c>
      <c r="I60" s="199" t="s">
        <v>61</v>
      </c>
      <c r="J60" s="177"/>
    </row>
    <row r="61" spans="1:10">
      <c r="A61" s="182" t="s">
        <v>184</v>
      </c>
      <c r="B61" s="182" t="s">
        <v>488</v>
      </c>
      <c r="C61" s="182" t="s">
        <v>164</v>
      </c>
      <c r="D61" s="182" t="s">
        <v>185</v>
      </c>
      <c r="E61" s="182" t="s">
        <v>57</v>
      </c>
      <c r="F61" s="182" t="s">
        <v>518</v>
      </c>
      <c r="G61" s="182" t="s">
        <v>490</v>
      </c>
      <c r="H61" s="199" t="s">
        <v>491</v>
      </c>
      <c r="I61" s="199" t="s">
        <v>61</v>
      </c>
      <c r="J61" s="177"/>
    </row>
    <row r="62" spans="1:10">
      <c r="A62" s="182" t="s">
        <v>184</v>
      </c>
      <c r="B62" s="182" t="s">
        <v>488</v>
      </c>
      <c r="C62" s="182" t="s">
        <v>164</v>
      </c>
      <c r="D62" s="182" t="s">
        <v>185</v>
      </c>
      <c r="E62" s="182" t="s">
        <v>57</v>
      </c>
      <c r="F62" s="182" t="s">
        <v>519</v>
      </c>
      <c r="G62" s="182" t="s">
        <v>490</v>
      </c>
      <c r="H62" s="199" t="s">
        <v>491</v>
      </c>
      <c r="I62" s="199" t="s">
        <v>61</v>
      </c>
      <c r="J62" s="177"/>
    </row>
    <row r="63" spans="1:10">
      <c r="A63" s="182" t="s">
        <v>184</v>
      </c>
      <c r="B63" s="182" t="s">
        <v>488</v>
      </c>
      <c r="C63" s="182" t="s">
        <v>164</v>
      </c>
      <c r="D63" s="182" t="s">
        <v>185</v>
      </c>
      <c r="E63" s="182" t="s">
        <v>57</v>
      </c>
      <c r="F63" s="182" t="s">
        <v>520</v>
      </c>
      <c r="G63" s="182" t="s">
        <v>321</v>
      </c>
      <c r="H63" s="199" t="s">
        <v>491</v>
      </c>
      <c r="I63" s="199" t="s">
        <v>61</v>
      </c>
      <c r="J63" s="177"/>
    </row>
    <row r="64" spans="1:10">
      <c r="A64" s="182" t="s">
        <v>184</v>
      </c>
      <c r="B64" s="182" t="s">
        <v>488</v>
      </c>
      <c r="C64" s="182" t="s">
        <v>164</v>
      </c>
      <c r="D64" s="182" t="s">
        <v>185</v>
      </c>
      <c r="E64" s="182" t="s">
        <v>57</v>
      </c>
      <c r="F64" s="182" t="s">
        <v>521</v>
      </c>
      <c r="G64" s="182" t="s">
        <v>321</v>
      </c>
      <c r="H64" s="199" t="s">
        <v>491</v>
      </c>
      <c r="I64" s="199" t="s">
        <v>61</v>
      </c>
      <c r="J64" s="177"/>
    </row>
    <row r="65" spans="1:10">
      <c r="A65" s="182" t="s">
        <v>151</v>
      </c>
      <c r="B65" s="182" t="s">
        <v>209</v>
      </c>
      <c r="C65" s="182" t="s">
        <v>178</v>
      </c>
      <c r="D65" s="182" t="s">
        <v>177</v>
      </c>
      <c r="E65" s="182" t="s">
        <v>57</v>
      </c>
      <c r="F65" s="182" t="s">
        <v>522</v>
      </c>
      <c r="G65" s="182" t="s">
        <v>322</v>
      </c>
      <c r="H65" s="199" t="s">
        <v>491</v>
      </c>
      <c r="I65" s="199" t="s">
        <v>61</v>
      </c>
      <c r="J65" s="177"/>
    </row>
    <row r="66" spans="1:10">
      <c r="A66" s="182" t="s">
        <v>151</v>
      </c>
      <c r="B66" s="182" t="s">
        <v>210</v>
      </c>
      <c r="C66" s="182" t="s">
        <v>102</v>
      </c>
      <c r="D66" s="182" t="s">
        <v>163</v>
      </c>
      <c r="E66" s="182" t="s">
        <v>57</v>
      </c>
      <c r="F66" s="182" t="s">
        <v>211</v>
      </c>
      <c r="G66" s="182" t="s">
        <v>212</v>
      </c>
      <c r="H66" s="199" t="s">
        <v>213</v>
      </c>
      <c r="I66" s="199" t="s">
        <v>61</v>
      </c>
      <c r="J66" s="177"/>
    </row>
    <row r="67" spans="1:10">
      <c r="A67" s="182" t="s">
        <v>151</v>
      </c>
      <c r="B67" s="182" t="s">
        <v>210</v>
      </c>
      <c r="C67" s="182" t="s">
        <v>102</v>
      </c>
      <c r="D67" s="182" t="s">
        <v>163</v>
      </c>
      <c r="E67" s="182" t="s">
        <v>57</v>
      </c>
      <c r="F67" s="182" t="s">
        <v>214</v>
      </c>
      <c r="G67" s="182" t="s">
        <v>212</v>
      </c>
      <c r="H67" s="199" t="s">
        <v>213</v>
      </c>
      <c r="I67" s="199" t="s">
        <v>61</v>
      </c>
      <c r="J67" s="177"/>
    </row>
    <row r="68" spans="1:10">
      <c r="A68" s="182" t="s">
        <v>151</v>
      </c>
      <c r="B68" s="182" t="s">
        <v>523</v>
      </c>
      <c r="C68" s="182" t="s">
        <v>102</v>
      </c>
      <c r="D68" s="182" t="s">
        <v>163</v>
      </c>
      <c r="E68" s="182" t="s">
        <v>57</v>
      </c>
      <c r="F68" s="182" t="s">
        <v>524</v>
      </c>
      <c r="G68" s="182" t="s">
        <v>321</v>
      </c>
      <c r="H68" s="199" t="s">
        <v>491</v>
      </c>
      <c r="I68" s="199" t="s">
        <v>61</v>
      </c>
      <c r="J68" s="177"/>
    </row>
    <row r="69" spans="1:10">
      <c r="A69" s="182" t="s">
        <v>151</v>
      </c>
      <c r="B69" s="182" t="s">
        <v>523</v>
      </c>
      <c r="C69" s="182" t="s">
        <v>102</v>
      </c>
      <c r="D69" s="182" t="s">
        <v>163</v>
      </c>
      <c r="E69" s="182" t="s">
        <v>57</v>
      </c>
      <c r="F69" s="182" t="s">
        <v>525</v>
      </c>
      <c r="G69" s="182" t="s">
        <v>321</v>
      </c>
      <c r="H69" s="199" t="s">
        <v>491</v>
      </c>
      <c r="I69" s="199" t="s">
        <v>61</v>
      </c>
      <c r="J69" s="177"/>
    </row>
    <row r="70" spans="1:10">
      <c r="A70" s="182" t="s">
        <v>151</v>
      </c>
      <c r="B70" s="182" t="s">
        <v>523</v>
      </c>
      <c r="C70" s="182" t="s">
        <v>102</v>
      </c>
      <c r="D70" s="182" t="s">
        <v>163</v>
      </c>
      <c r="E70" s="182" t="s">
        <v>57</v>
      </c>
      <c r="F70" s="182" t="s">
        <v>526</v>
      </c>
      <c r="G70" s="182" t="s">
        <v>527</v>
      </c>
      <c r="H70" s="199" t="s">
        <v>491</v>
      </c>
      <c r="I70" s="199" t="s">
        <v>61</v>
      </c>
      <c r="J70" s="177"/>
    </row>
    <row r="71" spans="1:10">
      <c r="A71" s="182" t="s">
        <v>151</v>
      </c>
      <c r="B71" s="182" t="s">
        <v>209</v>
      </c>
      <c r="C71" s="182" t="s">
        <v>152</v>
      </c>
      <c r="D71" s="182" t="s">
        <v>171</v>
      </c>
      <c r="E71" s="182" t="s">
        <v>57</v>
      </c>
      <c r="F71" s="182" t="s">
        <v>528</v>
      </c>
      <c r="G71" s="182" t="s">
        <v>529</v>
      </c>
      <c r="H71" s="199" t="s">
        <v>491</v>
      </c>
      <c r="I71" s="199" t="s">
        <v>61</v>
      </c>
      <c r="J71" s="177"/>
    </row>
    <row r="72" spans="1:10">
      <c r="A72" s="182" t="s">
        <v>151</v>
      </c>
      <c r="B72" s="182" t="s">
        <v>209</v>
      </c>
      <c r="C72" s="182" t="s">
        <v>152</v>
      </c>
      <c r="D72" s="182" t="s">
        <v>171</v>
      </c>
      <c r="E72" s="182" t="s">
        <v>57</v>
      </c>
      <c r="F72" s="182" t="s">
        <v>530</v>
      </c>
      <c r="G72" s="182" t="s">
        <v>531</v>
      </c>
      <c r="H72" s="199" t="s">
        <v>491</v>
      </c>
      <c r="I72" s="199" t="s">
        <v>61</v>
      </c>
      <c r="J72" s="177"/>
    </row>
    <row r="73" spans="1:10">
      <c r="A73" s="182" t="s">
        <v>151</v>
      </c>
      <c r="B73" s="182" t="s">
        <v>523</v>
      </c>
      <c r="C73" s="182" t="s">
        <v>152</v>
      </c>
      <c r="D73" s="182" t="s">
        <v>171</v>
      </c>
      <c r="E73" s="182" t="s">
        <v>57</v>
      </c>
      <c r="F73" s="182" t="s">
        <v>532</v>
      </c>
      <c r="G73" s="182" t="s">
        <v>533</v>
      </c>
      <c r="H73" s="199" t="s">
        <v>491</v>
      </c>
      <c r="I73" s="199" t="s">
        <v>61</v>
      </c>
      <c r="J73" s="177"/>
    </row>
    <row r="74" spans="1:10">
      <c r="A74" s="182" t="s">
        <v>151</v>
      </c>
      <c r="B74" s="182" t="s">
        <v>523</v>
      </c>
      <c r="C74" s="182" t="s">
        <v>152</v>
      </c>
      <c r="D74" s="182" t="s">
        <v>171</v>
      </c>
      <c r="E74" s="182" t="s">
        <v>57</v>
      </c>
      <c r="F74" s="182" t="s">
        <v>534</v>
      </c>
      <c r="G74" s="182" t="s">
        <v>269</v>
      </c>
      <c r="H74" s="199" t="s">
        <v>491</v>
      </c>
      <c r="I74" s="199" t="s">
        <v>61</v>
      </c>
      <c r="J74" s="177"/>
    </row>
    <row r="75" spans="1:10">
      <c r="A75" s="182" t="s">
        <v>151</v>
      </c>
      <c r="B75" s="182" t="s">
        <v>523</v>
      </c>
      <c r="C75" s="182" t="s">
        <v>152</v>
      </c>
      <c r="D75" s="182" t="s">
        <v>171</v>
      </c>
      <c r="E75" s="182" t="s">
        <v>57</v>
      </c>
      <c r="F75" s="182" t="s">
        <v>535</v>
      </c>
      <c r="G75" s="182" t="s">
        <v>269</v>
      </c>
      <c r="H75" s="199" t="s">
        <v>491</v>
      </c>
      <c r="I75" s="199" t="s">
        <v>61</v>
      </c>
      <c r="J75" s="177"/>
    </row>
    <row r="76" spans="1:10">
      <c r="A76" s="182" t="s">
        <v>151</v>
      </c>
      <c r="B76" s="182" t="s">
        <v>523</v>
      </c>
      <c r="C76" s="182" t="s">
        <v>152</v>
      </c>
      <c r="D76" s="182" t="s">
        <v>171</v>
      </c>
      <c r="E76" s="182" t="s">
        <v>57</v>
      </c>
      <c r="F76" s="182" t="s">
        <v>536</v>
      </c>
      <c r="G76" s="182" t="s">
        <v>269</v>
      </c>
      <c r="H76" s="199" t="s">
        <v>491</v>
      </c>
      <c r="I76" s="199" t="s">
        <v>61</v>
      </c>
      <c r="J76" s="177"/>
    </row>
    <row r="77" spans="1:10">
      <c r="A77" s="182" t="s">
        <v>151</v>
      </c>
      <c r="B77" s="182" t="s">
        <v>523</v>
      </c>
      <c r="C77" s="182" t="s">
        <v>152</v>
      </c>
      <c r="D77" s="182" t="s">
        <v>171</v>
      </c>
      <c r="E77" s="182" t="s">
        <v>57</v>
      </c>
      <c r="F77" s="182" t="s">
        <v>537</v>
      </c>
      <c r="G77" s="182" t="s">
        <v>538</v>
      </c>
      <c r="H77" s="199" t="s">
        <v>491</v>
      </c>
      <c r="I77" s="199" t="s">
        <v>61</v>
      </c>
      <c r="J77" s="177"/>
    </row>
    <row r="78" spans="1:10">
      <c r="A78" s="182" t="s">
        <v>151</v>
      </c>
      <c r="B78" s="182" t="s">
        <v>523</v>
      </c>
      <c r="C78" s="182" t="s">
        <v>152</v>
      </c>
      <c r="D78" s="182" t="s">
        <v>171</v>
      </c>
      <c r="E78" s="182" t="s">
        <v>57</v>
      </c>
      <c r="F78" s="182" t="s">
        <v>539</v>
      </c>
      <c r="G78" s="182" t="s">
        <v>540</v>
      </c>
      <c r="H78" s="199" t="s">
        <v>491</v>
      </c>
      <c r="I78" s="199" t="s">
        <v>61</v>
      </c>
      <c r="J78" s="177"/>
    </row>
    <row r="79" spans="1:10">
      <c r="A79" s="182" t="s">
        <v>151</v>
      </c>
      <c r="B79" s="182" t="s">
        <v>523</v>
      </c>
      <c r="C79" s="182" t="s">
        <v>152</v>
      </c>
      <c r="D79" s="182" t="s">
        <v>171</v>
      </c>
      <c r="E79" s="182" t="s">
        <v>57</v>
      </c>
      <c r="F79" s="182" t="s">
        <v>541</v>
      </c>
      <c r="G79" s="182" t="s">
        <v>542</v>
      </c>
      <c r="H79" s="199" t="s">
        <v>491</v>
      </c>
      <c r="I79" s="199" t="s">
        <v>61</v>
      </c>
      <c r="J79" s="177"/>
    </row>
    <row r="80" spans="1:10">
      <c r="A80" s="182" t="s">
        <v>151</v>
      </c>
      <c r="B80" s="182" t="s">
        <v>523</v>
      </c>
      <c r="C80" s="182" t="s">
        <v>152</v>
      </c>
      <c r="D80" s="182" t="s">
        <v>171</v>
      </c>
      <c r="E80" s="182" t="s">
        <v>57</v>
      </c>
      <c r="F80" s="182" t="s">
        <v>543</v>
      </c>
      <c r="G80" s="182" t="s">
        <v>542</v>
      </c>
      <c r="H80" s="199" t="s">
        <v>491</v>
      </c>
      <c r="I80" s="199" t="s">
        <v>61</v>
      </c>
      <c r="J80" s="177"/>
    </row>
    <row r="81" spans="1:10">
      <c r="A81" s="182" t="s">
        <v>151</v>
      </c>
      <c r="B81" s="182" t="s">
        <v>216</v>
      </c>
      <c r="C81" s="182" t="s">
        <v>152</v>
      </c>
      <c r="D81" s="182" t="s">
        <v>171</v>
      </c>
      <c r="E81" s="182" t="s">
        <v>57</v>
      </c>
      <c r="F81" s="182" t="s">
        <v>217</v>
      </c>
      <c r="G81" s="182" t="s">
        <v>218</v>
      </c>
      <c r="H81" s="199" t="s">
        <v>213</v>
      </c>
      <c r="I81" s="199" t="s">
        <v>61</v>
      </c>
      <c r="J81" s="177"/>
    </row>
    <row r="82" spans="1:10">
      <c r="A82" s="182" t="s">
        <v>151</v>
      </c>
      <c r="B82" s="182" t="s">
        <v>216</v>
      </c>
      <c r="C82" s="182" t="s">
        <v>152</v>
      </c>
      <c r="D82" s="182" t="s">
        <v>173</v>
      </c>
      <c r="E82" s="182" t="s">
        <v>57</v>
      </c>
      <c r="F82" s="182" t="s">
        <v>219</v>
      </c>
      <c r="G82" s="182" t="s">
        <v>218</v>
      </c>
      <c r="H82" s="199" t="s">
        <v>213</v>
      </c>
      <c r="I82" s="199" t="s">
        <v>61</v>
      </c>
      <c r="J82" s="177"/>
    </row>
    <row r="83" spans="1:10">
      <c r="A83" s="182" t="s">
        <v>151</v>
      </c>
      <c r="B83" s="182" t="s">
        <v>544</v>
      </c>
      <c r="C83" s="182" t="s">
        <v>152</v>
      </c>
      <c r="D83" s="182" t="s">
        <v>171</v>
      </c>
      <c r="E83" s="182" t="s">
        <v>57</v>
      </c>
      <c r="F83" s="182" t="s">
        <v>545</v>
      </c>
      <c r="G83" s="182" t="s">
        <v>255</v>
      </c>
      <c r="H83" s="199" t="s">
        <v>491</v>
      </c>
      <c r="I83" s="199" t="s">
        <v>61</v>
      </c>
      <c r="J83" s="177"/>
    </row>
    <row r="84" spans="1:10">
      <c r="A84" s="182" t="s">
        <v>151</v>
      </c>
      <c r="B84" s="182" t="s">
        <v>544</v>
      </c>
      <c r="C84" s="182" t="s">
        <v>152</v>
      </c>
      <c r="D84" s="182" t="s">
        <v>171</v>
      </c>
      <c r="E84" s="182" t="s">
        <v>57</v>
      </c>
      <c r="F84" s="182" t="s">
        <v>546</v>
      </c>
      <c r="G84" s="182" t="s">
        <v>255</v>
      </c>
      <c r="H84" s="199" t="s">
        <v>491</v>
      </c>
      <c r="I84" s="199" t="s">
        <v>61</v>
      </c>
      <c r="J84" s="177"/>
    </row>
    <row r="85" spans="1:10">
      <c r="A85" s="182" t="s">
        <v>151</v>
      </c>
      <c r="B85" s="182" t="s">
        <v>210</v>
      </c>
      <c r="C85" s="182" t="s">
        <v>154</v>
      </c>
      <c r="D85" s="182" t="s">
        <v>163</v>
      </c>
      <c r="E85" s="182" t="s">
        <v>57</v>
      </c>
      <c r="F85" s="182" t="s">
        <v>220</v>
      </c>
      <c r="G85" s="182" t="s">
        <v>212</v>
      </c>
      <c r="H85" s="199" t="s">
        <v>213</v>
      </c>
      <c r="I85" s="199" t="s">
        <v>61</v>
      </c>
      <c r="J85" s="177"/>
    </row>
    <row r="86" spans="1:10">
      <c r="A86" s="182" t="s">
        <v>151</v>
      </c>
      <c r="B86" s="182" t="s">
        <v>210</v>
      </c>
      <c r="C86" s="182" t="s">
        <v>154</v>
      </c>
      <c r="D86" s="182" t="s">
        <v>163</v>
      </c>
      <c r="E86" s="182" t="s">
        <v>57</v>
      </c>
      <c r="F86" s="182" t="s">
        <v>221</v>
      </c>
      <c r="G86" s="182" t="s">
        <v>212</v>
      </c>
      <c r="H86" s="199" t="s">
        <v>213</v>
      </c>
      <c r="I86" s="199" t="s">
        <v>61</v>
      </c>
      <c r="J86" s="177"/>
    </row>
    <row r="87" spans="1:10">
      <c r="A87" s="182" t="s">
        <v>151</v>
      </c>
      <c r="B87" s="182" t="s">
        <v>523</v>
      </c>
      <c r="C87" s="182" t="s">
        <v>154</v>
      </c>
      <c r="D87" s="182" t="s">
        <v>163</v>
      </c>
      <c r="E87" s="182" t="s">
        <v>57</v>
      </c>
      <c r="F87" s="182" t="s">
        <v>547</v>
      </c>
      <c r="G87" s="182" t="s">
        <v>321</v>
      </c>
      <c r="H87" s="199" t="s">
        <v>491</v>
      </c>
      <c r="I87" s="199" t="s">
        <v>61</v>
      </c>
      <c r="J87" s="177"/>
    </row>
    <row r="88" spans="1:10">
      <c r="A88" s="182" t="s">
        <v>151</v>
      </c>
      <c r="B88" s="182" t="s">
        <v>523</v>
      </c>
      <c r="C88" s="182" t="s">
        <v>154</v>
      </c>
      <c r="D88" s="182" t="s">
        <v>163</v>
      </c>
      <c r="E88" s="182" t="s">
        <v>57</v>
      </c>
      <c r="F88" s="182" t="s">
        <v>548</v>
      </c>
      <c r="G88" s="182" t="s">
        <v>321</v>
      </c>
      <c r="H88" s="199" t="s">
        <v>491</v>
      </c>
      <c r="I88" s="199" t="s">
        <v>61</v>
      </c>
      <c r="J88" s="177"/>
    </row>
    <row r="89" spans="1:10">
      <c r="A89" s="182" t="s">
        <v>151</v>
      </c>
      <c r="B89" s="182" t="s">
        <v>523</v>
      </c>
      <c r="C89" s="182" t="s">
        <v>154</v>
      </c>
      <c r="D89" s="182" t="s">
        <v>163</v>
      </c>
      <c r="E89" s="182" t="s">
        <v>57</v>
      </c>
      <c r="F89" s="182" t="s">
        <v>549</v>
      </c>
      <c r="G89" s="182" t="s">
        <v>527</v>
      </c>
      <c r="H89" s="199" t="s">
        <v>491</v>
      </c>
      <c r="I89" s="199" t="s">
        <v>61</v>
      </c>
      <c r="J89" s="177"/>
    </row>
    <row r="90" spans="1:10">
      <c r="A90" s="182" t="s">
        <v>151</v>
      </c>
      <c r="B90" s="182" t="s">
        <v>523</v>
      </c>
      <c r="C90" s="182" t="s">
        <v>154</v>
      </c>
      <c r="D90" s="182" t="s">
        <v>163</v>
      </c>
      <c r="E90" s="182" t="s">
        <v>57</v>
      </c>
      <c r="F90" s="182" t="s">
        <v>550</v>
      </c>
      <c r="G90" s="182" t="s">
        <v>551</v>
      </c>
      <c r="H90" s="199" t="s">
        <v>491</v>
      </c>
      <c r="I90" s="199" t="s">
        <v>61</v>
      </c>
      <c r="J90" s="177"/>
    </row>
    <row r="91" spans="1:10">
      <c r="A91" s="182" t="s">
        <v>151</v>
      </c>
      <c r="B91" s="182" t="s">
        <v>523</v>
      </c>
      <c r="C91" s="182" t="s">
        <v>154</v>
      </c>
      <c r="D91" s="182" t="s">
        <v>163</v>
      </c>
      <c r="E91" s="182" t="s">
        <v>57</v>
      </c>
      <c r="F91" s="182" t="s">
        <v>552</v>
      </c>
      <c r="G91" s="182" t="s">
        <v>551</v>
      </c>
      <c r="H91" s="199" t="s">
        <v>491</v>
      </c>
      <c r="I91" s="199" t="s">
        <v>61</v>
      </c>
      <c r="J91" s="177"/>
    </row>
    <row r="92" spans="1:10">
      <c r="A92" s="182" t="s">
        <v>151</v>
      </c>
      <c r="B92" s="182" t="s">
        <v>222</v>
      </c>
      <c r="C92" s="182" t="s">
        <v>153</v>
      </c>
      <c r="D92" s="182" t="s">
        <v>156</v>
      </c>
      <c r="E92" s="182" t="s">
        <v>57</v>
      </c>
      <c r="F92" s="182" t="s">
        <v>223</v>
      </c>
      <c r="G92" s="182" t="s">
        <v>224</v>
      </c>
      <c r="H92" s="199" t="s">
        <v>213</v>
      </c>
      <c r="I92" s="199" t="s">
        <v>61</v>
      </c>
      <c r="J92" s="177"/>
    </row>
    <row r="93" spans="1:10">
      <c r="A93" s="182" t="s">
        <v>151</v>
      </c>
      <c r="B93" s="182" t="s">
        <v>222</v>
      </c>
      <c r="C93" s="182" t="s">
        <v>153</v>
      </c>
      <c r="D93" s="182" t="s">
        <v>156</v>
      </c>
      <c r="E93" s="182" t="s">
        <v>57</v>
      </c>
      <c r="F93" s="182" t="s">
        <v>225</v>
      </c>
      <c r="G93" s="182" t="s">
        <v>226</v>
      </c>
      <c r="H93" s="199" t="s">
        <v>60</v>
      </c>
      <c r="I93" s="199" t="s">
        <v>61</v>
      </c>
      <c r="J93" s="177"/>
    </row>
    <row r="94" spans="1:10">
      <c r="A94" s="182" t="s">
        <v>151</v>
      </c>
      <c r="B94" s="182" t="s">
        <v>210</v>
      </c>
      <c r="C94" s="182" t="s">
        <v>153</v>
      </c>
      <c r="D94" s="182" t="s">
        <v>163</v>
      </c>
      <c r="E94" s="182" t="s">
        <v>57</v>
      </c>
      <c r="F94" s="182" t="s">
        <v>227</v>
      </c>
      <c r="G94" s="182" t="s">
        <v>212</v>
      </c>
      <c r="H94" s="199" t="s">
        <v>213</v>
      </c>
      <c r="I94" s="199" t="s">
        <v>61</v>
      </c>
      <c r="J94" s="177"/>
    </row>
    <row r="95" spans="1:10">
      <c r="A95" s="182" t="s">
        <v>151</v>
      </c>
      <c r="B95" s="182" t="s">
        <v>210</v>
      </c>
      <c r="C95" s="182" t="s">
        <v>153</v>
      </c>
      <c r="D95" s="182" t="s">
        <v>163</v>
      </c>
      <c r="E95" s="182" t="s">
        <v>57</v>
      </c>
      <c r="F95" s="182" t="s">
        <v>228</v>
      </c>
      <c r="G95" s="182" t="s">
        <v>212</v>
      </c>
      <c r="H95" s="199" t="s">
        <v>213</v>
      </c>
      <c r="I95" s="199" t="s">
        <v>61</v>
      </c>
      <c r="J95" s="177"/>
    </row>
    <row r="96" spans="1:10">
      <c r="A96" s="182" t="s">
        <v>151</v>
      </c>
      <c r="B96" s="182" t="s">
        <v>209</v>
      </c>
      <c r="C96" s="182" t="s">
        <v>153</v>
      </c>
      <c r="D96" s="182" t="s">
        <v>171</v>
      </c>
      <c r="E96" s="182" t="s">
        <v>57</v>
      </c>
      <c r="F96" s="182" t="s">
        <v>553</v>
      </c>
      <c r="G96" s="182" t="s">
        <v>529</v>
      </c>
      <c r="H96" s="199" t="s">
        <v>491</v>
      </c>
      <c r="I96" s="199" t="s">
        <v>61</v>
      </c>
      <c r="J96" s="177"/>
    </row>
    <row r="97" spans="1:10">
      <c r="A97" s="182" t="s">
        <v>151</v>
      </c>
      <c r="B97" s="182" t="s">
        <v>209</v>
      </c>
      <c r="C97" s="182" t="s">
        <v>153</v>
      </c>
      <c r="D97" s="182" t="s">
        <v>171</v>
      </c>
      <c r="E97" s="182" t="s">
        <v>57</v>
      </c>
      <c r="F97" s="182" t="s">
        <v>554</v>
      </c>
      <c r="G97" s="182" t="s">
        <v>529</v>
      </c>
      <c r="H97" s="199" t="s">
        <v>491</v>
      </c>
      <c r="I97" s="199" t="s">
        <v>61</v>
      </c>
      <c r="J97" s="177"/>
    </row>
    <row r="98" spans="1:10">
      <c r="A98" s="182" t="s">
        <v>151</v>
      </c>
      <c r="B98" s="182" t="s">
        <v>209</v>
      </c>
      <c r="C98" s="182" t="s">
        <v>153</v>
      </c>
      <c r="D98" s="182" t="s">
        <v>171</v>
      </c>
      <c r="E98" s="182" t="s">
        <v>57</v>
      </c>
      <c r="F98" s="182" t="s">
        <v>555</v>
      </c>
      <c r="G98" s="182" t="s">
        <v>531</v>
      </c>
      <c r="H98" s="199" t="s">
        <v>491</v>
      </c>
      <c r="I98" s="199" t="s">
        <v>61</v>
      </c>
      <c r="J98" s="177"/>
    </row>
    <row r="99" spans="1:10">
      <c r="A99" s="182" t="s">
        <v>151</v>
      </c>
      <c r="B99" s="182" t="s">
        <v>523</v>
      </c>
      <c r="C99" s="182" t="s">
        <v>153</v>
      </c>
      <c r="D99" s="182" t="s">
        <v>163</v>
      </c>
      <c r="E99" s="182" t="s">
        <v>57</v>
      </c>
      <c r="F99" s="182" t="s">
        <v>556</v>
      </c>
      <c r="G99" s="182" t="s">
        <v>321</v>
      </c>
      <c r="H99" s="199" t="s">
        <v>491</v>
      </c>
      <c r="I99" s="199" t="s">
        <v>61</v>
      </c>
      <c r="J99" s="177"/>
    </row>
    <row r="100" spans="1:10">
      <c r="A100" s="182" t="s">
        <v>151</v>
      </c>
      <c r="B100" s="182" t="s">
        <v>523</v>
      </c>
      <c r="C100" s="182" t="s">
        <v>153</v>
      </c>
      <c r="D100" s="182" t="s">
        <v>163</v>
      </c>
      <c r="E100" s="182" t="s">
        <v>57</v>
      </c>
      <c r="F100" s="182" t="s">
        <v>557</v>
      </c>
      <c r="G100" s="182" t="s">
        <v>321</v>
      </c>
      <c r="H100" s="199" t="s">
        <v>491</v>
      </c>
      <c r="I100" s="199" t="s">
        <v>61</v>
      </c>
      <c r="J100" s="177"/>
    </row>
    <row r="101" spans="1:10">
      <c r="A101" s="182" t="s">
        <v>151</v>
      </c>
      <c r="B101" s="182" t="s">
        <v>523</v>
      </c>
      <c r="C101" s="182" t="s">
        <v>153</v>
      </c>
      <c r="D101" s="182" t="s">
        <v>163</v>
      </c>
      <c r="E101" s="182" t="s">
        <v>57</v>
      </c>
      <c r="F101" s="182" t="s">
        <v>558</v>
      </c>
      <c r="G101" s="182" t="s">
        <v>529</v>
      </c>
      <c r="H101" s="199" t="s">
        <v>491</v>
      </c>
      <c r="I101" s="199" t="s">
        <v>61</v>
      </c>
      <c r="J101" s="177"/>
    </row>
    <row r="102" spans="1:10">
      <c r="A102" s="182" t="s">
        <v>151</v>
      </c>
      <c r="B102" s="182" t="s">
        <v>523</v>
      </c>
      <c r="C102" s="182" t="s">
        <v>153</v>
      </c>
      <c r="D102" s="182" t="s">
        <v>163</v>
      </c>
      <c r="E102" s="182" t="s">
        <v>57</v>
      </c>
      <c r="F102" s="182" t="s">
        <v>559</v>
      </c>
      <c r="G102" s="182" t="s">
        <v>527</v>
      </c>
      <c r="H102" s="199" t="s">
        <v>491</v>
      </c>
      <c r="I102" s="199" t="s">
        <v>61</v>
      </c>
      <c r="J102" s="177"/>
    </row>
    <row r="103" spans="1:10">
      <c r="A103" s="182" t="s">
        <v>151</v>
      </c>
      <c r="B103" s="182" t="s">
        <v>523</v>
      </c>
      <c r="C103" s="182" t="s">
        <v>153</v>
      </c>
      <c r="D103" s="182" t="s">
        <v>163</v>
      </c>
      <c r="E103" s="182" t="s">
        <v>57</v>
      </c>
      <c r="F103" s="182" t="s">
        <v>560</v>
      </c>
      <c r="G103" s="182" t="s">
        <v>551</v>
      </c>
      <c r="H103" s="199" t="s">
        <v>491</v>
      </c>
      <c r="I103" s="199" t="s">
        <v>61</v>
      </c>
      <c r="J103" s="177"/>
    </row>
    <row r="104" spans="1:10">
      <c r="A104" s="182" t="s">
        <v>151</v>
      </c>
      <c r="B104" s="182" t="s">
        <v>523</v>
      </c>
      <c r="C104" s="182" t="s">
        <v>153</v>
      </c>
      <c r="D104" s="182" t="s">
        <v>163</v>
      </c>
      <c r="E104" s="182" t="s">
        <v>57</v>
      </c>
      <c r="F104" s="182" t="s">
        <v>561</v>
      </c>
      <c r="G104" s="182" t="s">
        <v>551</v>
      </c>
      <c r="H104" s="199" t="s">
        <v>491</v>
      </c>
      <c r="I104" s="199" t="s">
        <v>61</v>
      </c>
      <c r="J104" s="177"/>
    </row>
    <row r="105" spans="1:10">
      <c r="A105" s="182" t="s">
        <v>151</v>
      </c>
      <c r="B105" s="182" t="s">
        <v>523</v>
      </c>
      <c r="C105" s="182" t="s">
        <v>153</v>
      </c>
      <c r="D105" s="182" t="s">
        <v>171</v>
      </c>
      <c r="E105" s="182" t="s">
        <v>57</v>
      </c>
      <c r="F105" s="182" t="s">
        <v>562</v>
      </c>
      <c r="G105" s="182" t="s">
        <v>533</v>
      </c>
      <c r="H105" s="199" t="s">
        <v>491</v>
      </c>
      <c r="I105" s="199" t="s">
        <v>61</v>
      </c>
      <c r="J105" s="177"/>
    </row>
    <row r="106" spans="1:10">
      <c r="A106" s="182" t="s">
        <v>151</v>
      </c>
      <c r="B106" s="182" t="s">
        <v>523</v>
      </c>
      <c r="C106" s="182" t="s">
        <v>153</v>
      </c>
      <c r="D106" s="182" t="s">
        <v>171</v>
      </c>
      <c r="E106" s="182" t="s">
        <v>57</v>
      </c>
      <c r="F106" s="182" t="s">
        <v>563</v>
      </c>
      <c r="G106" s="182" t="s">
        <v>269</v>
      </c>
      <c r="H106" s="199" t="s">
        <v>491</v>
      </c>
      <c r="I106" s="199" t="s">
        <v>61</v>
      </c>
      <c r="J106" s="177"/>
    </row>
    <row r="107" spans="1:10">
      <c r="A107" s="182" t="s">
        <v>151</v>
      </c>
      <c r="B107" s="182" t="s">
        <v>523</v>
      </c>
      <c r="C107" s="182" t="s">
        <v>153</v>
      </c>
      <c r="D107" s="182" t="s">
        <v>171</v>
      </c>
      <c r="E107" s="182" t="s">
        <v>57</v>
      </c>
      <c r="F107" s="182" t="s">
        <v>564</v>
      </c>
      <c r="G107" s="182" t="s">
        <v>269</v>
      </c>
      <c r="H107" s="199" t="s">
        <v>491</v>
      </c>
      <c r="I107" s="199" t="s">
        <v>61</v>
      </c>
      <c r="J107" s="177"/>
    </row>
    <row r="108" spans="1:10">
      <c r="A108" s="182" t="s">
        <v>151</v>
      </c>
      <c r="B108" s="182" t="s">
        <v>523</v>
      </c>
      <c r="C108" s="182" t="s">
        <v>153</v>
      </c>
      <c r="D108" s="182" t="s">
        <v>171</v>
      </c>
      <c r="E108" s="182" t="s">
        <v>57</v>
      </c>
      <c r="F108" s="182" t="s">
        <v>565</v>
      </c>
      <c r="G108" s="182" t="s">
        <v>269</v>
      </c>
      <c r="H108" s="199" t="s">
        <v>491</v>
      </c>
      <c r="I108" s="199" t="s">
        <v>61</v>
      </c>
      <c r="J108" s="177"/>
    </row>
    <row r="109" spans="1:10">
      <c r="A109" s="182" t="s">
        <v>151</v>
      </c>
      <c r="B109" s="182" t="s">
        <v>523</v>
      </c>
      <c r="C109" s="182" t="s">
        <v>153</v>
      </c>
      <c r="D109" s="182" t="s">
        <v>171</v>
      </c>
      <c r="E109" s="182" t="s">
        <v>57</v>
      </c>
      <c r="F109" s="182" t="s">
        <v>566</v>
      </c>
      <c r="G109" s="182" t="s">
        <v>538</v>
      </c>
      <c r="H109" s="199" t="s">
        <v>491</v>
      </c>
      <c r="I109" s="199" t="s">
        <v>61</v>
      </c>
      <c r="J109" s="177"/>
    </row>
    <row r="110" spans="1:10">
      <c r="A110" s="182" t="s">
        <v>151</v>
      </c>
      <c r="B110" s="182" t="s">
        <v>523</v>
      </c>
      <c r="C110" s="182" t="s">
        <v>153</v>
      </c>
      <c r="D110" s="182" t="s">
        <v>171</v>
      </c>
      <c r="E110" s="182" t="s">
        <v>57</v>
      </c>
      <c r="F110" s="182" t="s">
        <v>567</v>
      </c>
      <c r="G110" s="182" t="s">
        <v>540</v>
      </c>
      <c r="H110" s="199" t="s">
        <v>491</v>
      </c>
      <c r="I110" s="199" t="s">
        <v>61</v>
      </c>
      <c r="J110" s="177"/>
    </row>
    <row r="111" spans="1:10">
      <c r="A111" s="182" t="s">
        <v>151</v>
      </c>
      <c r="B111" s="182" t="s">
        <v>523</v>
      </c>
      <c r="C111" s="182" t="s">
        <v>153</v>
      </c>
      <c r="D111" s="182" t="s">
        <v>171</v>
      </c>
      <c r="E111" s="182" t="s">
        <v>57</v>
      </c>
      <c r="F111" s="182" t="s">
        <v>568</v>
      </c>
      <c r="G111" s="182" t="s">
        <v>542</v>
      </c>
      <c r="H111" s="199" t="s">
        <v>491</v>
      </c>
      <c r="I111" s="199" t="s">
        <v>61</v>
      </c>
      <c r="J111" s="177"/>
    </row>
    <row r="112" spans="1:10">
      <c r="A112" s="182" t="s">
        <v>151</v>
      </c>
      <c r="B112" s="182" t="s">
        <v>523</v>
      </c>
      <c r="C112" s="182" t="s">
        <v>153</v>
      </c>
      <c r="D112" s="182" t="s">
        <v>171</v>
      </c>
      <c r="E112" s="182" t="s">
        <v>57</v>
      </c>
      <c r="F112" s="182" t="s">
        <v>569</v>
      </c>
      <c r="G112" s="182" t="s">
        <v>542</v>
      </c>
      <c r="H112" s="199" t="s">
        <v>491</v>
      </c>
      <c r="I112" s="199" t="s">
        <v>61</v>
      </c>
      <c r="J112" s="177"/>
    </row>
    <row r="113" spans="1:10">
      <c r="A113" s="182" t="s">
        <v>151</v>
      </c>
      <c r="B113" s="182" t="s">
        <v>523</v>
      </c>
      <c r="C113" s="182" t="s">
        <v>153</v>
      </c>
      <c r="D113" s="182" t="s">
        <v>156</v>
      </c>
      <c r="E113" s="182" t="s">
        <v>57</v>
      </c>
      <c r="F113" s="182" t="s">
        <v>570</v>
      </c>
      <c r="G113" s="182" t="s">
        <v>321</v>
      </c>
      <c r="H113" s="199" t="s">
        <v>491</v>
      </c>
      <c r="I113" s="199" t="s">
        <v>61</v>
      </c>
      <c r="J113" s="177"/>
    </row>
    <row r="114" spans="1:10">
      <c r="A114" s="182" t="s">
        <v>151</v>
      </c>
      <c r="B114" s="182" t="s">
        <v>216</v>
      </c>
      <c r="C114" s="182" t="s">
        <v>153</v>
      </c>
      <c r="D114" s="182" t="s">
        <v>171</v>
      </c>
      <c r="E114" s="182" t="s">
        <v>57</v>
      </c>
      <c r="F114" s="182" t="s">
        <v>229</v>
      </c>
      <c r="G114" s="182" t="s">
        <v>218</v>
      </c>
      <c r="H114" s="199" t="s">
        <v>213</v>
      </c>
      <c r="I114" s="199" t="s">
        <v>61</v>
      </c>
      <c r="J114" s="177"/>
    </row>
    <row r="115" spans="1:10">
      <c r="A115" s="182" t="s">
        <v>151</v>
      </c>
      <c r="B115" s="182" t="s">
        <v>216</v>
      </c>
      <c r="C115" s="182" t="s">
        <v>153</v>
      </c>
      <c r="D115" s="182" t="s">
        <v>171</v>
      </c>
      <c r="E115" s="182" t="s">
        <v>57</v>
      </c>
      <c r="F115" s="182" t="s">
        <v>230</v>
      </c>
      <c r="G115" s="182" t="s">
        <v>218</v>
      </c>
      <c r="H115" s="199" t="s">
        <v>213</v>
      </c>
      <c r="I115" s="199" t="s">
        <v>61</v>
      </c>
      <c r="J115" s="177"/>
    </row>
    <row r="116" spans="1:10">
      <c r="A116" s="182" t="s">
        <v>151</v>
      </c>
      <c r="B116" s="182" t="s">
        <v>544</v>
      </c>
      <c r="C116" s="182" t="s">
        <v>153</v>
      </c>
      <c r="D116" s="182" t="s">
        <v>171</v>
      </c>
      <c r="E116" s="182" t="s">
        <v>57</v>
      </c>
      <c r="F116" s="182" t="s">
        <v>571</v>
      </c>
      <c r="G116" s="182" t="s">
        <v>255</v>
      </c>
      <c r="H116" s="199" t="s">
        <v>491</v>
      </c>
      <c r="I116" s="199" t="s">
        <v>61</v>
      </c>
      <c r="J116" s="177"/>
    </row>
    <row r="117" spans="1:10">
      <c r="A117" s="182" t="s">
        <v>151</v>
      </c>
      <c r="B117" s="182" t="s">
        <v>544</v>
      </c>
      <c r="C117" s="182" t="s">
        <v>153</v>
      </c>
      <c r="D117" s="182" t="s">
        <v>171</v>
      </c>
      <c r="E117" s="182" t="s">
        <v>57</v>
      </c>
      <c r="F117" s="182" t="s">
        <v>572</v>
      </c>
      <c r="G117" s="182" t="s">
        <v>255</v>
      </c>
      <c r="H117" s="199" t="s">
        <v>491</v>
      </c>
      <c r="I117" s="199" t="s">
        <v>61</v>
      </c>
      <c r="J117" s="177"/>
    </row>
    <row r="118" spans="1:10">
      <c r="A118" s="182" t="s">
        <v>151</v>
      </c>
      <c r="B118" s="182" t="s">
        <v>216</v>
      </c>
      <c r="C118" s="182" t="s">
        <v>174</v>
      </c>
      <c r="D118" s="182" t="s">
        <v>173</v>
      </c>
      <c r="E118" s="182" t="s">
        <v>57</v>
      </c>
      <c r="F118" s="182" t="s">
        <v>231</v>
      </c>
      <c r="G118" s="182" t="s">
        <v>232</v>
      </c>
      <c r="H118" s="199" t="s">
        <v>213</v>
      </c>
      <c r="I118" s="199" t="s">
        <v>61</v>
      </c>
      <c r="J118" s="177"/>
    </row>
    <row r="119" spans="1:10">
      <c r="A119" s="182" t="s">
        <v>151</v>
      </c>
      <c r="B119" s="182" t="s">
        <v>216</v>
      </c>
      <c r="C119" s="182" t="s">
        <v>174</v>
      </c>
      <c r="D119" s="182" t="s">
        <v>173</v>
      </c>
      <c r="E119" s="182" t="s">
        <v>57</v>
      </c>
      <c r="F119" s="182" t="s">
        <v>233</v>
      </c>
      <c r="G119" s="182" t="s">
        <v>232</v>
      </c>
      <c r="H119" s="199" t="s">
        <v>213</v>
      </c>
      <c r="I119" s="199" t="s">
        <v>61</v>
      </c>
      <c r="J119" s="177"/>
    </row>
    <row r="120" spans="1:10">
      <c r="A120" s="182" t="s">
        <v>151</v>
      </c>
      <c r="B120" s="182" t="s">
        <v>210</v>
      </c>
      <c r="C120" s="182" t="s">
        <v>164</v>
      </c>
      <c r="D120" s="182" t="s">
        <v>163</v>
      </c>
      <c r="E120" s="182" t="s">
        <v>57</v>
      </c>
      <c r="F120" s="182" t="s">
        <v>234</v>
      </c>
      <c r="G120" s="182" t="s">
        <v>212</v>
      </c>
      <c r="H120" s="199" t="s">
        <v>60</v>
      </c>
      <c r="I120" s="199" t="s">
        <v>61</v>
      </c>
      <c r="J120" s="177"/>
    </row>
    <row r="121" spans="1:10">
      <c r="A121" s="182" t="s">
        <v>151</v>
      </c>
      <c r="B121" s="182" t="s">
        <v>210</v>
      </c>
      <c r="C121" s="182" t="s">
        <v>164</v>
      </c>
      <c r="D121" s="182" t="s">
        <v>163</v>
      </c>
      <c r="E121" s="182" t="s">
        <v>57</v>
      </c>
      <c r="F121" s="182" t="s">
        <v>235</v>
      </c>
      <c r="G121" s="182" t="s">
        <v>212</v>
      </c>
      <c r="H121" s="199" t="s">
        <v>60</v>
      </c>
      <c r="I121" s="199" t="s">
        <v>61</v>
      </c>
      <c r="J121" s="177"/>
    </row>
    <row r="122" spans="1:10">
      <c r="A122" s="182" t="s">
        <v>151</v>
      </c>
      <c r="B122" s="182" t="s">
        <v>222</v>
      </c>
      <c r="C122" s="182" t="s">
        <v>157</v>
      </c>
      <c r="D122" s="182" t="s">
        <v>156</v>
      </c>
      <c r="E122" s="182" t="s">
        <v>57</v>
      </c>
      <c r="F122" s="182" t="s">
        <v>236</v>
      </c>
      <c r="G122" s="182" t="s">
        <v>224</v>
      </c>
      <c r="H122" s="199" t="s">
        <v>213</v>
      </c>
      <c r="I122" s="199" t="s">
        <v>61</v>
      </c>
      <c r="J122" s="177"/>
    </row>
    <row r="123" spans="1:10">
      <c r="A123" s="182" t="s">
        <v>151</v>
      </c>
      <c r="B123" s="182" t="s">
        <v>523</v>
      </c>
      <c r="C123" s="182" t="s">
        <v>157</v>
      </c>
      <c r="D123" s="182" t="s">
        <v>156</v>
      </c>
      <c r="E123" s="182" t="s">
        <v>57</v>
      </c>
      <c r="F123" s="182" t="s">
        <v>573</v>
      </c>
      <c r="G123" s="182" t="s">
        <v>321</v>
      </c>
      <c r="H123" s="199" t="s">
        <v>491</v>
      </c>
      <c r="I123" s="199" t="s">
        <v>61</v>
      </c>
      <c r="J123" s="177"/>
    </row>
    <row r="124" spans="1:10">
      <c r="A124" s="182" t="s">
        <v>151</v>
      </c>
      <c r="B124" s="182" t="s">
        <v>210</v>
      </c>
      <c r="C124" s="182" t="s">
        <v>165</v>
      </c>
      <c r="D124" s="182" t="s">
        <v>163</v>
      </c>
      <c r="E124" s="182" t="s">
        <v>57</v>
      </c>
      <c r="F124" s="182" t="s">
        <v>237</v>
      </c>
      <c r="G124" s="182" t="s">
        <v>212</v>
      </c>
      <c r="H124" s="199" t="s">
        <v>213</v>
      </c>
      <c r="I124" s="199" t="s">
        <v>61</v>
      </c>
      <c r="J124" s="177"/>
    </row>
    <row r="125" spans="1:10">
      <c r="A125" s="182" t="s">
        <v>151</v>
      </c>
      <c r="B125" s="182" t="s">
        <v>210</v>
      </c>
      <c r="C125" s="182" t="s">
        <v>165</v>
      </c>
      <c r="D125" s="182" t="s">
        <v>163</v>
      </c>
      <c r="E125" s="182" t="s">
        <v>57</v>
      </c>
      <c r="F125" s="182" t="s">
        <v>238</v>
      </c>
      <c r="G125" s="182" t="s">
        <v>212</v>
      </c>
      <c r="H125" s="199" t="s">
        <v>213</v>
      </c>
      <c r="I125" s="199" t="s">
        <v>61</v>
      </c>
      <c r="J125" s="177"/>
    </row>
    <row r="126" spans="1:10">
      <c r="A126" s="182" t="s">
        <v>151</v>
      </c>
      <c r="B126" s="182" t="s">
        <v>523</v>
      </c>
      <c r="C126" s="182" t="s">
        <v>165</v>
      </c>
      <c r="D126" s="182" t="s">
        <v>163</v>
      </c>
      <c r="E126" s="182" t="s">
        <v>57</v>
      </c>
      <c r="F126" s="182" t="s">
        <v>574</v>
      </c>
      <c r="G126" s="182" t="s">
        <v>321</v>
      </c>
      <c r="H126" s="199" t="s">
        <v>491</v>
      </c>
      <c r="I126" s="199" t="s">
        <v>61</v>
      </c>
      <c r="J126" s="177"/>
    </row>
    <row r="127" spans="1:10">
      <c r="A127" s="182" t="s">
        <v>151</v>
      </c>
      <c r="B127" s="182" t="s">
        <v>523</v>
      </c>
      <c r="C127" s="182" t="s">
        <v>165</v>
      </c>
      <c r="D127" s="182" t="s">
        <v>163</v>
      </c>
      <c r="E127" s="182" t="s">
        <v>57</v>
      </c>
      <c r="F127" s="182" t="s">
        <v>575</v>
      </c>
      <c r="G127" s="182" t="s">
        <v>321</v>
      </c>
      <c r="H127" s="199" t="s">
        <v>491</v>
      </c>
      <c r="I127" s="199" t="s">
        <v>61</v>
      </c>
      <c r="J127" s="177"/>
    </row>
    <row r="128" spans="1:10">
      <c r="A128" s="182" t="s">
        <v>151</v>
      </c>
      <c r="B128" s="182" t="s">
        <v>523</v>
      </c>
      <c r="C128" s="182" t="s">
        <v>165</v>
      </c>
      <c r="D128" s="182" t="s">
        <v>163</v>
      </c>
      <c r="E128" s="182" t="s">
        <v>57</v>
      </c>
      <c r="F128" s="182" t="s">
        <v>576</v>
      </c>
      <c r="G128" s="182" t="s">
        <v>527</v>
      </c>
      <c r="H128" s="199" t="s">
        <v>491</v>
      </c>
      <c r="I128" s="199" t="s">
        <v>61</v>
      </c>
      <c r="J128" s="177"/>
    </row>
    <row r="129" spans="1:10">
      <c r="A129" s="182" t="s">
        <v>151</v>
      </c>
      <c r="B129" s="182" t="s">
        <v>523</v>
      </c>
      <c r="C129" s="182" t="s">
        <v>165</v>
      </c>
      <c r="D129" s="182" t="s">
        <v>163</v>
      </c>
      <c r="E129" s="182" t="s">
        <v>57</v>
      </c>
      <c r="F129" s="182" t="s">
        <v>577</v>
      </c>
      <c r="G129" s="182" t="s">
        <v>551</v>
      </c>
      <c r="H129" s="199" t="s">
        <v>491</v>
      </c>
      <c r="I129" s="199" t="s">
        <v>61</v>
      </c>
      <c r="J129" s="177"/>
    </row>
    <row r="130" spans="1:10">
      <c r="A130" s="182" t="s">
        <v>151</v>
      </c>
      <c r="B130" s="182" t="s">
        <v>523</v>
      </c>
      <c r="C130" s="182" t="s">
        <v>165</v>
      </c>
      <c r="D130" s="182" t="s">
        <v>163</v>
      </c>
      <c r="E130" s="182" t="s">
        <v>57</v>
      </c>
      <c r="F130" s="182" t="s">
        <v>578</v>
      </c>
      <c r="G130" s="182" t="s">
        <v>551</v>
      </c>
      <c r="H130" s="199" t="s">
        <v>491</v>
      </c>
      <c r="I130" s="199" t="s">
        <v>61</v>
      </c>
      <c r="J130" s="177"/>
    </row>
    <row r="131" spans="1:10">
      <c r="A131" s="182" t="s">
        <v>151</v>
      </c>
      <c r="B131" s="182" t="s">
        <v>222</v>
      </c>
      <c r="C131" s="182" t="s">
        <v>158</v>
      </c>
      <c r="D131" s="182" t="s">
        <v>156</v>
      </c>
      <c r="E131" s="182" t="s">
        <v>57</v>
      </c>
      <c r="F131" s="182" t="s">
        <v>239</v>
      </c>
      <c r="G131" s="182" t="s">
        <v>224</v>
      </c>
      <c r="H131" s="199" t="s">
        <v>213</v>
      </c>
      <c r="I131" s="199" t="s">
        <v>61</v>
      </c>
      <c r="J131" s="177"/>
    </row>
    <row r="132" spans="1:10">
      <c r="A132" s="182" t="s">
        <v>151</v>
      </c>
      <c r="B132" s="182" t="s">
        <v>222</v>
      </c>
      <c r="C132" s="182" t="s">
        <v>158</v>
      </c>
      <c r="D132" s="182" t="s">
        <v>156</v>
      </c>
      <c r="E132" s="182" t="s">
        <v>57</v>
      </c>
      <c r="F132" s="182" t="s">
        <v>240</v>
      </c>
      <c r="G132" s="182" t="s">
        <v>226</v>
      </c>
      <c r="H132" s="199" t="s">
        <v>60</v>
      </c>
      <c r="I132" s="199" t="s">
        <v>61</v>
      </c>
      <c r="J132" s="177"/>
    </row>
    <row r="133" spans="1:10">
      <c r="A133" s="182" t="s">
        <v>151</v>
      </c>
      <c r="B133" s="182" t="s">
        <v>210</v>
      </c>
      <c r="C133" s="182" t="s">
        <v>158</v>
      </c>
      <c r="D133" s="182" t="s">
        <v>163</v>
      </c>
      <c r="E133" s="182" t="s">
        <v>57</v>
      </c>
      <c r="F133" s="182" t="s">
        <v>241</v>
      </c>
      <c r="G133" s="182" t="s">
        <v>212</v>
      </c>
      <c r="H133" s="199" t="s">
        <v>213</v>
      </c>
      <c r="I133" s="199" t="s">
        <v>61</v>
      </c>
      <c r="J133" s="177"/>
    </row>
    <row r="134" spans="1:10">
      <c r="A134" s="182" t="s">
        <v>151</v>
      </c>
      <c r="B134" s="182" t="s">
        <v>210</v>
      </c>
      <c r="C134" s="182" t="s">
        <v>158</v>
      </c>
      <c r="D134" s="182" t="s">
        <v>163</v>
      </c>
      <c r="E134" s="182" t="s">
        <v>57</v>
      </c>
      <c r="F134" s="182" t="s">
        <v>242</v>
      </c>
      <c r="G134" s="182" t="s">
        <v>212</v>
      </c>
      <c r="H134" s="199" t="s">
        <v>213</v>
      </c>
      <c r="I134" s="199" t="s">
        <v>61</v>
      </c>
      <c r="J134" s="177"/>
    </row>
    <row r="135" spans="1:10">
      <c r="A135" s="182" t="s">
        <v>151</v>
      </c>
      <c r="B135" s="182" t="s">
        <v>209</v>
      </c>
      <c r="C135" s="182" t="s">
        <v>158</v>
      </c>
      <c r="D135" s="182" t="s">
        <v>171</v>
      </c>
      <c r="E135" s="182" t="s">
        <v>57</v>
      </c>
      <c r="F135" s="182" t="s">
        <v>579</v>
      </c>
      <c r="G135" s="182" t="s">
        <v>529</v>
      </c>
      <c r="H135" s="199" t="s">
        <v>491</v>
      </c>
      <c r="I135" s="199" t="s">
        <v>61</v>
      </c>
      <c r="J135" s="177"/>
    </row>
    <row r="136" spans="1:10">
      <c r="A136" s="182" t="s">
        <v>151</v>
      </c>
      <c r="B136" s="182" t="s">
        <v>523</v>
      </c>
      <c r="C136" s="182" t="s">
        <v>158</v>
      </c>
      <c r="D136" s="182" t="s">
        <v>163</v>
      </c>
      <c r="E136" s="182" t="s">
        <v>57</v>
      </c>
      <c r="F136" s="182" t="s">
        <v>580</v>
      </c>
      <c r="G136" s="182" t="s">
        <v>321</v>
      </c>
      <c r="H136" s="199" t="s">
        <v>491</v>
      </c>
      <c r="I136" s="199" t="s">
        <v>61</v>
      </c>
      <c r="J136" s="177"/>
    </row>
    <row r="137" spans="1:10">
      <c r="A137" s="182" t="s">
        <v>151</v>
      </c>
      <c r="B137" s="182" t="s">
        <v>523</v>
      </c>
      <c r="C137" s="182" t="s">
        <v>158</v>
      </c>
      <c r="D137" s="182" t="s">
        <v>163</v>
      </c>
      <c r="E137" s="182" t="s">
        <v>57</v>
      </c>
      <c r="F137" s="182" t="s">
        <v>581</v>
      </c>
      <c r="G137" s="182" t="s">
        <v>321</v>
      </c>
      <c r="H137" s="199" t="s">
        <v>491</v>
      </c>
      <c r="I137" s="199" t="s">
        <v>61</v>
      </c>
      <c r="J137" s="177"/>
    </row>
    <row r="138" spans="1:10">
      <c r="A138" s="182" t="s">
        <v>151</v>
      </c>
      <c r="B138" s="182" t="s">
        <v>523</v>
      </c>
      <c r="C138" s="182" t="s">
        <v>158</v>
      </c>
      <c r="D138" s="182" t="s">
        <v>163</v>
      </c>
      <c r="E138" s="182" t="s">
        <v>57</v>
      </c>
      <c r="F138" s="182" t="s">
        <v>582</v>
      </c>
      <c r="G138" s="182" t="s">
        <v>527</v>
      </c>
      <c r="H138" s="199" t="s">
        <v>491</v>
      </c>
      <c r="I138" s="199" t="s">
        <v>61</v>
      </c>
      <c r="J138" s="177"/>
    </row>
    <row r="139" spans="1:10">
      <c r="A139" s="182" t="s">
        <v>151</v>
      </c>
      <c r="B139" s="182" t="s">
        <v>523</v>
      </c>
      <c r="C139" s="182" t="s">
        <v>158</v>
      </c>
      <c r="D139" s="182" t="s">
        <v>163</v>
      </c>
      <c r="E139" s="182" t="s">
        <v>57</v>
      </c>
      <c r="F139" s="182" t="s">
        <v>583</v>
      </c>
      <c r="G139" s="182" t="s">
        <v>551</v>
      </c>
      <c r="H139" s="199" t="s">
        <v>491</v>
      </c>
      <c r="I139" s="199" t="s">
        <v>61</v>
      </c>
      <c r="J139" s="177"/>
    </row>
    <row r="140" spans="1:10">
      <c r="A140" s="182" t="s">
        <v>151</v>
      </c>
      <c r="B140" s="182" t="s">
        <v>523</v>
      </c>
      <c r="C140" s="182" t="s">
        <v>158</v>
      </c>
      <c r="D140" s="182" t="s">
        <v>163</v>
      </c>
      <c r="E140" s="182" t="s">
        <v>57</v>
      </c>
      <c r="F140" s="182" t="s">
        <v>584</v>
      </c>
      <c r="G140" s="182" t="s">
        <v>551</v>
      </c>
      <c r="H140" s="199" t="s">
        <v>491</v>
      </c>
      <c r="I140" s="199" t="s">
        <v>61</v>
      </c>
      <c r="J140" s="177"/>
    </row>
    <row r="141" spans="1:10">
      <c r="A141" s="182" t="s">
        <v>151</v>
      </c>
      <c r="B141" s="182" t="s">
        <v>523</v>
      </c>
      <c r="C141" s="182" t="s">
        <v>158</v>
      </c>
      <c r="D141" s="182" t="s">
        <v>171</v>
      </c>
      <c r="E141" s="182" t="s">
        <v>57</v>
      </c>
      <c r="F141" s="182" t="s">
        <v>585</v>
      </c>
      <c r="G141" s="182" t="s">
        <v>533</v>
      </c>
      <c r="H141" s="199" t="s">
        <v>491</v>
      </c>
      <c r="I141" s="199" t="s">
        <v>61</v>
      </c>
      <c r="J141" s="177"/>
    </row>
    <row r="142" spans="1:10">
      <c r="A142" s="182" t="s">
        <v>151</v>
      </c>
      <c r="B142" s="182" t="s">
        <v>523</v>
      </c>
      <c r="C142" s="182" t="s">
        <v>158</v>
      </c>
      <c r="D142" s="182" t="s">
        <v>171</v>
      </c>
      <c r="E142" s="182" t="s">
        <v>57</v>
      </c>
      <c r="F142" s="182" t="s">
        <v>586</v>
      </c>
      <c r="G142" s="182" t="s">
        <v>269</v>
      </c>
      <c r="H142" s="199" t="s">
        <v>491</v>
      </c>
      <c r="I142" s="199" t="s">
        <v>61</v>
      </c>
      <c r="J142" s="177"/>
    </row>
    <row r="143" spans="1:10">
      <c r="A143" s="182" t="s">
        <v>151</v>
      </c>
      <c r="B143" s="182" t="s">
        <v>523</v>
      </c>
      <c r="C143" s="182" t="s">
        <v>158</v>
      </c>
      <c r="D143" s="182" t="s">
        <v>171</v>
      </c>
      <c r="E143" s="182" t="s">
        <v>57</v>
      </c>
      <c r="F143" s="182" t="s">
        <v>587</v>
      </c>
      <c r="G143" s="182" t="s">
        <v>269</v>
      </c>
      <c r="H143" s="199" t="s">
        <v>491</v>
      </c>
      <c r="I143" s="199" t="s">
        <v>61</v>
      </c>
      <c r="J143" s="177"/>
    </row>
    <row r="144" spans="1:10">
      <c r="A144" s="182" t="s">
        <v>151</v>
      </c>
      <c r="B144" s="182" t="s">
        <v>523</v>
      </c>
      <c r="C144" s="182" t="s">
        <v>158</v>
      </c>
      <c r="D144" s="182" t="s">
        <v>171</v>
      </c>
      <c r="E144" s="182" t="s">
        <v>57</v>
      </c>
      <c r="F144" s="182" t="s">
        <v>588</v>
      </c>
      <c r="G144" s="182" t="s">
        <v>538</v>
      </c>
      <c r="H144" s="199" t="s">
        <v>491</v>
      </c>
      <c r="I144" s="199" t="s">
        <v>61</v>
      </c>
      <c r="J144" s="177"/>
    </row>
    <row r="145" spans="1:10">
      <c r="A145" s="182" t="s">
        <v>151</v>
      </c>
      <c r="B145" s="182" t="s">
        <v>523</v>
      </c>
      <c r="C145" s="182" t="s">
        <v>158</v>
      </c>
      <c r="D145" s="182" t="s">
        <v>171</v>
      </c>
      <c r="E145" s="182" t="s">
        <v>57</v>
      </c>
      <c r="F145" s="182" t="s">
        <v>589</v>
      </c>
      <c r="G145" s="182" t="s">
        <v>540</v>
      </c>
      <c r="H145" s="199" t="s">
        <v>491</v>
      </c>
      <c r="I145" s="199" t="s">
        <v>61</v>
      </c>
      <c r="J145" s="177"/>
    </row>
    <row r="146" spans="1:10">
      <c r="A146" s="182" t="s">
        <v>151</v>
      </c>
      <c r="B146" s="182" t="s">
        <v>523</v>
      </c>
      <c r="C146" s="182" t="s">
        <v>158</v>
      </c>
      <c r="D146" s="182" t="s">
        <v>156</v>
      </c>
      <c r="E146" s="182" t="s">
        <v>57</v>
      </c>
      <c r="F146" s="182" t="s">
        <v>590</v>
      </c>
      <c r="G146" s="182" t="s">
        <v>321</v>
      </c>
      <c r="H146" s="199" t="s">
        <v>491</v>
      </c>
      <c r="I146" s="199" t="s">
        <v>61</v>
      </c>
      <c r="J146" s="177"/>
    </row>
    <row r="147" spans="1:10">
      <c r="A147" s="182" t="s">
        <v>151</v>
      </c>
      <c r="B147" s="182" t="s">
        <v>216</v>
      </c>
      <c r="C147" s="182" t="s">
        <v>158</v>
      </c>
      <c r="D147" s="182" t="s">
        <v>171</v>
      </c>
      <c r="E147" s="182" t="s">
        <v>57</v>
      </c>
      <c r="F147" s="182" t="s">
        <v>243</v>
      </c>
      <c r="G147" s="182" t="s">
        <v>218</v>
      </c>
      <c r="H147" s="199" t="s">
        <v>213</v>
      </c>
      <c r="I147" s="199" t="s">
        <v>61</v>
      </c>
      <c r="J147" s="177"/>
    </row>
    <row r="148" spans="1:10">
      <c r="A148" s="182" t="s">
        <v>151</v>
      </c>
      <c r="B148" s="182" t="s">
        <v>216</v>
      </c>
      <c r="C148" s="182" t="s">
        <v>158</v>
      </c>
      <c r="D148" s="182" t="s">
        <v>171</v>
      </c>
      <c r="E148" s="182" t="s">
        <v>57</v>
      </c>
      <c r="F148" s="182" t="s">
        <v>244</v>
      </c>
      <c r="G148" s="182" t="s">
        <v>218</v>
      </c>
      <c r="H148" s="199" t="s">
        <v>213</v>
      </c>
      <c r="I148" s="199" t="s">
        <v>61</v>
      </c>
      <c r="J148" s="177"/>
    </row>
    <row r="149" spans="1:10">
      <c r="A149" s="182" t="s">
        <v>151</v>
      </c>
      <c r="B149" s="182" t="s">
        <v>544</v>
      </c>
      <c r="C149" s="182" t="s">
        <v>158</v>
      </c>
      <c r="D149" s="182" t="s">
        <v>171</v>
      </c>
      <c r="E149" s="182" t="s">
        <v>57</v>
      </c>
      <c r="F149" s="182" t="s">
        <v>591</v>
      </c>
      <c r="G149" s="182" t="s">
        <v>255</v>
      </c>
      <c r="H149" s="199" t="s">
        <v>491</v>
      </c>
      <c r="I149" s="199" t="s">
        <v>61</v>
      </c>
      <c r="J149" s="177"/>
    </row>
    <row r="150" spans="1:10">
      <c r="A150" s="182" t="s">
        <v>151</v>
      </c>
      <c r="B150" s="182" t="s">
        <v>209</v>
      </c>
      <c r="C150" s="182" t="s">
        <v>175</v>
      </c>
      <c r="D150" s="182" t="s">
        <v>173</v>
      </c>
      <c r="E150" s="182" t="s">
        <v>57</v>
      </c>
      <c r="F150" s="182" t="s">
        <v>592</v>
      </c>
      <c r="G150" s="182" t="s">
        <v>593</v>
      </c>
      <c r="H150" s="199" t="s">
        <v>491</v>
      </c>
      <c r="I150" s="199" t="s">
        <v>61</v>
      </c>
      <c r="J150" s="177"/>
    </row>
    <row r="151" spans="1:10">
      <c r="A151" s="182" t="s">
        <v>151</v>
      </c>
      <c r="B151" s="182" t="s">
        <v>210</v>
      </c>
      <c r="C151" s="182" t="s">
        <v>166</v>
      </c>
      <c r="D151" s="182" t="s">
        <v>163</v>
      </c>
      <c r="E151" s="182" t="s">
        <v>57</v>
      </c>
      <c r="F151" s="182" t="s">
        <v>245</v>
      </c>
      <c r="G151" s="182" t="s">
        <v>212</v>
      </c>
      <c r="H151" s="199" t="s">
        <v>60</v>
      </c>
      <c r="I151" s="199" t="s">
        <v>61</v>
      </c>
      <c r="J151" s="177"/>
    </row>
    <row r="152" spans="1:10">
      <c r="A152" s="182" t="s">
        <v>151</v>
      </c>
      <c r="B152" s="182" t="s">
        <v>222</v>
      </c>
      <c r="C152" s="182" t="s">
        <v>159</v>
      </c>
      <c r="D152" s="182" t="s">
        <v>156</v>
      </c>
      <c r="E152" s="182" t="s">
        <v>57</v>
      </c>
      <c r="F152" s="182" t="s">
        <v>246</v>
      </c>
      <c r="G152" s="182" t="s">
        <v>224</v>
      </c>
      <c r="H152" s="199" t="s">
        <v>213</v>
      </c>
      <c r="I152" s="199" t="s">
        <v>61</v>
      </c>
      <c r="J152" s="177"/>
    </row>
    <row r="153" spans="1:10">
      <c r="A153" s="182" t="s">
        <v>151</v>
      </c>
      <c r="B153" s="182" t="s">
        <v>523</v>
      </c>
      <c r="C153" s="182" t="s">
        <v>159</v>
      </c>
      <c r="D153" s="182" t="s">
        <v>156</v>
      </c>
      <c r="E153" s="182" t="s">
        <v>57</v>
      </c>
      <c r="F153" s="182" t="s">
        <v>594</v>
      </c>
      <c r="G153" s="182" t="s">
        <v>321</v>
      </c>
      <c r="H153" s="199" t="s">
        <v>491</v>
      </c>
      <c r="I153" s="199" t="s">
        <v>61</v>
      </c>
      <c r="J153" s="177"/>
    </row>
    <row r="154" spans="1:10">
      <c r="A154" s="182" t="s">
        <v>151</v>
      </c>
      <c r="B154" s="182" t="s">
        <v>210</v>
      </c>
      <c r="C154" s="182" t="s">
        <v>167</v>
      </c>
      <c r="D154" s="182" t="s">
        <v>163</v>
      </c>
      <c r="E154" s="182" t="s">
        <v>57</v>
      </c>
      <c r="F154" s="182" t="s">
        <v>247</v>
      </c>
      <c r="G154" s="182" t="s">
        <v>212</v>
      </c>
      <c r="H154" s="199" t="s">
        <v>213</v>
      </c>
      <c r="I154" s="199" t="s">
        <v>61</v>
      </c>
      <c r="J154" s="177"/>
    </row>
    <row r="155" spans="1:10">
      <c r="A155" s="182" t="s">
        <v>151</v>
      </c>
      <c r="B155" s="182" t="s">
        <v>210</v>
      </c>
      <c r="C155" s="182" t="s">
        <v>167</v>
      </c>
      <c r="D155" s="182" t="s">
        <v>163</v>
      </c>
      <c r="E155" s="182" t="s">
        <v>57</v>
      </c>
      <c r="F155" s="182" t="s">
        <v>248</v>
      </c>
      <c r="G155" s="182" t="s">
        <v>212</v>
      </c>
      <c r="H155" s="199" t="s">
        <v>213</v>
      </c>
      <c r="I155" s="199" t="s">
        <v>61</v>
      </c>
      <c r="J155" s="177"/>
    </row>
    <row r="156" spans="1:10">
      <c r="A156" s="182" t="s">
        <v>151</v>
      </c>
      <c r="B156" s="182" t="s">
        <v>523</v>
      </c>
      <c r="C156" s="182" t="s">
        <v>167</v>
      </c>
      <c r="D156" s="182" t="s">
        <v>163</v>
      </c>
      <c r="E156" s="182" t="s">
        <v>57</v>
      </c>
      <c r="F156" s="182" t="s">
        <v>595</v>
      </c>
      <c r="G156" s="182" t="s">
        <v>321</v>
      </c>
      <c r="H156" s="199" t="s">
        <v>491</v>
      </c>
      <c r="I156" s="199" t="s">
        <v>61</v>
      </c>
      <c r="J156" s="177"/>
    </row>
    <row r="157" spans="1:10">
      <c r="A157" s="182" t="s">
        <v>151</v>
      </c>
      <c r="B157" s="182" t="s">
        <v>523</v>
      </c>
      <c r="C157" s="182" t="s">
        <v>167</v>
      </c>
      <c r="D157" s="182" t="s">
        <v>163</v>
      </c>
      <c r="E157" s="182" t="s">
        <v>57</v>
      </c>
      <c r="F157" s="182" t="s">
        <v>596</v>
      </c>
      <c r="G157" s="182" t="s">
        <v>321</v>
      </c>
      <c r="H157" s="199" t="s">
        <v>491</v>
      </c>
      <c r="I157" s="199" t="s">
        <v>61</v>
      </c>
      <c r="J157" s="177"/>
    </row>
    <row r="158" spans="1:10">
      <c r="A158" s="182" t="s">
        <v>151</v>
      </c>
      <c r="B158" s="182" t="s">
        <v>523</v>
      </c>
      <c r="C158" s="182" t="s">
        <v>167</v>
      </c>
      <c r="D158" s="182" t="s">
        <v>163</v>
      </c>
      <c r="E158" s="182" t="s">
        <v>57</v>
      </c>
      <c r="F158" s="182" t="s">
        <v>597</v>
      </c>
      <c r="G158" s="182" t="s">
        <v>527</v>
      </c>
      <c r="H158" s="199" t="s">
        <v>491</v>
      </c>
      <c r="I158" s="199" t="s">
        <v>61</v>
      </c>
      <c r="J158" s="177"/>
    </row>
    <row r="159" spans="1:10">
      <c r="A159" s="182" t="s">
        <v>151</v>
      </c>
      <c r="B159" s="182" t="s">
        <v>523</v>
      </c>
      <c r="C159" s="182" t="s">
        <v>167</v>
      </c>
      <c r="D159" s="182" t="s">
        <v>163</v>
      </c>
      <c r="E159" s="182" t="s">
        <v>57</v>
      </c>
      <c r="F159" s="182" t="s">
        <v>598</v>
      </c>
      <c r="G159" s="182" t="s">
        <v>551</v>
      </c>
      <c r="H159" s="199" t="s">
        <v>491</v>
      </c>
      <c r="I159" s="199" t="s">
        <v>61</v>
      </c>
      <c r="J159" s="177"/>
    </row>
    <row r="160" spans="1:10">
      <c r="A160" s="182" t="s">
        <v>151</v>
      </c>
      <c r="B160" s="182" t="s">
        <v>222</v>
      </c>
      <c r="C160" s="182" t="s">
        <v>160</v>
      </c>
      <c r="D160" s="182" t="s">
        <v>156</v>
      </c>
      <c r="E160" s="182" t="s">
        <v>57</v>
      </c>
      <c r="F160" s="182" t="s">
        <v>249</v>
      </c>
      <c r="G160" s="182" t="s">
        <v>224</v>
      </c>
      <c r="H160" s="199" t="s">
        <v>213</v>
      </c>
      <c r="I160" s="199" t="s">
        <v>61</v>
      </c>
      <c r="J160" s="177"/>
    </row>
    <row r="161" spans="1:10">
      <c r="A161" s="182" t="s">
        <v>151</v>
      </c>
      <c r="B161" s="182" t="s">
        <v>222</v>
      </c>
      <c r="C161" s="182" t="s">
        <v>160</v>
      </c>
      <c r="D161" s="182" t="s">
        <v>156</v>
      </c>
      <c r="E161" s="182" t="s">
        <v>57</v>
      </c>
      <c r="F161" s="182" t="s">
        <v>250</v>
      </c>
      <c r="G161" s="182" t="s">
        <v>226</v>
      </c>
      <c r="H161" s="199" t="s">
        <v>60</v>
      </c>
      <c r="I161" s="199" t="s">
        <v>61</v>
      </c>
      <c r="J161" s="177"/>
    </row>
    <row r="162" spans="1:10">
      <c r="A162" s="182" t="s">
        <v>151</v>
      </c>
      <c r="B162" s="182" t="s">
        <v>523</v>
      </c>
      <c r="C162" s="182" t="s">
        <v>160</v>
      </c>
      <c r="D162" s="182" t="s">
        <v>156</v>
      </c>
      <c r="E162" s="182" t="s">
        <v>57</v>
      </c>
      <c r="F162" s="182" t="s">
        <v>599</v>
      </c>
      <c r="G162" s="182" t="s">
        <v>321</v>
      </c>
      <c r="H162" s="199" t="s">
        <v>491</v>
      </c>
      <c r="I162" s="199" t="s">
        <v>61</v>
      </c>
      <c r="J162" s="177"/>
    </row>
    <row r="163" spans="1:10">
      <c r="A163" s="182" t="s">
        <v>151</v>
      </c>
      <c r="B163" s="182" t="s">
        <v>210</v>
      </c>
      <c r="C163" s="182" t="s">
        <v>105</v>
      </c>
      <c r="D163" s="182" t="s">
        <v>163</v>
      </c>
      <c r="E163" s="182" t="s">
        <v>57</v>
      </c>
      <c r="F163" s="182" t="s">
        <v>251</v>
      </c>
      <c r="G163" s="182" t="s">
        <v>212</v>
      </c>
      <c r="H163" s="199" t="s">
        <v>213</v>
      </c>
      <c r="I163" s="199" t="s">
        <v>61</v>
      </c>
      <c r="J163" s="177"/>
    </row>
    <row r="164" spans="1:10">
      <c r="A164" s="182" t="s">
        <v>151</v>
      </c>
      <c r="B164" s="182" t="s">
        <v>210</v>
      </c>
      <c r="C164" s="182" t="s">
        <v>105</v>
      </c>
      <c r="D164" s="182" t="s">
        <v>163</v>
      </c>
      <c r="E164" s="182" t="s">
        <v>57</v>
      </c>
      <c r="F164" s="182" t="s">
        <v>252</v>
      </c>
      <c r="G164" s="182" t="s">
        <v>212</v>
      </c>
      <c r="H164" s="199" t="s">
        <v>213</v>
      </c>
      <c r="I164" s="199" t="s">
        <v>61</v>
      </c>
      <c r="J164" s="177"/>
    </row>
    <row r="165" spans="1:10">
      <c r="A165" s="182" t="s">
        <v>151</v>
      </c>
      <c r="B165" s="182" t="s">
        <v>523</v>
      </c>
      <c r="C165" s="182" t="s">
        <v>105</v>
      </c>
      <c r="D165" s="182" t="s">
        <v>163</v>
      </c>
      <c r="E165" s="182" t="s">
        <v>57</v>
      </c>
      <c r="F165" s="182" t="s">
        <v>600</v>
      </c>
      <c r="G165" s="182" t="s">
        <v>321</v>
      </c>
      <c r="H165" s="199" t="s">
        <v>491</v>
      </c>
      <c r="I165" s="199" t="s">
        <v>61</v>
      </c>
      <c r="J165" s="177"/>
    </row>
    <row r="166" spans="1:10">
      <c r="A166" s="182" t="s">
        <v>151</v>
      </c>
      <c r="B166" s="182" t="s">
        <v>523</v>
      </c>
      <c r="C166" s="182" t="s">
        <v>105</v>
      </c>
      <c r="D166" s="182" t="s">
        <v>163</v>
      </c>
      <c r="E166" s="182" t="s">
        <v>57</v>
      </c>
      <c r="F166" s="182" t="s">
        <v>601</v>
      </c>
      <c r="G166" s="182" t="s">
        <v>321</v>
      </c>
      <c r="H166" s="199" t="s">
        <v>491</v>
      </c>
      <c r="I166" s="199" t="s">
        <v>61</v>
      </c>
      <c r="J166" s="177"/>
    </row>
    <row r="167" spans="1:10">
      <c r="A167" s="182" t="s">
        <v>151</v>
      </c>
      <c r="B167" s="182" t="s">
        <v>523</v>
      </c>
      <c r="C167" s="182" t="s">
        <v>105</v>
      </c>
      <c r="D167" s="182" t="s">
        <v>163</v>
      </c>
      <c r="E167" s="182" t="s">
        <v>57</v>
      </c>
      <c r="F167" s="182" t="s">
        <v>602</v>
      </c>
      <c r="G167" s="182" t="s">
        <v>529</v>
      </c>
      <c r="H167" s="199" t="s">
        <v>491</v>
      </c>
      <c r="I167" s="199" t="s">
        <v>61</v>
      </c>
      <c r="J167" s="177"/>
    </row>
    <row r="168" spans="1:10">
      <c r="A168" s="182" t="s">
        <v>151</v>
      </c>
      <c r="B168" s="182" t="s">
        <v>523</v>
      </c>
      <c r="C168" s="182" t="s">
        <v>105</v>
      </c>
      <c r="D168" s="182" t="s">
        <v>163</v>
      </c>
      <c r="E168" s="182" t="s">
        <v>57</v>
      </c>
      <c r="F168" s="182" t="s">
        <v>603</v>
      </c>
      <c r="G168" s="182" t="s">
        <v>527</v>
      </c>
      <c r="H168" s="199" t="s">
        <v>491</v>
      </c>
      <c r="I168" s="199" t="s">
        <v>61</v>
      </c>
      <c r="J168" s="177"/>
    </row>
    <row r="169" spans="1:10">
      <c r="A169" s="182" t="s">
        <v>151</v>
      </c>
      <c r="B169" s="182" t="s">
        <v>523</v>
      </c>
      <c r="C169" s="182" t="s">
        <v>105</v>
      </c>
      <c r="D169" s="182" t="s">
        <v>163</v>
      </c>
      <c r="E169" s="182" t="s">
        <v>57</v>
      </c>
      <c r="F169" s="182" t="s">
        <v>604</v>
      </c>
      <c r="G169" s="182" t="s">
        <v>551</v>
      </c>
      <c r="H169" s="199" t="s">
        <v>491</v>
      </c>
      <c r="I169" s="199" t="s">
        <v>61</v>
      </c>
      <c r="J169" s="177"/>
    </row>
    <row r="170" spans="1:10">
      <c r="A170" s="182" t="s">
        <v>151</v>
      </c>
      <c r="B170" s="182" t="s">
        <v>523</v>
      </c>
      <c r="C170" s="182" t="s">
        <v>105</v>
      </c>
      <c r="D170" s="182" t="s">
        <v>163</v>
      </c>
      <c r="E170" s="182" t="s">
        <v>57</v>
      </c>
      <c r="F170" s="182" t="s">
        <v>605</v>
      </c>
      <c r="G170" s="182" t="s">
        <v>551</v>
      </c>
      <c r="H170" s="199" t="s">
        <v>491</v>
      </c>
      <c r="I170" s="199" t="s">
        <v>61</v>
      </c>
      <c r="J170" s="177"/>
    </row>
    <row r="171" spans="1:10">
      <c r="A171" s="182" t="s">
        <v>151</v>
      </c>
      <c r="B171" s="182" t="s">
        <v>523</v>
      </c>
      <c r="C171" s="182" t="s">
        <v>105</v>
      </c>
      <c r="D171" s="182" t="s">
        <v>171</v>
      </c>
      <c r="E171" s="182" t="s">
        <v>57</v>
      </c>
      <c r="F171" s="182" t="s">
        <v>606</v>
      </c>
      <c r="G171" s="182" t="s">
        <v>533</v>
      </c>
      <c r="H171" s="199" t="s">
        <v>491</v>
      </c>
      <c r="I171" s="199" t="s">
        <v>61</v>
      </c>
      <c r="J171" s="177"/>
    </row>
    <row r="172" spans="1:10">
      <c r="A172" s="182" t="s">
        <v>151</v>
      </c>
      <c r="B172" s="182" t="s">
        <v>523</v>
      </c>
      <c r="C172" s="182" t="s">
        <v>105</v>
      </c>
      <c r="D172" s="182" t="s">
        <v>171</v>
      </c>
      <c r="E172" s="182" t="s">
        <v>57</v>
      </c>
      <c r="F172" s="182" t="s">
        <v>607</v>
      </c>
      <c r="G172" s="182" t="s">
        <v>269</v>
      </c>
      <c r="H172" s="199" t="s">
        <v>491</v>
      </c>
      <c r="I172" s="199" t="s">
        <v>61</v>
      </c>
      <c r="J172" s="177"/>
    </row>
    <row r="173" spans="1:10">
      <c r="A173" s="182" t="s">
        <v>151</v>
      </c>
      <c r="B173" s="182" t="s">
        <v>523</v>
      </c>
      <c r="C173" s="182" t="s">
        <v>105</v>
      </c>
      <c r="D173" s="182" t="s">
        <v>171</v>
      </c>
      <c r="E173" s="182" t="s">
        <v>57</v>
      </c>
      <c r="F173" s="182" t="s">
        <v>608</v>
      </c>
      <c r="G173" s="182" t="s">
        <v>269</v>
      </c>
      <c r="H173" s="199" t="s">
        <v>491</v>
      </c>
      <c r="I173" s="199" t="s">
        <v>61</v>
      </c>
      <c r="J173" s="177"/>
    </row>
    <row r="174" spans="1:10">
      <c r="A174" s="182" t="s">
        <v>151</v>
      </c>
      <c r="B174" s="182" t="s">
        <v>523</v>
      </c>
      <c r="C174" s="182" t="s">
        <v>105</v>
      </c>
      <c r="D174" s="182" t="s">
        <v>171</v>
      </c>
      <c r="E174" s="182" t="s">
        <v>57</v>
      </c>
      <c r="F174" s="182" t="s">
        <v>609</v>
      </c>
      <c r="G174" s="182" t="s">
        <v>538</v>
      </c>
      <c r="H174" s="199" t="s">
        <v>491</v>
      </c>
      <c r="I174" s="199" t="s">
        <v>61</v>
      </c>
      <c r="J174" s="177"/>
    </row>
    <row r="175" spans="1:10">
      <c r="A175" s="182" t="s">
        <v>151</v>
      </c>
      <c r="B175" s="182" t="s">
        <v>523</v>
      </c>
      <c r="C175" s="182" t="s">
        <v>105</v>
      </c>
      <c r="D175" s="182" t="s">
        <v>171</v>
      </c>
      <c r="E175" s="182" t="s">
        <v>57</v>
      </c>
      <c r="F175" s="182" t="s">
        <v>610</v>
      </c>
      <c r="G175" s="182" t="s">
        <v>540</v>
      </c>
      <c r="H175" s="199" t="s">
        <v>491</v>
      </c>
      <c r="I175" s="199" t="s">
        <v>61</v>
      </c>
      <c r="J175" s="177"/>
    </row>
    <row r="176" spans="1:10">
      <c r="A176" s="182" t="s">
        <v>151</v>
      </c>
      <c r="B176" s="182" t="s">
        <v>216</v>
      </c>
      <c r="C176" s="182" t="s">
        <v>105</v>
      </c>
      <c r="D176" s="182" t="s">
        <v>171</v>
      </c>
      <c r="E176" s="182" t="s">
        <v>57</v>
      </c>
      <c r="F176" s="182" t="s">
        <v>253</v>
      </c>
      <c r="G176" s="182" t="s">
        <v>218</v>
      </c>
      <c r="H176" s="199" t="s">
        <v>213</v>
      </c>
      <c r="I176" s="199" t="s">
        <v>61</v>
      </c>
      <c r="J176" s="177"/>
    </row>
    <row r="177" spans="1:10">
      <c r="A177" s="182" t="s">
        <v>151</v>
      </c>
      <c r="B177" s="182" t="s">
        <v>544</v>
      </c>
      <c r="C177" s="182" t="s">
        <v>105</v>
      </c>
      <c r="D177" s="182" t="s">
        <v>171</v>
      </c>
      <c r="E177" s="182" t="s">
        <v>57</v>
      </c>
      <c r="F177" s="182" t="s">
        <v>611</v>
      </c>
      <c r="G177" s="182" t="s">
        <v>255</v>
      </c>
      <c r="H177" s="199" t="s">
        <v>491</v>
      </c>
      <c r="I177" s="199" t="s">
        <v>61</v>
      </c>
      <c r="J177" s="177"/>
    </row>
    <row r="178" spans="1:10">
      <c r="A178" s="182" t="s">
        <v>151</v>
      </c>
      <c r="B178" s="182" t="s">
        <v>216</v>
      </c>
      <c r="C178" s="182" t="s">
        <v>176</v>
      </c>
      <c r="D178" s="182" t="s">
        <v>173</v>
      </c>
      <c r="E178" s="182" t="s">
        <v>57</v>
      </c>
      <c r="F178" s="182" t="s">
        <v>254</v>
      </c>
      <c r="G178" s="182" t="s">
        <v>232</v>
      </c>
      <c r="H178" s="199" t="s">
        <v>213</v>
      </c>
      <c r="I178" s="199" t="s">
        <v>61</v>
      </c>
      <c r="J178" s="177"/>
    </row>
    <row r="179" spans="1:10">
      <c r="A179" s="182" t="s">
        <v>151</v>
      </c>
      <c r="B179" s="182" t="s">
        <v>222</v>
      </c>
      <c r="C179" s="182" t="s">
        <v>161</v>
      </c>
      <c r="D179" s="182" t="s">
        <v>156</v>
      </c>
      <c r="E179" s="182" t="s">
        <v>57</v>
      </c>
      <c r="F179" s="182" t="s">
        <v>256</v>
      </c>
      <c r="G179" s="182" t="s">
        <v>224</v>
      </c>
      <c r="H179" s="199" t="s">
        <v>213</v>
      </c>
      <c r="I179" s="199" t="s">
        <v>61</v>
      </c>
      <c r="J179" s="177"/>
    </row>
    <row r="180" spans="1:10">
      <c r="A180" s="182" t="s">
        <v>151</v>
      </c>
      <c r="B180" s="182" t="s">
        <v>222</v>
      </c>
      <c r="C180" s="182" t="s">
        <v>161</v>
      </c>
      <c r="D180" s="182" t="s">
        <v>156</v>
      </c>
      <c r="E180" s="182" t="s">
        <v>57</v>
      </c>
      <c r="F180" s="182" t="s">
        <v>257</v>
      </c>
      <c r="G180" s="182" t="s">
        <v>226</v>
      </c>
      <c r="H180" s="199" t="s">
        <v>60</v>
      </c>
      <c r="I180" s="199" t="s">
        <v>61</v>
      </c>
      <c r="J180" s="177"/>
    </row>
    <row r="181" spans="1:10">
      <c r="A181" s="182" t="s">
        <v>151</v>
      </c>
      <c r="B181" s="182" t="s">
        <v>523</v>
      </c>
      <c r="C181" s="182" t="s">
        <v>161</v>
      </c>
      <c r="D181" s="182" t="s">
        <v>156</v>
      </c>
      <c r="E181" s="182" t="s">
        <v>57</v>
      </c>
      <c r="F181" s="182" t="s">
        <v>612</v>
      </c>
      <c r="G181" s="182" t="s">
        <v>321</v>
      </c>
      <c r="H181" s="199" t="s">
        <v>491</v>
      </c>
      <c r="I181" s="199" t="s">
        <v>61</v>
      </c>
      <c r="J181" s="177"/>
    </row>
    <row r="182" spans="1:10">
      <c r="A182" s="182" t="s">
        <v>151</v>
      </c>
      <c r="B182" s="182" t="s">
        <v>210</v>
      </c>
      <c r="C182" s="182" t="s">
        <v>168</v>
      </c>
      <c r="D182" s="182" t="s">
        <v>163</v>
      </c>
      <c r="E182" s="182" t="s">
        <v>57</v>
      </c>
      <c r="F182" s="182" t="s">
        <v>258</v>
      </c>
      <c r="G182" s="182" t="s">
        <v>212</v>
      </c>
      <c r="H182" s="199" t="s">
        <v>60</v>
      </c>
      <c r="I182" s="199" t="s">
        <v>61</v>
      </c>
      <c r="J182" s="177"/>
    </row>
    <row r="183" spans="1:10">
      <c r="A183" s="182" t="s">
        <v>151</v>
      </c>
      <c r="B183" s="182" t="s">
        <v>210</v>
      </c>
      <c r="C183" s="182" t="s">
        <v>170</v>
      </c>
      <c r="D183" s="182" t="s">
        <v>163</v>
      </c>
      <c r="E183" s="182" t="s">
        <v>57</v>
      </c>
      <c r="F183" s="182" t="s">
        <v>259</v>
      </c>
      <c r="G183" s="182" t="s">
        <v>212</v>
      </c>
      <c r="H183" s="199" t="s">
        <v>60</v>
      </c>
      <c r="I183" s="199" t="s">
        <v>61</v>
      </c>
      <c r="J183" s="177"/>
    </row>
    <row r="184" spans="1:10">
      <c r="A184" s="182" t="s">
        <v>151</v>
      </c>
      <c r="B184" s="182" t="s">
        <v>210</v>
      </c>
      <c r="C184" s="182" t="s">
        <v>170</v>
      </c>
      <c r="D184" s="182" t="s">
        <v>163</v>
      </c>
      <c r="E184" s="182" t="s">
        <v>57</v>
      </c>
      <c r="F184" s="182" t="s">
        <v>260</v>
      </c>
      <c r="G184" s="182" t="s">
        <v>212</v>
      </c>
      <c r="H184" s="199" t="s">
        <v>60</v>
      </c>
      <c r="I184" s="199" t="s">
        <v>61</v>
      </c>
      <c r="J184" s="177"/>
    </row>
    <row r="185" spans="1:10">
      <c r="A185" s="182" t="s">
        <v>151</v>
      </c>
      <c r="B185" s="182" t="s">
        <v>523</v>
      </c>
      <c r="C185" s="182" t="s">
        <v>170</v>
      </c>
      <c r="D185" s="182" t="s">
        <v>171</v>
      </c>
      <c r="E185" s="182" t="s">
        <v>57</v>
      </c>
      <c r="F185" s="182" t="s">
        <v>613</v>
      </c>
      <c r="G185" s="182" t="s">
        <v>533</v>
      </c>
      <c r="H185" s="199" t="s">
        <v>491</v>
      </c>
      <c r="I185" s="199" t="s">
        <v>61</v>
      </c>
      <c r="J185" s="177"/>
    </row>
    <row r="186" spans="1:10">
      <c r="A186" s="182" t="s">
        <v>151</v>
      </c>
      <c r="B186" s="182" t="s">
        <v>523</v>
      </c>
      <c r="C186" s="182" t="s">
        <v>170</v>
      </c>
      <c r="D186" s="182" t="s">
        <v>171</v>
      </c>
      <c r="E186" s="182" t="s">
        <v>57</v>
      </c>
      <c r="F186" s="182" t="s">
        <v>614</v>
      </c>
      <c r="G186" s="182" t="s">
        <v>269</v>
      </c>
      <c r="H186" s="199" t="s">
        <v>491</v>
      </c>
      <c r="I186" s="199" t="s">
        <v>61</v>
      </c>
      <c r="J186" s="177"/>
    </row>
    <row r="187" spans="1:10">
      <c r="A187" s="182" t="s">
        <v>151</v>
      </c>
      <c r="B187" s="182" t="s">
        <v>523</v>
      </c>
      <c r="C187" s="182" t="s">
        <v>170</v>
      </c>
      <c r="D187" s="182" t="s">
        <v>171</v>
      </c>
      <c r="E187" s="182" t="s">
        <v>57</v>
      </c>
      <c r="F187" s="182" t="s">
        <v>615</v>
      </c>
      <c r="G187" s="182" t="s">
        <v>538</v>
      </c>
      <c r="H187" s="199" t="s">
        <v>491</v>
      </c>
      <c r="I187" s="199" t="s">
        <v>61</v>
      </c>
      <c r="J187" s="177"/>
    </row>
    <row r="188" spans="1:10">
      <c r="A188" s="182" t="s">
        <v>151</v>
      </c>
      <c r="B188" s="182" t="s">
        <v>523</v>
      </c>
      <c r="C188" s="182" t="s">
        <v>170</v>
      </c>
      <c r="D188" s="182" t="s">
        <v>171</v>
      </c>
      <c r="E188" s="182" t="s">
        <v>57</v>
      </c>
      <c r="F188" s="182" t="s">
        <v>616</v>
      </c>
      <c r="G188" s="182" t="s">
        <v>540</v>
      </c>
      <c r="H188" s="199" t="s">
        <v>491</v>
      </c>
      <c r="I188" s="199" t="s">
        <v>61</v>
      </c>
      <c r="J188" s="177"/>
    </row>
    <row r="189" spans="1:10">
      <c r="A189" s="182" t="s">
        <v>190</v>
      </c>
      <c r="B189" s="182" t="s">
        <v>315</v>
      </c>
      <c r="C189" s="182" t="s">
        <v>191</v>
      </c>
      <c r="D189" s="182" t="s">
        <v>192</v>
      </c>
      <c r="E189" s="182" t="s">
        <v>57</v>
      </c>
      <c r="F189" s="182" t="s">
        <v>316</v>
      </c>
      <c r="G189" s="182" t="s">
        <v>129</v>
      </c>
      <c r="H189" s="199" t="s">
        <v>213</v>
      </c>
      <c r="I189" s="199" t="s">
        <v>61</v>
      </c>
      <c r="J189" s="177"/>
    </row>
    <row r="190" spans="1:10">
      <c r="A190" s="182" t="s">
        <v>190</v>
      </c>
      <c r="B190" s="182" t="s">
        <v>617</v>
      </c>
      <c r="C190" s="182" t="s">
        <v>191</v>
      </c>
      <c r="D190" s="182" t="s">
        <v>192</v>
      </c>
      <c r="E190" s="182" t="s">
        <v>57</v>
      </c>
      <c r="F190" s="182" t="s">
        <v>618</v>
      </c>
      <c r="G190" s="182" t="s">
        <v>533</v>
      </c>
      <c r="H190" s="199" t="s">
        <v>491</v>
      </c>
      <c r="I190" s="199" t="s">
        <v>61</v>
      </c>
      <c r="J190" s="177"/>
    </row>
    <row r="191" spans="1:10">
      <c r="A191" s="182" t="s">
        <v>190</v>
      </c>
      <c r="B191" s="182" t="s">
        <v>617</v>
      </c>
      <c r="C191" s="182" t="s">
        <v>191</v>
      </c>
      <c r="D191" s="182" t="s">
        <v>192</v>
      </c>
      <c r="E191" s="182" t="s">
        <v>57</v>
      </c>
      <c r="F191" s="182" t="s">
        <v>619</v>
      </c>
      <c r="G191" s="182" t="s">
        <v>533</v>
      </c>
      <c r="H191" s="199" t="s">
        <v>491</v>
      </c>
      <c r="I191" s="199" t="s">
        <v>61</v>
      </c>
      <c r="J191" s="177"/>
    </row>
    <row r="192" spans="1:10">
      <c r="A192" s="182" t="s">
        <v>190</v>
      </c>
      <c r="B192" s="182" t="s">
        <v>617</v>
      </c>
      <c r="C192" s="182" t="s">
        <v>191</v>
      </c>
      <c r="D192" s="182" t="s">
        <v>192</v>
      </c>
      <c r="E192" s="182" t="s">
        <v>57</v>
      </c>
      <c r="F192" s="182" t="s">
        <v>620</v>
      </c>
      <c r="G192" s="182" t="s">
        <v>267</v>
      </c>
      <c r="H192" s="199" t="s">
        <v>491</v>
      </c>
      <c r="I192" s="199" t="s">
        <v>61</v>
      </c>
      <c r="J192" s="177"/>
    </row>
    <row r="193" spans="1:10">
      <c r="A193" s="182" t="s">
        <v>190</v>
      </c>
      <c r="B193" s="182" t="s">
        <v>617</v>
      </c>
      <c r="C193" s="182" t="s">
        <v>191</v>
      </c>
      <c r="D193" s="182" t="s">
        <v>192</v>
      </c>
      <c r="E193" s="182" t="s">
        <v>57</v>
      </c>
      <c r="F193" s="182" t="s">
        <v>621</v>
      </c>
      <c r="G193" s="182" t="s">
        <v>267</v>
      </c>
      <c r="H193" s="199" t="s">
        <v>491</v>
      </c>
      <c r="I193" s="199" t="s">
        <v>61</v>
      </c>
      <c r="J193" s="177"/>
    </row>
    <row r="194" spans="1:10">
      <c r="A194" s="182" t="s">
        <v>190</v>
      </c>
      <c r="B194" s="182" t="s">
        <v>617</v>
      </c>
      <c r="C194" s="182" t="s">
        <v>191</v>
      </c>
      <c r="D194" s="182" t="s">
        <v>192</v>
      </c>
      <c r="E194" s="182" t="s">
        <v>57</v>
      </c>
      <c r="F194" s="182" t="s">
        <v>622</v>
      </c>
      <c r="G194" s="182" t="s">
        <v>623</v>
      </c>
      <c r="H194" s="199" t="s">
        <v>491</v>
      </c>
      <c r="I194" s="199" t="s">
        <v>509</v>
      </c>
      <c r="J194" s="177"/>
    </row>
    <row r="195" spans="1:10">
      <c r="A195" s="182" t="s">
        <v>190</v>
      </c>
      <c r="B195" s="182" t="s">
        <v>315</v>
      </c>
      <c r="C195" s="182" t="s">
        <v>193</v>
      </c>
      <c r="D195" s="182" t="s">
        <v>192</v>
      </c>
      <c r="E195" s="182" t="s">
        <v>57</v>
      </c>
      <c r="F195" s="182" t="s">
        <v>317</v>
      </c>
      <c r="G195" s="182" t="s">
        <v>129</v>
      </c>
      <c r="H195" s="199" t="s">
        <v>213</v>
      </c>
      <c r="I195" s="199" t="s">
        <v>61</v>
      </c>
      <c r="J195" s="177"/>
    </row>
    <row r="196" spans="1:10">
      <c r="A196" s="182" t="s">
        <v>190</v>
      </c>
      <c r="B196" s="182" t="s">
        <v>617</v>
      </c>
      <c r="C196" s="182" t="s">
        <v>193</v>
      </c>
      <c r="D196" s="182" t="s">
        <v>192</v>
      </c>
      <c r="E196" s="182" t="s">
        <v>57</v>
      </c>
      <c r="F196" s="182" t="s">
        <v>624</v>
      </c>
      <c r="G196" s="182" t="s">
        <v>351</v>
      </c>
      <c r="H196" s="199" t="s">
        <v>491</v>
      </c>
      <c r="I196" s="199" t="s">
        <v>61</v>
      </c>
      <c r="J196" s="177"/>
    </row>
    <row r="197" spans="1:10">
      <c r="A197" s="182" t="s">
        <v>190</v>
      </c>
      <c r="B197" s="182" t="s">
        <v>617</v>
      </c>
      <c r="C197" s="182" t="s">
        <v>193</v>
      </c>
      <c r="D197" s="182" t="s">
        <v>192</v>
      </c>
      <c r="E197" s="182" t="s">
        <v>57</v>
      </c>
      <c r="F197" s="182" t="s">
        <v>625</v>
      </c>
      <c r="G197" s="182" t="s">
        <v>527</v>
      </c>
      <c r="H197" s="199" t="s">
        <v>491</v>
      </c>
      <c r="I197" s="199" t="s">
        <v>61</v>
      </c>
      <c r="J197" s="177"/>
    </row>
    <row r="198" spans="1:10">
      <c r="A198" s="182" t="s">
        <v>190</v>
      </c>
      <c r="B198" s="182" t="s">
        <v>617</v>
      </c>
      <c r="C198" s="182" t="s">
        <v>193</v>
      </c>
      <c r="D198" s="182" t="s">
        <v>192</v>
      </c>
      <c r="E198" s="182" t="s">
        <v>57</v>
      </c>
      <c r="F198" s="182" t="s">
        <v>626</v>
      </c>
      <c r="G198" s="182" t="s">
        <v>533</v>
      </c>
      <c r="H198" s="199" t="s">
        <v>491</v>
      </c>
      <c r="I198" s="199" t="s">
        <v>61</v>
      </c>
      <c r="J198" s="177"/>
    </row>
    <row r="199" spans="1:10">
      <c r="A199" s="182" t="s">
        <v>190</v>
      </c>
      <c r="B199" s="182" t="s">
        <v>617</v>
      </c>
      <c r="C199" s="182" t="s">
        <v>193</v>
      </c>
      <c r="D199" s="182" t="s">
        <v>192</v>
      </c>
      <c r="E199" s="182" t="s">
        <v>57</v>
      </c>
      <c r="F199" s="182" t="s">
        <v>627</v>
      </c>
      <c r="G199" s="182" t="s">
        <v>533</v>
      </c>
      <c r="H199" s="199" t="s">
        <v>491</v>
      </c>
      <c r="I199" s="199" t="s">
        <v>61</v>
      </c>
      <c r="J199" s="177"/>
    </row>
    <row r="200" spans="1:10">
      <c r="A200" s="182" t="s">
        <v>190</v>
      </c>
      <c r="B200" s="182" t="s">
        <v>617</v>
      </c>
      <c r="C200" s="182" t="s">
        <v>193</v>
      </c>
      <c r="D200" s="182" t="s">
        <v>192</v>
      </c>
      <c r="E200" s="182" t="s">
        <v>57</v>
      </c>
      <c r="F200" s="182" t="s">
        <v>628</v>
      </c>
      <c r="G200" s="182" t="s">
        <v>269</v>
      </c>
      <c r="H200" s="199" t="s">
        <v>491</v>
      </c>
      <c r="I200" s="199" t="s">
        <v>61</v>
      </c>
      <c r="J200" s="177"/>
    </row>
    <row r="201" spans="1:10">
      <c r="A201" s="182" t="s">
        <v>190</v>
      </c>
      <c r="B201" s="182" t="s">
        <v>617</v>
      </c>
      <c r="C201" s="182" t="s">
        <v>193</v>
      </c>
      <c r="D201" s="182" t="s">
        <v>192</v>
      </c>
      <c r="E201" s="182" t="s">
        <v>57</v>
      </c>
      <c r="F201" s="182" t="s">
        <v>629</v>
      </c>
      <c r="G201" s="182" t="s">
        <v>321</v>
      </c>
      <c r="H201" s="199" t="s">
        <v>491</v>
      </c>
      <c r="I201" s="199" t="s">
        <v>61</v>
      </c>
      <c r="J201" s="177"/>
    </row>
    <row r="202" spans="1:10">
      <c r="A202" s="182" t="s">
        <v>190</v>
      </c>
      <c r="B202" s="182" t="s">
        <v>617</v>
      </c>
      <c r="C202" s="182" t="s">
        <v>193</v>
      </c>
      <c r="D202" s="182" t="s">
        <v>192</v>
      </c>
      <c r="E202" s="182" t="s">
        <v>57</v>
      </c>
      <c r="F202" s="182" t="s">
        <v>630</v>
      </c>
      <c r="G202" s="182" t="s">
        <v>321</v>
      </c>
      <c r="H202" s="199" t="s">
        <v>491</v>
      </c>
      <c r="I202" s="199" t="s">
        <v>61</v>
      </c>
      <c r="J202" s="177"/>
    </row>
    <row r="203" spans="1:10">
      <c r="A203" s="182" t="s">
        <v>190</v>
      </c>
      <c r="B203" s="182" t="s">
        <v>617</v>
      </c>
      <c r="C203" s="182" t="s">
        <v>193</v>
      </c>
      <c r="D203" s="182" t="s">
        <v>192</v>
      </c>
      <c r="E203" s="182" t="s">
        <v>57</v>
      </c>
      <c r="F203" s="182" t="s">
        <v>631</v>
      </c>
      <c r="G203" s="182" t="s">
        <v>321</v>
      </c>
      <c r="H203" s="199" t="s">
        <v>491</v>
      </c>
      <c r="I203" s="199" t="s">
        <v>61</v>
      </c>
      <c r="J203" s="177"/>
    </row>
    <row r="204" spans="1:10">
      <c r="A204" s="182" t="s">
        <v>190</v>
      </c>
      <c r="B204" s="182" t="s">
        <v>617</v>
      </c>
      <c r="C204" s="182" t="s">
        <v>193</v>
      </c>
      <c r="D204" s="182" t="s">
        <v>192</v>
      </c>
      <c r="E204" s="182" t="s">
        <v>57</v>
      </c>
      <c r="F204" s="182" t="s">
        <v>632</v>
      </c>
      <c r="G204" s="182" t="s">
        <v>267</v>
      </c>
      <c r="H204" s="199" t="s">
        <v>491</v>
      </c>
      <c r="I204" s="199" t="s">
        <v>61</v>
      </c>
      <c r="J204" s="177"/>
    </row>
    <row r="205" spans="1:10">
      <c r="A205" s="182" t="s">
        <v>190</v>
      </c>
      <c r="B205" s="182" t="s">
        <v>617</v>
      </c>
      <c r="C205" s="182" t="s">
        <v>193</v>
      </c>
      <c r="D205" s="182" t="s">
        <v>192</v>
      </c>
      <c r="E205" s="182" t="s">
        <v>57</v>
      </c>
      <c r="F205" s="182" t="s">
        <v>633</v>
      </c>
      <c r="G205" s="182" t="s">
        <v>267</v>
      </c>
      <c r="H205" s="199" t="s">
        <v>491</v>
      </c>
      <c r="I205" s="199" t="s">
        <v>61</v>
      </c>
      <c r="J205" s="177"/>
    </row>
    <row r="206" spans="1:10">
      <c r="A206" s="182" t="s">
        <v>190</v>
      </c>
      <c r="B206" s="182" t="s">
        <v>617</v>
      </c>
      <c r="C206" s="182" t="s">
        <v>193</v>
      </c>
      <c r="D206" s="182" t="s">
        <v>192</v>
      </c>
      <c r="E206" s="182" t="s">
        <v>57</v>
      </c>
      <c r="F206" s="182" t="s">
        <v>634</v>
      </c>
      <c r="G206" s="182" t="s">
        <v>551</v>
      </c>
      <c r="H206" s="199" t="s">
        <v>491</v>
      </c>
      <c r="I206" s="199" t="s">
        <v>61</v>
      </c>
      <c r="J206" s="177"/>
    </row>
    <row r="207" spans="1:10">
      <c r="A207" s="182" t="s">
        <v>190</v>
      </c>
      <c r="B207" s="182" t="s">
        <v>617</v>
      </c>
      <c r="C207" s="182" t="s">
        <v>193</v>
      </c>
      <c r="D207" s="182" t="s">
        <v>192</v>
      </c>
      <c r="E207" s="182" t="s">
        <v>57</v>
      </c>
      <c r="F207" s="182" t="s">
        <v>635</v>
      </c>
      <c r="G207" s="182" t="s">
        <v>551</v>
      </c>
      <c r="H207" s="199" t="s">
        <v>491</v>
      </c>
      <c r="I207" s="199" t="s">
        <v>61</v>
      </c>
      <c r="J207" s="177"/>
    </row>
    <row r="208" spans="1:10">
      <c r="A208" s="182" t="s">
        <v>190</v>
      </c>
      <c r="B208" s="182" t="s">
        <v>617</v>
      </c>
      <c r="C208" s="182" t="s">
        <v>193</v>
      </c>
      <c r="D208" s="182" t="s">
        <v>192</v>
      </c>
      <c r="E208" s="182" t="s">
        <v>57</v>
      </c>
      <c r="F208" s="182" t="s">
        <v>636</v>
      </c>
      <c r="G208" s="182" t="s">
        <v>637</v>
      </c>
      <c r="H208" s="199" t="s">
        <v>491</v>
      </c>
      <c r="I208" s="199" t="s">
        <v>61</v>
      </c>
      <c r="J208" s="177"/>
    </row>
    <row r="209" spans="1:10">
      <c r="A209" s="182" t="s">
        <v>190</v>
      </c>
      <c r="B209" s="182" t="s">
        <v>617</v>
      </c>
      <c r="C209" s="182" t="s">
        <v>193</v>
      </c>
      <c r="D209" s="182" t="s">
        <v>192</v>
      </c>
      <c r="E209" s="182" t="s">
        <v>57</v>
      </c>
      <c r="F209" s="182" t="s">
        <v>638</v>
      </c>
      <c r="G209" s="182" t="s">
        <v>637</v>
      </c>
      <c r="H209" s="199" t="s">
        <v>491</v>
      </c>
      <c r="I209" s="199" t="s">
        <v>61</v>
      </c>
      <c r="J209" s="177"/>
    </row>
    <row r="210" spans="1:10">
      <c r="A210" s="182" t="s">
        <v>190</v>
      </c>
      <c r="B210" s="182" t="s">
        <v>617</v>
      </c>
      <c r="C210" s="182" t="s">
        <v>193</v>
      </c>
      <c r="D210" s="182" t="s">
        <v>192</v>
      </c>
      <c r="E210" s="182" t="s">
        <v>57</v>
      </c>
      <c r="F210" s="182" t="s">
        <v>639</v>
      </c>
      <c r="G210" s="182" t="s">
        <v>637</v>
      </c>
      <c r="H210" s="199" t="s">
        <v>491</v>
      </c>
      <c r="I210" s="199" t="s">
        <v>61</v>
      </c>
      <c r="J210" s="177"/>
    </row>
    <row r="211" spans="1:10">
      <c r="A211" s="182" t="s">
        <v>190</v>
      </c>
      <c r="B211" s="182" t="s">
        <v>617</v>
      </c>
      <c r="C211" s="182" t="s">
        <v>193</v>
      </c>
      <c r="D211" s="182" t="s">
        <v>192</v>
      </c>
      <c r="E211" s="182" t="s">
        <v>57</v>
      </c>
      <c r="F211" s="182" t="s">
        <v>640</v>
      </c>
      <c r="G211" s="182" t="s">
        <v>641</v>
      </c>
      <c r="H211" s="199" t="s">
        <v>491</v>
      </c>
      <c r="I211" s="199" t="s">
        <v>61</v>
      </c>
      <c r="J211" s="177"/>
    </row>
    <row r="212" spans="1:10">
      <c r="A212" s="182" t="s">
        <v>190</v>
      </c>
      <c r="B212" s="182" t="s">
        <v>617</v>
      </c>
      <c r="C212" s="182" t="s">
        <v>193</v>
      </c>
      <c r="D212" s="182" t="s">
        <v>192</v>
      </c>
      <c r="E212" s="182" t="s">
        <v>57</v>
      </c>
      <c r="F212" s="182" t="s">
        <v>642</v>
      </c>
      <c r="G212" s="182" t="s">
        <v>551</v>
      </c>
      <c r="H212" s="199" t="s">
        <v>491</v>
      </c>
      <c r="I212" s="199" t="s">
        <v>61</v>
      </c>
      <c r="J212" s="177"/>
    </row>
    <row r="213" spans="1:10">
      <c r="A213" s="182" t="s">
        <v>190</v>
      </c>
      <c r="B213" s="182" t="s">
        <v>617</v>
      </c>
      <c r="C213" s="182" t="s">
        <v>470</v>
      </c>
      <c r="D213" s="182" t="s">
        <v>192</v>
      </c>
      <c r="E213" s="182" t="s">
        <v>57</v>
      </c>
      <c r="F213" s="182" t="s">
        <v>643</v>
      </c>
      <c r="G213" s="182" t="s">
        <v>533</v>
      </c>
      <c r="H213" s="199" t="s">
        <v>60</v>
      </c>
      <c r="I213" s="199" t="s">
        <v>61</v>
      </c>
      <c r="J213" s="177"/>
    </row>
    <row r="214" spans="1:10">
      <c r="A214" s="182" t="s">
        <v>190</v>
      </c>
      <c r="B214" s="182" t="s">
        <v>315</v>
      </c>
      <c r="C214" s="182" t="s">
        <v>194</v>
      </c>
      <c r="D214" s="182" t="s">
        <v>192</v>
      </c>
      <c r="E214" s="182" t="s">
        <v>57</v>
      </c>
      <c r="F214" s="182" t="s">
        <v>318</v>
      </c>
      <c r="G214" s="182" t="s">
        <v>129</v>
      </c>
      <c r="H214" s="199" t="s">
        <v>213</v>
      </c>
      <c r="I214" s="199" t="s">
        <v>61</v>
      </c>
      <c r="J214" s="177"/>
    </row>
    <row r="215" spans="1:10">
      <c r="A215" s="182" t="s">
        <v>190</v>
      </c>
      <c r="B215" s="182" t="s">
        <v>617</v>
      </c>
      <c r="C215" s="182" t="s">
        <v>194</v>
      </c>
      <c r="D215" s="182" t="s">
        <v>192</v>
      </c>
      <c r="E215" s="182" t="s">
        <v>57</v>
      </c>
      <c r="F215" s="182" t="s">
        <v>644</v>
      </c>
      <c r="G215" s="182" t="s">
        <v>351</v>
      </c>
      <c r="H215" s="199" t="s">
        <v>491</v>
      </c>
      <c r="I215" s="199" t="s">
        <v>61</v>
      </c>
      <c r="J215" s="177"/>
    </row>
    <row r="216" spans="1:10">
      <c r="A216" s="182" t="s">
        <v>190</v>
      </c>
      <c r="B216" s="182" t="s">
        <v>617</v>
      </c>
      <c r="C216" s="182" t="s">
        <v>194</v>
      </c>
      <c r="D216" s="182" t="s">
        <v>192</v>
      </c>
      <c r="E216" s="182" t="s">
        <v>57</v>
      </c>
      <c r="F216" s="182" t="s">
        <v>645</v>
      </c>
      <c r="G216" s="182" t="s">
        <v>527</v>
      </c>
      <c r="H216" s="199" t="s">
        <v>491</v>
      </c>
      <c r="I216" s="199" t="s">
        <v>61</v>
      </c>
      <c r="J216" s="177"/>
    </row>
    <row r="217" spans="1:10">
      <c r="A217" s="182" t="s">
        <v>190</v>
      </c>
      <c r="B217" s="182" t="s">
        <v>617</v>
      </c>
      <c r="C217" s="182" t="s">
        <v>194</v>
      </c>
      <c r="D217" s="182" t="s">
        <v>192</v>
      </c>
      <c r="E217" s="182" t="s">
        <v>57</v>
      </c>
      <c r="F217" s="182" t="s">
        <v>646</v>
      </c>
      <c r="G217" s="182" t="s">
        <v>533</v>
      </c>
      <c r="H217" s="199" t="s">
        <v>491</v>
      </c>
      <c r="I217" s="199" t="s">
        <v>61</v>
      </c>
      <c r="J217" s="177"/>
    </row>
    <row r="218" spans="1:10">
      <c r="A218" s="182" t="s">
        <v>190</v>
      </c>
      <c r="B218" s="182" t="s">
        <v>617</v>
      </c>
      <c r="C218" s="182" t="s">
        <v>194</v>
      </c>
      <c r="D218" s="182" t="s">
        <v>192</v>
      </c>
      <c r="E218" s="182" t="s">
        <v>57</v>
      </c>
      <c r="F218" s="182" t="s">
        <v>647</v>
      </c>
      <c r="G218" s="182" t="s">
        <v>533</v>
      </c>
      <c r="H218" s="199" t="s">
        <v>491</v>
      </c>
      <c r="I218" s="199" t="s">
        <v>61</v>
      </c>
      <c r="J218" s="177"/>
    </row>
    <row r="219" spans="1:10">
      <c r="A219" s="182" t="s">
        <v>190</v>
      </c>
      <c r="B219" s="182" t="s">
        <v>617</v>
      </c>
      <c r="C219" s="182" t="s">
        <v>194</v>
      </c>
      <c r="D219" s="182" t="s">
        <v>192</v>
      </c>
      <c r="E219" s="182" t="s">
        <v>57</v>
      </c>
      <c r="F219" s="182" t="s">
        <v>648</v>
      </c>
      <c r="G219" s="182" t="s">
        <v>269</v>
      </c>
      <c r="H219" s="199" t="s">
        <v>491</v>
      </c>
      <c r="I219" s="199" t="s">
        <v>61</v>
      </c>
      <c r="J219" s="177"/>
    </row>
    <row r="220" spans="1:10">
      <c r="A220" s="182" t="s">
        <v>190</v>
      </c>
      <c r="B220" s="182" t="s">
        <v>617</v>
      </c>
      <c r="C220" s="182" t="s">
        <v>194</v>
      </c>
      <c r="D220" s="182" t="s">
        <v>192</v>
      </c>
      <c r="E220" s="182" t="s">
        <v>57</v>
      </c>
      <c r="F220" s="182" t="s">
        <v>649</v>
      </c>
      <c r="G220" s="182" t="s">
        <v>321</v>
      </c>
      <c r="H220" s="199" t="s">
        <v>491</v>
      </c>
      <c r="I220" s="199" t="s">
        <v>61</v>
      </c>
      <c r="J220" s="177"/>
    </row>
    <row r="221" spans="1:10">
      <c r="A221" s="182" t="s">
        <v>190</v>
      </c>
      <c r="B221" s="182" t="s">
        <v>617</v>
      </c>
      <c r="C221" s="182" t="s">
        <v>194</v>
      </c>
      <c r="D221" s="182" t="s">
        <v>192</v>
      </c>
      <c r="E221" s="182" t="s">
        <v>57</v>
      </c>
      <c r="F221" s="182" t="s">
        <v>650</v>
      </c>
      <c r="G221" s="182" t="s">
        <v>321</v>
      </c>
      <c r="H221" s="199" t="s">
        <v>491</v>
      </c>
      <c r="I221" s="199" t="s">
        <v>61</v>
      </c>
      <c r="J221" s="177"/>
    </row>
    <row r="222" spans="1:10">
      <c r="A222" s="182" t="s">
        <v>190</v>
      </c>
      <c r="B222" s="182" t="s">
        <v>617</v>
      </c>
      <c r="C222" s="182" t="s">
        <v>194</v>
      </c>
      <c r="D222" s="182" t="s">
        <v>192</v>
      </c>
      <c r="E222" s="182" t="s">
        <v>57</v>
      </c>
      <c r="F222" s="182" t="s">
        <v>651</v>
      </c>
      <c r="G222" s="182" t="s">
        <v>321</v>
      </c>
      <c r="H222" s="199" t="s">
        <v>491</v>
      </c>
      <c r="I222" s="199" t="s">
        <v>61</v>
      </c>
      <c r="J222" s="177"/>
    </row>
    <row r="223" spans="1:10">
      <c r="A223" s="182" t="s">
        <v>190</v>
      </c>
      <c r="B223" s="182" t="s">
        <v>617</v>
      </c>
      <c r="C223" s="182" t="s">
        <v>194</v>
      </c>
      <c r="D223" s="182" t="s">
        <v>192</v>
      </c>
      <c r="E223" s="182" t="s">
        <v>57</v>
      </c>
      <c r="F223" s="182" t="s">
        <v>652</v>
      </c>
      <c r="G223" s="182" t="s">
        <v>267</v>
      </c>
      <c r="H223" s="199" t="s">
        <v>491</v>
      </c>
      <c r="I223" s="199" t="s">
        <v>61</v>
      </c>
      <c r="J223" s="177"/>
    </row>
    <row r="224" spans="1:10">
      <c r="A224" s="182" t="s">
        <v>190</v>
      </c>
      <c r="B224" s="182" t="s">
        <v>617</v>
      </c>
      <c r="C224" s="182" t="s">
        <v>194</v>
      </c>
      <c r="D224" s="182" t="s">
        <v>192</v>
      </c>
      <c r="E224" s="182" t="s">
        <v>57</v>
      </c>
      <c r="F224" s="182" t="s">
        <v>653</v>
      </c>
      <c r="G224" s="182" t="s">
        <v>267</v>
      </c>
      <c r="H224" s="199" t="s">
        <v>491</v>
      </c>
      <c r="I224" s="199" t="s">
        <v>61</v>
      </c>
      <c r="J224" s="177"/>
    </row>
    <row r="225" spans="1:10">
      <c r="A225" s="182" t="s">
        <v>190</v>
      </c>
      <c r="B225" s="182" t="s">
        <v>617</v>
      </c>
      <c r="C225" s="182" t="s">
        <v>194</v>
      </c>
      <c r="D225" s="182" t="s">
        <v>192</v>
      </c>
      <c r="E225" s="182" t="s">
        <v>57</v>
      </c>
      <c r="F225" s="182" t="s">
        <v>654</v>
      </c>
      <c r="G225" s="182" t="s">
        <v>551</v>
      </c>
      <c r="H225" s="199" t="s">
        <v>491</v>
      </c>
      <c r="I225" s="199" t="s">
        <v>61</v>
      </c>
      <c r="J225" s="177"/>
    </row>
    <row r="226" spans="1:10">
      <c r="A226" s="182" t="s">
        <v>190</v>
      </c>
      <c r="B226" s="182" t="s">
        <v>617</v>
      </c>
      <c r="C226" s="182" t="s">
        <v>194</v>
      </c>
      <c r="D226" s="182" t="s">
        <v>192</v>
      </c>
      <c r="E226" s="182" t="s">
        <v>57</v>
      </c>
      <c r="F226" s="182" t="s">
        <v>655</v>
      </c>
      <c r="G226" s="182" t="s">
        <v>637</v>
      </c>
      <c r="H226" s="199" t="s">
        <v>491</v>
      </c>
      <c r="I226" s="199" t="s">
        <v>61</v>
      </c>
      <c r="J226" s="177"/>
    </row>
    <row r="227" spans="1:10">
      <c r="A227" s="182" t="s">
        <v>190</v>
      </c>
      <c r="B227" s="182" t="s">
        <v>617</v>
      </c>
      <c r="C227" s="182" t="s">
        <v>194</v>
      </c>
      <c r="D227" s="182" t="s">
        <v>192</v>
      </c>
      <c r="E227" s="182" t="s">
        <v>57</v>
      </c>
      <c r="F227" s="182" t="s">
        <v>656</v>
      </c>
      <c r="G227" s="182" t="s">
        <v>637</v>
      </c>
      <c r="H227" s="199" t="s">
        <v>491</v>
      </c>
      <c r="I227" s="199" t="s">
        <v>61</v>
      </c>
      <c r="J227" s="177"/>
    </row>
    <row r="228" spans="1:10">
      <c r="A228" s="182" t="s">
        <v>190</v>
      </c>
      <c r="B228" s="182" t="s">
        <v>617</v>
      </c>
      <c r="C228" s="182" t="s">
        <v>194</v>
      </c>
      <c r="D228" s="182" t="s">
        <v>192</v>
      </c>
      <c r="E228" s="182" t="s">
        <v>57</v>
      </c>
      <c r="F228" s="182" t="s">
        <v>657</v>
      </c>
      <c r="G228" s="182" t="s">
        <v>637</v>
      </c>
      <c r="H228" s="199" t="s">
        <v>491</v>
      </c>
      <c r="I228" s="199" t="s">
        <v>61</v>
      </c>
      <c r="J228" s="177"/>
    </row>
    <row r="229" spans="1:10">
      <c r="A229" s="182" t="s">
        <v>190</v>
      </c>
      <c r="B229" s="182" t="s">
        <v>617</v>
      </c>
      <c r="C229" s="182" t="s">
        <v>194</v>
      </c>
      <c r="D229" s="182" t="s">
        <v>192</v>
      </c>
      <c r="E229" s="182" t="s">
        <v>57</v>
      </c>
      <c r="F229" s="182" t="s">
        <v>658</v>
      </c>
      <c r="G229" s="182" t="s">
        <v>641</v>
      </c>
      <c r="H229" s="199" t="s">
        <v>491</v>
      </c>
      <c r="I229" s="199" t="s">
        <v>61</v>
      </c>
      <c r="J229" s="177"/>
    </row>
    <row r="230" spans="1:10">
      <c r="A230" s="182" t="s">
        <v>190</v>
      </c>
      <c r="B230" s="182" t="s">
        <v>617</v>
      </c>
      <c r="C230" s="182" t="s">
        <v>194</v>
      </c>
      <c r="D230" s="182" t="s">
        <v>192</v>
      </c>
      <c r="E230" s="182" t="s">
        <v>57</v>
      </c>
      <c r="F230" s="182" t="s">
        <v>659</v>
      </c>
      <c r="G230" s="182" t="s">
        <v>551</v>
      </c>
      <c r="H230" s="199" t="s">
        <v>491</v>
      </c>
      <c r="I230" s="199" t="s">
        <v>61</v>
      </c>
      <c r="J230" s="177"/>
    </row>
    <row r="231" spans="1:10">
      <c r="A231" s="182" t="s">
        <v>190</v>
      </c>
      <c r="B231" s="182" t="s">
        <v>315</v>
      </c>
      <c r="C231" s="182" t="s">
        <v>195</v>
      </c>
      <c r="D231" s="182" t="s">
        <v>192</v>
      </c>
      <c r="E231" s="182" t="s">
        <v>57</v>
      </c>
      <c r="F231" s="182" t="s">
        <v>319</v>
      </c>
      <c r="G231" s="182" t="s">
        <v>129</v>
      </c>
      <c r="H231" s="199" t="s">
        <v>213</v>
      </c>
      <c r="I231" s="199" t="s">
        <v>61</v>
      </c>
      <c r="J231" s="177"/>
    </row>
    <row r="232" spans="1:10">
      <c r="A232" s="182" t="s">
        <v>190</v>
      </c>
      <c r="B232" s="182" t="s">
        <v>617</v>
      </c>
      <c r="C232" s="182" t="s">
        <v>195</v>
      </c>
      <c r="D232" s="182" t="s">
        <v>192</v>
      </c>
      <c r="E232" s="182" t="s">
        <v>57</v>
      </c>
      <c r="F232" s="182" t="s">
        <v>660</v>
      </c>
      <c r="G232" s="182" t="s">
        <v>351</v>
      </c>
      <c r="H232" s="199" t="s">
        <v>491</v>
      </c>
      <c r="I232" s="199" t="s">
        <v>61</v>
      </c>
      <c r="J232" s="177"/>
    </row>
    <row r="233" spans="1:10">
      <c r="A233" s="182" t="s">
        <v>190</v>
      </c>
      <c r="B233" s="182" t="s">
        <v>617</v>
      </c>
      <c r="C233" s="182" t="s">
        <v>195</v>
      </c>
      <c r="D233" s="182" t="s">
        <v>192</v>
      </c>
      <c r="E233" s="182" t="s">
        <v>57</v>
      </c>
      <c r="F233" s="182" t="s">
        <v>661</v>
      </c>
      <c r="G233" s="182" t="s">
        <v>527</v>
      </c>
      <c r="H233" s="199" t="s">
        <v>491</v>
      </c>
      <c r="I233" s="199" t="s">
        <v>61</v>
      </c>
      <c r="J233" s="177"/>
    </row>
    <row r="234" spans="1:10">
      <c r="A234" s="182" t="s">
        <v>190</v>
      </c>
      <c r="B234" s="182" t="s">
        <v>617</v>
      </c>
      <c r="C234" s="182" t="s">
        <v>195</v>
      </c>
      <c r="D234" s="182" t="s">
        <v>192</v>
      </c>
      <c r="E234" s="182" t="s">
        <v>57</v>
      </c>
      <c r="F234" s="182" t="s">
        <v>662</v>
      </c>
      <c r="G234" s="182" t="s">
        <v>533</v>
      </c>
      <c r="H234" s="199" t="s">
        <v>491</v>
      </c>
      <c r="I234" s="199" t="s">
        <v>61</v>
      </c>
      <c r="J234" s="177"/>
    </row>
    <row r="235" spans="1:10">
      <c r="A235" s="182" t="s">
        <v>190</v>
      </c>
      <c r="B235" s="182" t="s">
        <v>617</v>
      </c>
      <c r="C235" s="182" t="s">
        <v>195</v>
      </c>
      <c r="D235" s="182" t="s">
        <v>192</v>
      </c>
      <c r="E235" s="182" t="s">
        <v>57</v>
      </c>
      <c r="F235" s="182" t="s">
        <v>663</v>
      </c>
      <c r="G235" s="182" t="s">
        <v>533</v>
      </c>
      <c r="H235" s="199" t="s">
        <v>491</v>
      </c>
      <c r="I235" s="199" t="s">
        <v>61</v>
      </c>
      <c r="J235" s="177"/>
    </row>
    <row r="236" spans="1:10">
      <c r="A236" s="182" t="s">
        <v>190</v>
      </c>
      <c r="B236" s="182" t="s">
        <v>617</v>
      </c>
      <c r="C236" s="182" t="s">
        <v>195</v>
      </c>
      <c r="D236" s="182" t="s">
        <v>192</v>
      </c>
      <c r="E236" s="182" t="s">
        <v>57</v>
      </c>
      <c r="F236" s="182" t="s">
        <v>664</v>
      </c>
      <c r="G236" s="182" t="s">
        <v>269</v>
      </c>
      <c r="H236" s="199" t="s">
        <v>491</v>
      </c>
      <c r="I236" s="199" t="s">
        <v>61</v>
      </c>
      <c r="J236" s="177"/>
    </row>
    <row r="237" spans="1:10">
      <c r="A237" s="182" t="s">
        <v>190</v>
      </c>
      <c r="B237" s="182" t="s">
        <v>617</v>
      </c>
      <c r="C237" s="182" t="s">
        <v>195</v>
      </c>
      <c r="D237" s="182" t="s">
        <v>192</v>
      </c>
      <c r="E237" s="182" t="s">
        <v>57</v>
      </c>
      <c r="F237" s="182" t="s">
        <v>665</v>
      </c>
      <c r="G237" s="182" t="s">
        <v>321</v>
      </c>
      <c r="H237" s="199" t="s">
        <v>491</v>
      </c>
      <c r="I237" s="199" t="s">
        <v>61</v>
      </c>
      <c r="J237" s="177"/>
    </row>
    <row r="238" spans="1:10">
      <c r="A238" s="182" t="s">
        <v>190</v>
      </c>
      <c r="B238" s="182" t="s">
        <v>617</v>
      </c>
      <c r="C238" s="182" t="s">
        <v>195</v>
      </c>
      <c r="D238" s="182" t="s">
        <v>192</v>
      </c>
      <c r="E238" s="182" t="s">
        <v>57</v>
      </c>
      <c r="F238" s="182" t="s">
        <v>666</v>
      </c>
      <c r="G238" s="182" t="s">
        <v>321</v>
      </c>
      <c r="H238" s="199" t="s">
        <v>491</v>
      </c>
      <c r="I238" s="199" t="s">
        <v>61</v>
      </c>
      <c r="J238" s="177"/>
    </row>
    <row r="239" spans="1:10">
      <c r="A239" s="182" t="s">
        <v>190</v>
      </c>
      <c r="B239" s="182" t="s">
        <v>617</v>
      </c>
      <c r="C239" s="182" t="s">
        <v>195</v>
      </c>
      <c r="D239" s="182" t="s">
        <v>192</v>
      </c>
      <c r="E239" s="182" t="s">
        <v>57</v>
      </c>
      <c r="F239" s="182" t="s">
        <v>667</v>
      </c>
      <c r="G239" s="182" t="s">
        <v>321</v>
      </c>
      <c r="H239" s="199" t="s">
        <v>491</v>
      </c>
      <c r="I239" s="199" t="s">
        <v>61</v>
      </c>
      <c r="J239" s="177"/>
    </row>
    <row r="240" spans="1:10">
      <c r="A240" s="182" t="s">
        <v>190</v>
      </c>
      <c r="B240" s="182" t="s">
        <v>617</v>
      </c>
      <c r="C240" s="182" t="s">
        <v>195</v>
      </c>
      <c r="D240" s="182" t="s">
        <v>192</v>
      </c>
      <c r="E240" s="182" t="s">
        <v>57</v>
      </c>
      <c r="F240" s="182" t="s">
        <v>668</v>
      </c>
      <c r="G240" s="182" t="s">
        <v>267</v>
      </c>
      <c r="H240" s="199" t="s">
        <v>491</v>
      </c>
      <c r="I240" s="199" t="s">
        <v>61</v>
      </c>
      <c r="J240" s="177"/>
    </row>
    <row r="241" spans="1:10">
      <c r="A241" s="182" t="s">
        <v>190</v>
      </c>
      <c r="B241" s="182" t="s">
        <v>617</v>
      </c>
      <c r="C241" s="182" t="s">
        <v>195</v>
      </c>
      <c r="D241" s="182" t="s">
        <v>192</v>
      </c>
      <c r="E241" s="182" t="s">
        <v>57</v>
      </c>
      <c r="F241" s="182" t="s">
        <v>669</v>
      </c>
      <c r="G241" s="182" t="s">
        <v>267</v>
      </c>
      <c r="H241" s="199" t="s">
        <v>491</v>
      </c>
      <c r="I241" s="199" t="s">
        <v>61</v>
      </c>
      <c r="J241" s="177"/>
    </row>
    <row r="242" spans="1:10">
      <c r="A242" s="182" t="s">
        <v>190</v>
      </c>
      <c r="B242" s="182" t="s">
        <v>617</v>
      </c>
      <c r="C242" s="182" t="s">
        <v>195</v>
      </c>
      <c r="D242" s="182" t="s">
        <v>192</v>
      </c>
      <c r="E242" s="182" t="s">
        <v>57</v>
      </c>
      <c r="F242" s="182" t="s">
        <v>670</v>
      </c>
      <c r="G242" s="182" t="s">
        <v>551</v>
      </c>
      <c r="H242" s="199" t="s">
        <v>491</v>
      </c>
      <c r="I242" s="199" t="s">
        <v>61</v>
      </c>
      <c r="J242" s="177"/>
    </row>
    <row r="243" spans="1:10">
      <c r="A243" s="182" t="s">
        <v>190</v>
      </c>
      <c r="B243" s="182" t="s">
        <v>617</v>
      </c>
      <c r="C243" s="182" t="s">
        <v>195</v>
      </c>
      <c r="D243" s="182" t="s">
        <v>192</v>
      </c>
      <c r="E243" s="182" t="s">
        <v>57</v>
      </c>
      <c r="F243" s="182" t="s">
        <v>671</v>
      </c>
      <c r="G243" s="182" t="s">
        <v>637</v>
      </c>
      <c r="H243" s="199" t="s">
        <v>491</v>
      </c>
      <c r="I243" s="199" t="s">
        <v>61</v>
      </c>
      <c r="J243" s="177"/>
    </row>
    <row r="244" spans="1:10">
      <c r="A244" s="182" t="s">
        <v>190</v>
      </c>
      <c r="B244" s="182" t="s">
        <v>617</v>
      </c>
      <c r="C244" s="182" t="s">
        <v>195</v>
      </c>
      <c r="D244" s="182" t="s">
        <v>192</v>
      </c>
      <c r="E244" s="182" t="s">
        <v>57</v>
      </c>
      <c r="F244" s="182" t="s">
        <v>672</v>
      </c>
      <c r="G244" s="182" t="s">
        <v>637</v>
      </c>
      <c r="H244" s="199" t="s">
        <v>491</v>
      </c>
      <c r="I244" s="199" t="s">
        <v>61</v>
      </c>
      <c r="J244" s="177"/>
    </row>
    <row r="245" spans="1:10">
      <c r="A245" s="182" t="s">
        <v>190</v>
      </c>
      <c r="B245" s="182" t="s">
        <v>617</v>
      </c>
      <c r="C245" s="182" t="s">
        <v>195</v>
      </c>
      <c r="D245" s="182" t="s">
        <v>192</v>
      </c>
      <c r="E245" s="182" t="s">
        <v>57</v>
      </c>
      <c r="F245" s="182" t="s">
        <v>673</v>
      </c>
      <c r="G245" s="182" t="s">
        <v>641</v>
      </c>
      <c r="H245" s="199" t="s">
        <v>491</v>
      </c>
      <c r="I245" s="199" t="s">
        <v>61</v>
      </c>
      <c r="J245" s="177"/>
    </row>
    <row r="246" spans="1:10">
      <c r="A246" s="182" t="s">
        <v>190</v>
      </c>
      <c r="B246" s="182" t="s">
        <v>617</v>
      </c>
      <c r="C246" s="182" t="s">
        <v>195</v>
      </c>
      <c r="D246" s="182" t="s">
        <v>192</v>
      </c>
      <c r="E246" s="182" t="s">
        <v>57</v>
      </c>
      <c r="F246" s="182" t="s">
        <v>674</v>
      </c>
      <c r="G246" s="182" t="s">
        <v>551</v>
      </c>
      <c r="H246" s="199" t="s">
        <v>491</v>
      </c>
      <c r="I246" s="199" t="s">
        <v>61</v>
      </c>
      <c r="J246" s="177"/>
    </row>
    <row r="247" spans="1:10">
      <c r="A247" s="182" t="s">
        <v>190</v>
      </c>
      <c r="B247" s="182" t="s">
        <v>315</v>
      </c>
      <c r="C247" s="182" t="s">
        <v>196</v>
      </c>
      <c r="D247" s="182" t="s">
        <v>192</v>
      </c>
      <c r="E247" s="182" t="s">
        <v>57</v>
      </c>
      <c r="F247" s="182" t="s">
        <v>320</v>
      </c>
      <c r="G247" s="182" t="s">
        <v>129</v>
      </c>
      <c r="H247" s="199" t="s">
        <v>213</v>
      </c>
      <c r="I247" s="199" t="s">
        <v>61</v>
      </c>
      <c r="J247" s="177"/>
    </row>
    <row r="248" spans="1:10">
      <c r="A248" s="182" t="s">
        <v>190</v>
      </c>
      <c r="B248" s="182" t="s">
        <v>617</v>
      </c>
      <c r="C248" s="182" t="s">
        <v>196</v>
      </c>
      <c r="D248" s="182" t="s">
        <v>192</v>
      </c>
      <c r="E248" s="182" t="s">
        <v>57</v>
      </c>
      <c r="F248" s="182" t="s">
        <v>675</v>
      </c>
      <c r="G248" s="182" t="s">
        <v>351</v>
      </c>
      <c r="H248" s="199" t="s">
        <v>491</v>
      </c>
      <c r="I248" s="199" t="s">
        <v>61</v>
      </c>
      <c r="J248" s="177"/>
    </row>
    <row r="249" spans="1:10">
      <c r="A249" s="182" t="s">
        <v>190</v>
      </c>
      <c r="B249" s="182" t="s">
        <v>617</v>
      </c>
      <c r="C249" s="182" t="s">
        <v>196</v>
      </c>
      <c r="D249" s="182" t="s">
        <v>192</v>
      </c>
      <c r="E249" s="182" t="s">
        <v>57</v>
      </c>
      <c r="F249" s="182" t="s">
        <v>676</v>
      </c>
      <c r="G249" s="182" t="s">
        <v>527</v>
      </c>
      <c r="H249" s="199" t="s">
        <v>491</v>
      </c>
      <c r="I249" s="199" t="s">
        <v>61</v>
      </c>
      <c r="J249" s="177"/>
    </row>
    <row r="250" spans="1:10">
      <c r="A250" s="182" t="s">
        <v>190</v>
      </c>
      <c r="B250" s="182" t="s">
        <v>617</v>
      </c>
      <c r="C250" s="182" t="s">
        <v>196</v>
      </c>
      <c r="D250" s="182" t="s">
        <v>192</v>
      </c>
      <c r="E250" s="182" t="s">
        <v>57</v>
      </c>
      <c r="F250" s="182" t="s">
        <v>677</v>
      </c>
      <c r="G250" s="182" t="s">
        <v>533</v>
      </c>
      <c r="H250" s="199" t="s">
        <v>491</v>
      </c>
      <c r="I250" s="199" t="s">
        <v>61</v>
      </c>
      <c r="J250" s="177"/>
    </row>
    <row r="251" spans="1:10">
      <c r="A251" s="182" t="s">
        <v>190</v>
      </c>
      <c r="B251" s="182" t="s">
        <v>617</v>
      </c>
      <c r="C251" s="182" t="s">
        <v>196</v>
      </c>
      <c r="D251" s="182" t="s">
        <v>192</v>
      </c>
      <c r="E251" s="182" t="s">
        <v>57</v>
      </c>
      <c r="F251" s="182" t="s">
        <v>678</v>
      </c>
      <c r="G251" s="182" t="s">
        <v>533</v>
      </c>
      <c r="H251" s="199" t="s">
        <v>491</v>
      </c>
      <c r="I251" s="199" t="s">
        <v>61</v>
      </c>
      <c r="J251" s="177"/>
    </row>
    <row r="252" spans="1:10">
      <c r="A252" s="182" t="s">
        <v>190</v>
      </c>
      <c r="B252" s="182" t="s">
        <v>617</v>
      </c>
      <c r="C252" s="182" t="s">
        <v>196</v>
      </c>
      <c r="D252" s="182" t="s">
        <v>192</v>
      </c>
      <c r="E252" s="182" t="s">
        <v>57</v>
      </c>
      <c r="F252" s="182" t="s">
        <v>679</v>
      </c>
      <c r="G252" s="182" t="s">
        <v>269</v>
      </c>
      <c r="H252" s="199" t="s">
        <v>491</v>
      </c>
      <c r="I252" s="199" t="s">
        <v>61</v>
      </c>
      <c r="J252" s="177"/>
    </row>
    <row r="253" spans="1:10">
      <c r="A253" s="182" t="s">
        <v>190</v>
      </c>
      <c r="B253" s="182" t="s">
        <v>617</v>
      </c>
      <c r="C253" s="182" t="s">
        <v>196</v>
      </c>
      <c r="D253" s="182" t="s">
        <v>192</v>
      </c>
      <c r="E253" s="182" t="s">
        <v>57</v>
      </c>
      <c r="F253" s="182" t="s">
        <v>680</v>
      </c>
      <c r="G253" s="182" t="s">
        <v>321</v>
      </c>
      <c r="H253" s="199" t="s">
        <v>491</v>
      </c>
      <c r="I253" s="199" t="s">
        <v>61</v>
      </c>
      <c r="J253" s="177"/>
    </row>
    <row r="254" spans="1:10">
      <c r="A254" s="182" t="s">
        <v>190</v>
      </c>
      <c r="B254" s="182" t="s">
        <v>617</v>
      </c>
      <c r="C254" s="182" t="s">
        <v>196</v>
      </c>
      <c r="D254" s="182" t="s">
        <v>192</v>
      </c>
      <c r="E254" s="182" t="s">
        <v>57</v>
      </c>
      <c r="F254" s="182" t="s">
        <v>681</v>
      </c>
      <c r="G254" s="182" t="s">
        <v>321</v>
      </c>
      <c r="H254" s="199" t="s">
        <v>491</v>
      </c>
      <c r="I254" s="199" t="s">
        <v>61</v>
      </c>
      <c r="J254" s="177"/>
    </row>
    <row r="255" spans="1:10">
      <c r="A255" s="182" t="s">
        <v>190</v>
      </c>
      <c r="B255" s="182" t="s">
        <v>617</v>
      </c>
      <c r="C255" s="182" t="s">
        <v>196</v>
      </c>
      <c r="D255" s="182" t="s">
        <v>192</v>
      </c>
      <c r="E255" s="182" t="s">
        <v>57</v>
      </c>
      <c r="F255" s="182" t="s">
        <v>682</v>
      </c>
      <c r="G255" s="182" t="s">
        <v>321</v>
      </c>
      <c r="H255" s="199" t="s">
        <v>491</v>
      </c>
      <c r="I255" s="199" t="s">
        <v>61</v>
      </c>
      <c r="J255" s="177"/>
    </row>
    <row r="256" spans="1:10">
      <c r="A256" s="182" t="s">
        <v>190</v>
      </c>
      <c r="B256" s="182" t="s">
        <v>617</v>
      </c>
      <c r="C256" s="182" t="s">
        <v>196</v>
      </c>
      <c r="D256" s="182" t="s">
        <v>192</v>
      </c>
      <c r="E256" s="182" t="s">
        <v>57</v>
      </c>
      <c r="F256" s="182" t="s">
        <v>683</v>
      </c>
      <c r="G256" s="182" t="s">
        <v>267</v>
      </c>
      <c r="H256" s="199" t="s">
        <v>491</v>
      </c>
      <c r="I256" s="199" t="s">
        <v>61</v>
      </c>
      <c r="J256" s="177"/>
    </row>
    <row r="257" spans="1:10">
      <c r="A257" s="182" t="s">
        <v>190</v>
      </c>
      <c r="B257" s="182" t="s">
        <v>617</v>
      </c>
      <c r="C257" s="182" t="s">
        <v>196</v>
      </c>
      <c r="D257" s="182" t="s">
        <v>192</v>
      </c>
      <c r="E257" s="182" t="s">
        <v>57</v>
      </c>
      <c r="F257" s="182" t="s">
        <v>684</v>
      </c>
      <c r="G257" s="182" t="s">
        <v>267</v>
      </c>
      <c r="H257" s="199" t="s">
        <v>491</v>
      </c>
      <c r="I257" s="199" t="s">
        <v>61</v>
      </c>
      <c r="J257" s="177"/>
    </row>
    <row r="258" spans="1:10">
      <c r="A258" s="182" t="s">
        <v>190</v>
      </c>
      <c r="B258" s="182" t="s">
        <v>617</v>
      </c>
      <c r="C258" s="182" t="s">
        <v>196</v>
      </c>
      <c r="D258" s="182" t="s">
        <v>192</v>
      </c>
      <c r="E258" s="182" t="s">
        <v>57</v>
      </c>
      <c r="F258" s="182" t="s">
        <v>685</v>
      </c>
      <c r="G258" s="182" t="s">
        <v>551</v>
      </c>
      <c r="H258" s="199" t="s">
        <v>491</v>
      </c>
      <c r="I258" s="199" t="s">
        <v>61</v>
      </c>
      <c r="J258" s="177"/>
    </row>
    <row r="259" spans="1:10">
      <c r="A259" s="182" t="s">
        <v>190</v>
      </c>
      <c r="B259" s="182" t="s">
        <v>617</v>
      </c>
      <c r="C259" s="182" t="s">
        <v>196</v>
      </c>
      <c r="D259" s="182" t="s">
        <v>192</v>
      </c>
      <c r="E259" s="182" t="s">
        <v>57</v>
      </c>
      <c r="F259" s="182" t="s">
        <v>686</v>
      </c>
      <c r="G259" s="182" t="s">
        <v>637</v>
      </c>
      <c r="H259" s="199" t="s">
        <v>491</v>
      </c>
      <c r="I259" s="199" t="s">
        <v>61</v>
      </c>
      <c r="J259" s="177"/>
    </row>
    <row r="260" spans="1:10">
      <c r="A260" s="182" t="s">
        <v>190</v>
      </c>
      <c r="B260" s="182" t="s">
        <v>617</v>
      </c>
      <c r="C260" s="182" t="s">
        <v>196</v>
      </c>
      <c r="D260" s="182" t="s">
        <v>192</v>
      </c>
      <c r="E260" s="182" t="s">
        <v>57</v>
      </c>
      <c r="F260" s="182" t="s">
        <v>687</v>
      </c>
      <c r="G260" s="182" t="s">
        <v>637</v>
      </c>
      <c r="H260" s="199" t="s">
        <v>491</v>
      </c>
      <c r="I260" s="199" t="s">
        <v>61</v>
      </c>
      <c r="J260" s="177"/>
    </row>
    <row r="261" spans="1:10">
      <c r="A261" s="182" t="s">
        <v>190</v>
      </c>
      <c r="B261" s="182" t="s">
        <v>617</v>
      </c>
      <c r="C261" s="182" t="s">
        <v>196</v>
      </c>
      <c r="D261" s="182" t="s">
        <v>192</v>
      </c>
      <c r="E261" s="182" t="s">
        <v>57</v>
      </c>
      <c r="F261" s="182" t="s">
        <v>688</v>
      </c>
      <c r="G261" s="182" t="s">
        <v>641</v>
      </c>
      <c r="H261" s="199" t="s">
        <v>491</v>
      </c>
      <c r="I261" s="199" t="s">
        <v>61</v>
      </c>
      <c r="J261" s="177"/>
    </row>
    <row r="262" spans="1:10">
      <c r="A262" s="182" t="s">
        <v>190</v>
      </c>
      <c r="B262" s="182" t="s">
        <v>617</v>
      </c>
      <c r="C262" s="182" t="s">
        <v>196</v>
      </c>
      <c r="D262" s="182" t="s">
        <v>192</v>
      </c>
      <c r="E262" s="182" t="s">
        <v>57</v>
      </c>
      <c r="F262" s="182" t="s">
        <v>689</v>
      </c>
      <c r="G262" s="182" t="s">
        <v>551</v>
      </c>
      <c r="H262" s="199" t="s">
        <v>491</v>
      </c>
      <c r="I262" s="199" t="s">
        <v>61</v>
      </c>
      <c r="J262" s="177"/>
    </row>
    <row r="263" spans="1:10">
      <c r="A263" s="182" t="s">
        <v>179</v>
      </c>
      <c r="B263" s="182" t="s">
        <v>261</v>
      </c>
      <c r="C263" s="182" t="s">
        <v>150</v>
      </c>
      <c r="D263" s="182" t="s">
        <v>180</v>
      </c>
      <c r="E263" s="182" t="s">
        <v>57</v>
      </c>
      <c r="F263" s="182" t="s">
        <v>262</v>
      </c>
      <c r="G263" s="182" t="s">
        <v>263</v>
      </c>
      <c r="H263" s="199" t="s">
        <v>213</v>
      </c>
      <c r="I263" s="199" t="s">
        <v>61</v>
      </c>
      <c r="J263" s="177"/>
    </row>
    <row r="264" spans="1:10">
      <c r="A264" s="182" t="s">
        <v>179</v>
      </c>
      <c r="B264" s="182" t="s">
        <v>690</v>
      </c>
      <c r="C264" s="182" t="s">
        <v>150</v>
      </c>
      <c r="D264" s="182" t="s">
        <v>180</v>
      </c>
      <c r="E264" s="182" t="s">
        <v>57</v>
      </c>
      <c r="F264" s="182" t="s">
        <v>691</v>
      </c>
      <c r="G264" s="182" t="s">
        <v>269</v>
      </c>
      <c r="H264" s="199" t="s">
        <v>491</v>
      </c>
      <c r="I264" s="199" t="s">
        <v>61</v>
      </c>
      <c r="J264" s="177"/>
    </row>
    <row r="265" spans="1:10">
      <c r="A265" s="182" t="s">
        <v>179</v>
      </c>
      <c r="B265" s="182" t="s">
        <v>690</v>
      </c>
      <c r="C265" s="182" t="s">
        <v>150</v>
      </c>
      <c r="D265" s="182" t="s">
        <v>180</v>
      </c>
      <c r="E265" s="182" t="s">
        <v>57</v>
      </c>
      <c r="F265" s="182" t="s">
        <v>692</v>
      </c>
      <c r="G265" s="182" t="s">
        <v>321</v>
      </c>
      <c r="H265" s="199" t="s">
        <v>491</v>
      </c>
      <c r="I265" s="199" t="s">
        <v>61</v>
      </c>
      <c r="J265" s="177"/>
    </row>
    <row r="266" spans="1:10">
      <c r="A266" s="182" t="s">
        <v>179</v>
      </c>
      <c r="B266" s="182" t="s">
        <v>261</v>
      </c>
      <c r="C266" s="182" t="s">
        <v>181</v>
      </c>
      <c r="D266" s="182" t="s">
        <v>180</v>
      </c>
      <c r="E266" s="182" t="s">
        <v>57</v>
      </c>
      <c r="F266" s="182" t="s">
        <v>264</v>
      </c>
      <c r="G266" s="182" t="s">
        <v>263</v>
      </c>
      <c r="H266" s="199" t="s">
        <v>213</v>
      </c>
      <c r="I266" s="199" t="s">
        <v>61</v>
      </c>
      <c r="J266" s="177"/>
    </row>
    <row r="267" spans="1:10">
      <c r="A267" s="182" t="s">
        <v>179</v>
      </c>
      <c r="B267" s="182" t="s">
        <v>690</v>
      </c>
      <c r="C267" s="182" t="s">
        <v>181</v>
      </c>
      <c r="D267" s="182" t="s">
        <v>180</v>
      </c>
      <c r="E267" s="182" t="s">
        <v>57</v>
      </c>
      <c r="F267" s="182" t="s">
        <v>693</v>
      </c>
      <c r="G267" s="182" t="s">
        <v>269</v>
      </c>
      <c r="H267" s="199" t="s">
        <v>491</v>
      </c>
      <c r="I267" s="199" t="s">
        <v>61</v>
      </c>
      <c r="J267" s="177"/>
    </row>
    <row r="268" spans="1:10">
      <c r="A268" s="182" t="s">
        <v>179</v>
      </c>
      <c r="B268" s="182" t="s">
        <v>690</v>
      </c>
      <c r="C268" s="182" t="s">
        <v>181</v>
      </c>
      <c r="D268" s="182" t="s">
        <v>180</v>
      </c>
      <c r="E268" s="182" t="s">
        <v>57</v>
      </c>
      <c r="F268" s="182" t="s">
        <v>694</v>
      </c>
      <c r="G268" s="182" t="s">
        <v>321</v>
      </c>
      <c r="H268" s="199" t="s">
        <v>491</v>
      </c>
      <c r="I268" s="199" t="s">
        <v>61</v>
      </c>
      <c r="J268" s="177"/>
    </row>
    <row r="269" spans="1:10">
      <c r="A269" s="182" t="s">
        <v>179</v>
      </c>
      <c r="B269" s="182" t="s">
        <v>261</v>
      </c>
      <c r="C269" s="182" t="s">
        <v>182</v>
      </c>
      <c r="D269" s="182" t="s">
        <v>180</v>
      </c>
      <c r="E269" s="182" t="s">
        <v>57</v>
      </c>
      <c r="F269" s="182" t="s">
        <v>265</v>
      </c>
      <c r="G269" s="182" t="s">
        <v>263</v>
      </c>
      <c r="H269" s="199" t="s">
        <v>213</v>
      </c>
      <c r="I269" s="199" t="s">
        <v>61</v>
      </c>
      <c r="J269" s="177"/>
    </row>
    <row r="270" spans="1:10">
      <c r="A270" s="182" t="s">
        <v>179</v>
      </c>
      <c r="B270" s="182" t="s">
        <v>690</v>
      </c>
      <c r="C270" s="182" t="s">
        <v>182</v>
      </c>
      <c r="D270" s="182" t="s">
        <v>180</v>
      </c>
      <c r="E270" s="182" t="s">
        <v>57</v>
      </c>
      <c r="F270" s="182" t="s">
        <v>695</v>
      </c>
      <c r="G270" s="182" t="s">
        <v>269</v>
      </c>
      <c r="H270" s="199" t="s">
        <v>491</v>
      </c>
      <c r="I270" s="199" t="s">
        <v>61</v>
      </c>
      <c r="J270" s="177"/>
    </row>
    <row r="271" spans="1:10">
      <c r="A271" s="182" t="s">
        <v>179</v>
      </c>
      <c r="B271" s="182" t="s">
        <v>690</v>
      </c>
      <c r="C271" s="182" t="s">
        <v>182</v>
      </c>
      <c r="D271" s="182" t="s">
        <v>180</v>
      </c>
      <c r="E271" s="182" t="s">
        <v>57</v>
      </c>
      <c r="F271" s="182" t="s">
        <v>696</v>
      </c>
      <c r="G271" s="182" t="s">
        <v>321</v>
      </c>
      <c r="H271" s="199" t="s">
        <v>491</v>
      </c>
      <c r="I271" s="199" t="s">
        <v>61</v>
      </c>
      <c r="J271" s="177"/>
    </row>
    <row r="272" spans="1:10">
      <c r="A272" s="182" t="s">
        <v>179</v>
      </c>
      <c r="B272" s="182" t="s">
        <v>261</v>
      </c>
      <c r="C272" s="182" t="s">
        <v>183</v>
      </c>
      <c r="D272" s="182" t="s">
        <v>180</v>
      </c>
      <c r="E272" s="182" t="s">
        <v>57</v>
      </c>
      <c r="F272" s="182" t="s">
        <v>266</v>
      </c>
      <c r="G272" s="182" t="s">
        <v>263</v>
      </c>
      <c r="H272" s="199" t="s">
        <v>213</v>
      </c>
      <c r="I272" s="199" t="s">
        <v>61</v>
      </c>
      <c r="J272" s="177"/>
    </row>
    <row r="273" spans="1:10">
      <c r="A273" s="182" t="s">
        <v>179</v>
      </c>
      <c r="B273" s="182" t="s">
        <v>690</v>
      </c>
      <c r="C273" s="182" t="s">
        <v>183</v>
      </c>
      <c r="D273" s="182" t="s">
        <v>180</v>
      </c>
      <c r="E273" s="182" t="s">
        <v>57</v>
      </c>
      <c r="F273" s="182" t="s">
        <v>697</v>
      </c>
      <c r="G273" s="182" t="s">
        <v>269</v>
      </c>
      <c r="H273" s="199" t="s">
        <v>491</v>
      </c>
      <c r="I273" s="199" t="s">
        <v>61</v>
      </c>
      <c r="J273" s="177"/>
    </row>
    <row r="274" spans="1:10">
      <c r="A274" s="182" t="s">
        <v>197</v>
      </c>
      <c r="B274" s="182" t="s">
        <v>323</v>
      </c>
      <c r="C274" s="182" t="s">
        <v>102</v>
      </c>
      <c r="D274" s="182" t="s">
        <v>198</v>
      </c>
      <c r="E274" s="182" t="s">
        <v>57</v>
      </c>
      <c r="F274" s="182" t="s">
        <v>324</v>
      </c>
      <c r="G274" s="182" t="s">
        <v>325</v>
      </c>
      <c r="H274" s="199" t="s">
        <v>60</v>
      </c>
      <c r="I274" s="199" t="s">
        <v>61</v>
      </c>
      <c r="J274" s="177"/>
    </row>
    <row r="275" spans="1:10">
      <c r="A275" s="182" t="s">
        <v>197</v>
      </c>
      <c r="B275" s="182" t="s">
        <v>323</v>
      </c>
      <c r="C275" s="182" t="s">
        <v>152</v>
      </c>
      <c r="D275" s="182" t="s">
        <v>198</v>
      </c>
      <c r="E275" s="182" t="s">
        <v>57</v>
      </c>
      <c r="F275" s="182" t="s">
        <v>326</v>
      </c>
      <c r="G275" s="182" t="s">
        <v>325</v>
      </c>
      <c r="H275" s="199" t="s">
        <v>60</v>
      </c>
      <c r="I275" s="199" t="s">
        <v>61</v>
      </c>
      <c r="J275" s="177"/>
    </row>
    <row r="276" spans="1:10">
      <c r="A276" s="182" t="s">
        <v>197</v>
      </c>
      <c r="B276" s="182" t="s">
        <v>327</v>
      </c>
      <c r="C276" s="182" t="s">
        <v>154</v>
      </c>
      <c r="D276" s="182" t="s">
        <v>180</v>
      </c>
      <c r="E276" s="182" t="s">
        <v>57</v>
      </c>
      <c r="F276" s="182" t="s">
        <v>328</v>
      </c>
      <c r="G276" s="182" t="s">
        <v>218</v>
      </c>
      <c r="H276" s="199" t="s">
        <v>60</v>
      </c>
      <c r="I276" s="199" t="s">
        <v>61</v>
      </c>
      <c r="J276" s="177"/>
    </row>
    <row r="277" spans="1:10">
      <c r="A277" s="182" t="s">
        <v>197</v>
      </c>
      <c r="B277" s="182" t="s">
        <v>323</v>
      </c>
      <c r="C277" s="182" t="s">
        <v>154</v>
      </c>
      <c r="D277" s="182" t="s">
        <v>198</v>
      </c>
      <c r="E277" s="182" t="s">
        <v>57</v>
      </c>
      <c r="F277" s="182" t="s">
        <v>329</v>
      </c>
      <c r="G277" s="182" t="s">
        <v>325</v>
      </c>
      <c r="H277" s="199" t="s">
        <v>60</v>
      </c>
      <c r="I277" s="199" t="s">
        <v>61</v>
      </c>
      <c r="J277" s="177"/>
    </row>
    <row r="278" spans="1:10">
      <c r="A278" s="182" t="s">
        <v>197</v>
      </c>
      <c r="B278" s="182" t="s">
        <v>323</v>
      </c>
      <c r="C278" s="182" t="s">
        <v>154</v>
      </c>
      <c r="D278" s="182" t="s">
        <v>198</v>
      </c>
      <c r="E278" s="182" t="s">
        <v>57</v>
      </c>
      <c r="F278" s="182" t="s">
        <v>698</v>
      </c>
      <c r="G278" s="182" t="s">
        <v>325</v>
      </c>
      <c r="H278" s="199" t="s">
        <v>60</v>
      </c>
      <c r="I278" s="199" t="s">
        <v>61</v>
      </c>
      <c r="J278" s="177"/>
    </row>
    <row r="279" spans="1:10">
      <c r="A279" s="182" t="s">
        <v>197</v>
      </c>
      <c r="B279" s="182" t="s">
        <v>327</v>
      </c>
      <c r="C279" s="182" t="s">
        <v>153</v>
      </c>
      <c r="D279" s="182" t="s">
        <v>180</v>
      </c>
      <c r="E279" s="182" t="s">
        <v>57</v>
      </c>
      <c r="F279" s="182" t="s">
        <v>330</v>
      </c>
      <c r="G279" s="182" t="s">
        <v>218</v>
      </c>
      <c r="H279" s="199" t="s">
        <v>60</v>
      </c>
      <c r="I279" s="199" t="s">
        <v>61</v>
      </c>
      <c r="J279" s="177"/>
    </row>
    <row r="280" spans="1:10">
      <c r="A280" s="182" t="s">
        <v>197</v>
      </c>
      <c r="B280" s="182" t="s">
        <v>323</v>
      </c>
      <c r="C280" s="182" t="s">
        <v>153</v>
      </c>
      <c r="D280" s="182" t="s">
        <v>198</v>
      </c>
      <c r="E280" s="182" t="s">
        <v>57</v>
      </c>
      <c r="F280" s="182" t="s">
        <v>331</v>
      </c>
      <c r="G280" s="182" t="s">
        <v>325</v>
      </c>
      <c r="H280" s="199" t="s">
        <v>60</v>
      </c>
      <c r="I280" s="199" t="s">
        <v>61</v>
      </c>
      <c r="J280" s="177"/>
    </row>
    <row r="281" spans="1:10">
      <c r="A281" s="182" t="s">
        <v>197</v>
      </c>
      <c r="B281" s="182" t="s">
        <v>327</v>
      </c>
      <c r="C281" s="182" t="s">
        <v>164</v>
      </c>
      <c r="D281" s="182" t="s">
        <v>180</v>
      </c>
      <c r="E281" s="182" t="s">
        <v>57</v>
      </c>
      <c r="F281" s="182" t="s">
        <v>332</v>
      </c>
      <c r="G281" s="182" t="s">
        <v>218</v>
      </c>
      <c r="H281" s="199" t="s">
        <v>60</v>
      </c>
      <c r="I281" s="199" t="s">
        <v>61</v>
      </c>
      <c r="J281" s="177"/>
    </row>
    <row r="282" spans="1:10">
      <c r="A282" s="182" t="s">
        <v>197</v>
      </c>
      <c r="B282" s="182" t="s">
        <v>323</v>
      </c>
      <c r="C282" s="182" t="s">
        <v>164</v>
      </c>
      <c r="D282" s="182" t="s">
        <v>198</v>
      </c>
      <c r="E282" s="182" t="s">
        <v>57</v>
      </c>
      <c r="F282" s="182" t="s">
        <v>333</v>
      </c>
      <c r="G282" s="182" t="s">
        <v>325</v>
      </c>
      <c r="H282" s="199" t="s">
        <v>60</v>
      </c>
      <c r="I282" s="199" t="s">
        <v>61</v>
      </c>
      <c r="J282" s="177"/>
    </row>
    <row r="283" spans="1:10">
      <c r="A283" s="182" t="s">
        <v>197</v>
      </c>
      <c r="B283" s="182" t="s">
        <v>323</v>
      </c>
      <c r="C283" s="182" t="s">
        <v>165</v>
      </c>
      <c r="D283" s="182" t="s">
        <v>198</v>
      </c>
      <c r="E283" s="182" t="s">
        <v>57</v>
      </c>
      <c r="F283" s="182" t="s">
        <v>334</v>
      </c>
      <c r="G283" s="182" t="s">
        <v>325</v>
      </c>
      <c r="H283" s="199" t="s">
        <v>60</v>
      </c>
      <c r="I283" s="199" t="s">
        <v>61</v>
      </c>
      <c r="J283" s="177"/>
    </row>
    <row r="284" spans="1:10">
      <c r="A284" s="182" t="s">
        <v>197</v>
      </c>
      <c r="B284" s="182" t="s">
        <v>327</v>
      </c>
      <c r="C284" s="182" t="s">
        <v>158</v>
      </c>
      <c r="D284" s="182" t="s">
        <v>180</v>
      </c>
      <c r="E284" s="182" t="s">
        <v>57</v>
      </c>
      <c r="F284" s="182" t="s">
        <v>335</v>
      </c>
      <c r="G284" s="182" t="s">
        <v>218</v>
      </c>
      <c r="H284" s="199" t="s">
        <v>60</v>
      </c>
      <c r="I284" s="199" t="s">
        <v>61</v>
      </c>
      <c r="J284" s="177"/>
    </row>
    <row r="285" spans="1:10">
      <c r="A285" s="182" t="s">
        <v>197</v>
      </c>
      <c r="B285" s="182" t="s">
        <v>327</v>
      </c>
      <c r="C285" s="182" t="s">
        <v>167</v>
      </c>
      <c r="D285" s="182" t="s">
        <v>180</v>
      </c>
      <c r="E285" s="182" t="s">
        <v>57</v>
      </c>
      <c r="F285" s="182" t="s">
        <v>336</v>
      </c>
      <c r="G285" s="182" t="s">
        <v>218</v>
      </c>
      <c r="H285" s="199" t="s">
        <v>60</v>
      </c>
      <c r="I285" s="199" t="s">
        <v>61</v>
      </c>
      <c r="J285" s="177"/>
    </row>
    <row r="286" spans="1:10">
      <c r="A286" s="182" t="s">
        <v>197</v>
      </c>
      <c r="B286" s="182" t="s">
        <v>327</v>
      </c>
      <c r="C286" s="182" t="s">
        <v>105</v>
      </c>
      <c r="D286" s="182" t="s">
        <v>180</v>
      </c>
      <c r="E286" s="182" t="s">
        <v>57</v>
      </c>
      <c r="F286" s="182" t="s">
        <v>337</v>
      </c>
      <c r="G286" s="182" t="s">
        <v>218</v>
      </c>
      <c r="H286" s="199" t="s">
        <v>60</v>
      </c>
      <c r="I286" s="199" t="s">
        <v>61</v>
      </c>
      <c r="J286" s="177"/>
    </row>
    <row r="287" spans="1:10">
      <c r="A287" s="182" t="s">
        <v>197</v>
      </c>
      <c r="B287" s="182" t="s">
        <v>327</v>
      </c>
      <c r="C287" s="182" t="s">
        <v>161</v>
      </c>
      <c r="D287" s="182" t="s">
        <v>180</v>
      </c>
      <c r="E287" s="182" t="s">
        <v>57</v>
      </c>
      <c r="F287" s="182" t="s">
        <v>338</v>
      </c>
      <c r="G287" s="182" t="s">
        <v>218</v>
      </c>
      <c r="H287" s="199" t="s">
        <v>60</v>
      </c>
      <c r="I287" s="199" t="s">
        <v>61</v>
      </c>
      <c r="J287" s="177"/>
    </row>
    <row r="288" spans="1:10">
      <c r="A288" s="182" t="s">
        <v>199</v>
      </c>
      <c r="B288" s="182" t="s">
        <v>339</v>
      </c>
      <c r="C288" s="182" t="s">
        <v>165</v>
      </c>
      <c r="D288" s="182" t="s">
        <v>185</v>
      </c>
      <c r="E288" s="182" t="s">
        <v>57</v>
      </c>
      <c r="F288" s="182" t="s">
        <v>340</v>
      </c>
      <c r="G288" s="182" t="s">
        <v>699</v>
      </c>
      <c r="H288" s="199" t="s">
        <v>60</v>
      </c>
      <c r="I288" s="199" t="s">
        <v>61</v>
      </c>
      <c r="J288" s="177"/>
    </row>
    <row r="289" spans="1:10">
      <c r="A289" s="182" t="s">
        <v>199</v>
      </c>
      <c r="B289" s="182" t="s">
        <v>339</v>
      </c>
      <c r="C289" s="182" t="s">
        <v>105</v>
      </c>
      <c r="D289" s="182" t="s">
        <v>185</v>
      </c>
      <c r="E289" s="182" t="s">
        <v>57</v>
      </c>
      <c r="F289" s="182" t="s">
        <v>341</v>
      </c>
      <c r="G289" s="182" t="s">
        <v>699</v>
      </c>
      <c r="H289" s="199" t="s">
        <v>60</v>
      </c>
      <c r="I289" s="199" t="s">
        <v>61</v>
      </c>
      <c r="J289" s="177"/>
    </row>
    <row r="290" spans="1:10">
      <c r="A290" s="182" t="s">
        <v>199</v>
      </c>
      <c r="B290" s="182" t="s">
        <v>339</v>
      </c>
      <c r="C290" s="182" t="s">
        <v>169</v>
      </c>
      <c r="D290" s="182" t="s">
        <v>185</v>
      </c>
      <c r="E290" s="182" t="s">
        <v>57</v>
      </c>
      <c r="F290" s="182" t="s">
        <v>342</v>
      </c>
      <c r="G290" s="182" t="s">
        <v>699</v>
      </c>
      <c r="H290" s="199" t="s">
        <v>60</v>
      </c>
      <c r="I290" s="199" t="s">
        <v>61</v>
      </c>
      <c r="J290" s="177"/>
    </row>
    <row r="291" spans="1:10">
      <c r="A291" s="182" t="s">
        <v>199</v>
      </c>
      <c r="B291" s="182" t="s">
        <v>339</v>
      </c>
      <c r="C291" s="182" t="s">
        <v>170</v>
      </c>
      <c r="D291" s="182" t="s">
        <v>185</v>
      </c>
      <c r="E291" s="182" t="s">
        <v>57</v>
      </c>
      <c r="F291" s="182" t="s">
        <v>343</v>
      </c>
      <c r="G291" s="182" t="s">
        <v>699</v>
      </c>
      <c r="H291" s="199" t="s">
        <v>60</v>
      </c>
      <c r="I291" s="199" t="s">
        <v>61</v>
      </c>
      <c r="J291" s="177"/>
    </row>
    <row r="292" spans="1:10">
      <c r="A292" s="182" t="s">
        <v>199</v>
      </c>
      <c r="B292" s="182" t="s">
        <v>339</v>
      </c>
      <c r="C292" s="182" t="s">
        <v>200</v>
      </c>
      <c r="D292" s="182" t="s">
        <v>185</v>
      </c>
      <c r="E292" s="182" t="s">
        <v>57</v>
      </c>
      <c r="F292" s="182" t="s">
        <v>344</v>
      </c>
      <c r="G292" s="182" t="s">
        <v>699</v>
      </c>
      <c r="H292" s="199" t="s">
        <v>60</v>
      </c>
      <c r="I292" s="199" t="s">
        <v>61</v>
      </c>
      <c r="J292" s="177"/>
    </row>
    <row r="293" spans="1:10">
      <c r="A293" s="182" t="s">
        <v>187</v>
      </c>
      <c r="B293" s="182" t="s">
        <v>700</v>
      </c>
      <c r="C293" s="182" t="s">
        <v>102</v>
      </c>
      <c r="D293" s="182" t="s">
        <v>185</v>
      </c>
      <c r="E293" s="182" t="s">
        <v>57</v>
      </c>
      <c r="F293" s="182" t="s">
        <v>701</v>
      </c>
      <c r="G293" s="182" t="s">
        <v>508</v>
      </c>
      <c r="H293" s="199" t="s">
        <v>491</v>
      </c>
      <c r="I293" s="199" t="s">
        <v>509</v>
      </c>
      <c r="J293" s="177"/>
    </row>
    <row r="294" spans="1:10">
      <c r="A294" s="182" t="s">
        <v>187</v>
      </c>
      <c r="B294" s="182" t="s">
        <v>702</v>
      </c>
      <c r="C294" s="182" t="s">
        <v>102</v>
      </c>
      <c r="D294" s="182" t="s">
        <v>185</v>
      </c>
      <c r="E294" s="182" t="s">
        <v>57</v>
      </c>
      <c r="F294" s="182" t="s">
        <v>703</v>
      </c>
      <c r="G294" s="182" t="s">
        <v>267</v>
      </c>
      <c r="H294" s="199" t="s">
        <v>491</v>
      </c>
      <c r="I294" s="199" t="s">
        <v>61</v>
      </c>
      <c r="J294" s="177"/>
    </row>
    <row r="295" spans="1:10">
      <c r="A295" s="182" t="s">
        <v>187</v>
      </c>
      <c r="B295" s="182" t="s">
        <v>702</v>
      </c>
      <c r="C295" s="182" t="s">
        <v>102</v>
      </c>
      <c r="D295" s="182" t="s">
        <v>185</v>
      </c>
      <c r="E295" s="182" t="s">
        <v>57</v>
      </c>
      <c r="F295" s="182" t="s">
        <v>704</v>
      </c>
      <c r="G295" s="182" t="s">
        <v>551</v>
      </c>
      <c r="H295" s="199" t="s">
        <v>491</v>
      </c>
      <c r="I295" s="199" t="s">
        <v>61</v>
      </c>
      <c r="J295" s="177"/>
    </row>
    <row r="296" spans="1:10">
      <c r="A296" s="182" t="s">
        <v>187</v>
      </c>
      <c r="B296" s="182" t="s">
        <v>297</v>
      </c>
      <c r="C296" s="182" t="s">
        <v>102</v>
      </c>
      <c r="D296" s="182" t="s">
        <v>185</v>
      </c>
      <c r="E296" s="182" t="s">
        <v>57</v>
      </c>
      <c r="F296" s="182" t="s">
        <v>705</v>
      </c>
      <c r="G296" s="182" t="s">
        <v>706</v>
      </c>
      <c r="H296" s="199" t="s">
        <v>213</v>
      </c>
      <c r="I296" s="199" t="s">
        <v>509</v>
      </c>
      <c r="J296" s="177"/>
    </row>
    <row r="297" spans="1:10">
      <c r="A297" s="182" t="s">
        <v>187</v>
      </c>
      <c r="B297" s="182" t="s">
        <v>297</v>
      </c>
      <c r="C297" s="182" t="s">
        <v>102</v>
      </c>
      <c r="D297" s="182" t="s">
        <v>185</v>
      </c>
      <c r="E297" s="182" t="s">
        <v>57</v>
      </c>
      <c r="F297" s="182" t="s">
        <v>707</v>
      </c>
      <c r="G297" s="182" t="s">
        <v>706</v>
      </c>
      <c r="H297" s="199" t="s">
        <v>213</v>
      </c>
      <c r="I297" s="199" t="s">
        <v>509</v>
      </c>
      <c r="J297" s="177"/>
    </row>
    <row r="298" spans="1:10">
      <c r="A298" s="182" t="s">
        <v>187</v>
      </c>
      <c r="B298" s="182" t="s">
        <v>297</v>
      </c>
      <c r="C298" s="182" t="s">
        <v>102</v>
      </c>
      <c r="D298" s="182" t="s">
        <v>185</v>
      </c>
      <c r="E298" s="182" t="s">
        <v>57</v>
      </c>
      <c r="F298" s="182" t="s">
        <v>298</v>
      </c>
      <c r="G298" s="182" t="s">
        <v>218</v>
      </c>
      <c r="H298" s="199" t="s">
        <v>213</v>
      </c>
      <c r="I298" s="199" t="s">
        <v>61</v>
      </c>
      <c r="J298" s="177"/>
    </row>
    <row r="299" spans="1:10">
      <c r="A299" s="182" t="s">
        <v>187</v>
      </c>
      <c r="B299" s="182" t="s">
        <v>297</v>
      </c>
      <c r="C299" s="182" t="s">
        <v>102</v>
      </c>
      <c r="D299" s="182" t="s">
        <v>185</v>
      </c>
      <c r="E299" s="182" t="s">
        <v>57</v>
      </c>
      <c r="F299" s="182" t="s">
        <v>299</v>
      </c>
      <c r="G299" s="182" t="s">
        <v>218</v>
      </c>
      <c r="H299" s="199" t="s">
        <v>213</v>
      </c>
      <c r="I299" s="199" t="s">
        <v>61</v>
      </c>
      <c r="J299" s="177"/>
    </row>
    <row r="300" spans="1:10">
      <c r="A300" s="182" t="s">
        <v>187</v>
      </c>
      <c r="B300" s="182" t="s">
        <v>297</v>
      </c>
      <c r="C300" s="182" t="s">
        <v>102</v>
      </c>
      <c r="D300" s="182" t="s">
        <v>189</v>
      </c>
      <c r="E300" s="182" t="s">
        <v>57</v>
      </c>
      <c r="F300" s="182" t="s">
        <v>300</v>
      </c>
      <c r="G300" s="182" t="s">
        <v>218</v>
      </c>
      <c r="H300" s="199" t="s">
        <v>60</v>
      </c>
      <c r="I300" s="199" t="s">
        <v>61</v>
      </c>
      <c r="J300" s="177"/>
    </row>
    <row r="301" spans="1:10">
      <c r="A301" s="182" t="s">
        <v>187</v>
      </c>
      <c r="B301" s="182" t="s">
        <v>297</v>
      </c>
      <c r="C301" s="182" t="s">
        <v>152</v>
      </c>
      <c r="D301" s="182" t="s">
        <v>185</v>
      </c>
      <c r="E301" s="182" t="s">
        <v>57</v>
      </c>
      <c r="F301" s="182" t="s">
        <v>301</v>
      </c>
      <c r="G301" s="182" t="s">
        <v>218</v>
      </c>
      <c r="H301" s="199" t="s">
        <v>60</v>
      </c>
      <c r="I301" s="199" t="s">
        <v>61</v>
      </c>
      <c r="J301" s="177"/>
    </row>
    <row r="302" spans="1:10">
      <c r="A302" s="182" t="s">
        <v>187</v>
      </c>
      <c r="B302" s="182" t="s">
        <v>297</v>
      </c>
      <c r="C302" s="182" t="s">
        <v>152</v>
      </c>
      <c r="D302" s="182" t="s">
        <v>185</v>
      </c>
      <c r="E302" s="182" t="s">
        <v>57</v>
      </c>
      <c r="F302" s="182" t="s">
        <v>302</v>
      </c>
      <c r="G302" s="182" t="s">
        <v>218</v>
      </c>
      <c r="H302" s="199" t="s">
        <v>60</v>
      </c>
      <c r="I302" s="199" t="s">
        <v>61</v>
      </c>
      <c r="J302" s="177"/>
    </row>
    <row r="303" spans="1:10">
      <c r="A303" s="182" t="s">
        <v>187</v>
      </c>
      <c r="B303" s="182" t="s">
        <v>700</v>
      </c>
      <c r="C303" s="182" t="s">
        <v>154</v>
      </c>
      <c r="D303" s="182" t="s">
        <v>185</v>
      </c>
      <c r="E303" s="182" t="s">
        <v>57</v>
      </c>
      <c r="F303" s="182" t="s">
        <v>708</v>
      </c>
      <c r="G303" s="182" t="s">
        <v>709</v>
      </c>
      <c r="H303" s="199" t="s">
        <v>491</v>
      </c>
      <c r="I303" s="199" t="s">
        <v>509</v>
      </c>
      <c r="J303" s="177"/>
    </row>
    <row r="304" spans="1:10">
      <c r="A304" s="182" t="s">
        <v>187</v>
      </c>
      <c r="B304" s="182" t="s">
        <v>702</v>
      </c>
      <c r="C304" s="182" t="s">
        <v>154</v>
      </c>
      <c r="D304" s="182" t="s">
        <v>185</v>
      </c>
      <c r="E304" s="182" t="s">
        <v>57</v>
      </c>
      <c r="F304" s="182" t="s">
        <v>710</v>
      </c>
      <c r="G304" s="182" t="s">
        <v>267</v>
      </c>
      <c r="H304" s="199" t="s">
        <v>491</v>
      </c>
      <c r="I304" s="199" t="s">
        <v>61</v>
      </c>
      <c r="J304" s="177"/>
    </row>
    <row r="305" spans="1:10">
      <c r="A305" s="182" t="s">
        <v>187</v>
      </c>
      <c r="B305" s="182" t="s">
        <v>702</v>
      </c>
      <c r="C305" s="182" t="s">
        <v>154</v>
      </c>
      <c r="D305" s="182" t="s">
        <v>185</v>
      </c>
      <c r="E305" s="182" t="s">
        <v>57</v>
      </c>
      <c r="F305" s="182" t="s">
        <v>711</v>
      </c>
      <c r="G305" s="182" t="s">
        <v>551</v>
      </c>
      <c r="H305" s="199" t="s">
        <v>491</v>
      </c>
      <c r="I305" s="199" t="s">
        <v>61</v>
      </c>
      <c r="J305" s="177"/>
    </row>
    <row r="306" spans="1:10">
      <c r="A306" s="182" t="s">
        <v>187</v>
      </c>
      <c r="B306" s="182" t="s">
        <v>297</v>
      </c>
      <c r="C306" s="182" t="s">
        <v>154</v>
      </c>
      <c r="D306" s="182" t="s">
        <v>185</v>
      </c>
      <c r="E306" s="182" t="s">
        <v>57</v>
      </c>
      <c r="F306" s="182" t="s">
        <v>712</v>
      </c>
      <c r="G306" s="182" t="s">
        <v>508</v>
      </c>
      <c r="H306" s="199" t="s">
        <v>60</v>
      </c>
      <c r="I306" s="199" t="s">
        <v>509</v>
      </c>
      <c r="J306" s="177"/>
    </row>
    <row r="307" spans="1:10">
      <c r="A307" s="182" t="s">
        <v>187</v>
      </c>
      <c r="B307" s="182" t="s">
        <v>297</v>
      </c>
      <c r="C307" s="182" t="s">
        <v>154</v>
      </c>
      <c r="D307" s="182" t="s">
        <v>185</v>
      </c>
      <c r="E307" s="182" t="s">
        <v>57</v>
      </c>
      <c r="F307" s="182" t="s">
        <v>713</v>
      </c>
      <c r="G307" s="182" t="s">
        <v>508</v>
      </c>
      <c r="H307" s="199" t="s">
        <v>213</v>
      </c>
      <c r="I307" s="199" t="s">
        <v>509</v>
      </c>
      <c r="J307" s="177"/>
    </row>
    <row r="308" spans="1:10">
      <c r="A308" s="182" t="s">
        <v>187</v>
      </c>
      <c r="B308" s="182" t="s">
        <v>297</v>
      </c>
      <c r="C308" s="182" t="s">
        <v>154</v>
      </c>
      <c r="D308" s="182" t="s">
        <v>185</v>
      </c>
      <c r="E308" s="182" t="s">
        <v>57</v>
      </c>
      <c r="F308" s="182" t="s">
        <v>714</v>
      </c>
      <c r="G308" s="182" t="s">
        <v>508</v>
      </c>
      <c r="H308" s="199" t="s">
        <v>213</v>
      </c>
      <c r="I308" s="199" t="s">
        <v>509</v>
      </c>
      <c r="J308" s="177"/>
    </row>
    <row r="309" spans="1:10">
      <c r="A309" s="182" t="s">
        <v>187</v>
      </c>
      <c r="B309" s="182" t="s">
        <v>297</v>
      </c>
      <c r="C309" s="182" t="s">
        <v>154</v>
      </c>
      <c r="D309" s="182" t="s">
        <v>185</v>
      </c>
      <c r="E309" s="182" t="s">
        <v>57</v>
      </c>
      <c r="F309" s="182" t="s">
        <v>715</v>
      </c>
      <c r="G309" s="182" t="s">
        <v>508</v>
      </c>
      <c r="H309" s="199" t="s">
        <v>213</v>
      </c>
      <c r="I309" s="199" t="s">
        <v>509</v>
      </c>
      <c r="J309" s="177"/>
    </row>
    <row r="310" spans="1:10">
      <c r="A310" s="182" t="s">
        <v>187</v>
      </c>
      <c r="B310" s="182" t="s">
        <v>297</v>
      </c>
      <c r="C310" s="182" t="s">
        <v>154</v>
      </c>
      <c r="D310" s="182" t="s">
        <v>185</v>
      </c>
      <c r="E310" s="182" t="s">
        <v>57</v>
      </c>
      <c r="F310" s="182" t="s">
        <v>303</v>
      </c>
      <c r="G310" s="182" t="s">
        <v>218</v>
      </c>
      <c r="H310" s="199" t="s">
        <v>213</v>
      </c>
      <c r="I310" s="199" t="s">
        <v>61</v>
      </c>
      <c r="J310" s="177"/>
    </row>
    <row r="311" spans="1:10">
      <c r="A311" s="182" t="s">
        <v>187</v>
      </c>
      <c r="B311" s="182" t="s">
        <v>297</v>
      </c>
      <c r="C311" s="182" t="s">
        <v>154</v>
      </c>
      <c r="D311" s="182" t="s">
        <v>185</v>
      </c>
      <c r="E311" s="182" t="s">
        <v>57</v>
      </c>
      <c r="F311" s="182" t="s">
        <v>304</v>
      </c>
      <c r="G311" s="182" t="s">
        <v>218</v>
      </c>
      <c r="H311" s="199" t="s">
        <v>213</v>
      </c>
      <c r="I311" s="199" t="s">
        <v>61</v>
      </c>
      <c r="J311" s="177"/>
    </row>
    <row r="312" spans="1:10">
      <c r="A312" s="182" t="s">
        <v>187</v>
      </c>
      <c r="B312" s="182" t="s">
        <v>297</v>
      </c>
      <c r="C312" s="182" t="s">
        <v>154</v>
      </c>
      <c r="D312" s="182" t="s">
        <v>189</v>
      </c>
      <c r="E312" s="182" t="s">
        <v>57</v>
      </c>
      <c r="F312" s="182" t="s">
        <v>305</v>
      </c>
      <c r="G312" s="182" t="s">
        <v>218</v>
      </c>
      <c r="H312" s="199" t="s">
        <v>60</v>
      </c>
      <c r="I312" s="199" t="s">
        <v>61</v>
      </c>
      <c r="J312" s="177"/>
    </row>
    <row r="313" spans="1:10">
      <c r="A313" s="182" t="s">
        <v>187</v>
      </c>
      <c r="B313" s="182" t="s">
        <v>297</v>
      </c>
      <c r="C313" s="182" t="s">
        <v>153</v>
      </c>
      <c r="D313" s="182" t="s">
        <v>185</v>
      </c>
      <c r="E313" s="182" t="s">
        <v>57</v>
      </c>
      <c r="F313" s="182" t="s">
        <v>306</v>
      </c>
      <c r="G313" s="182" t="s">
        <v>218</v>
      </c>
      <c r="H313" s="199" t="s">
        <v>60</v>
      </c>
      <c r="I313" s="199" t="s">
        <v>61</v>
      </c>
      <c r="J313" s="177"/>
    </row>
    <row r="314" spans="1:10">
      <c r="A314" s="182" t="s">
        <v>187</v>
      </c>
      <c r="B314" s="182" t="s">
        <v>297</v>
      </c>
      <c r="C314" s="182" t="s">
        <v>153</v>
      </c>
      <c r="D314" s="182" t="s">
        <v>185</v>
      </c>
      <c r="E314" s="182" t="s">
        <v>57</v>
      </c>
      <c r="F314" s="182" t="s">
        <v>307</v>
      </c>
      <c r="G314" s="182" t="s">
        <v>218</v>
      </c>
      <c r="H314" s="199" t="s">
        <v>60</v>
      </c>
      <c r="I314" s="199" t="s">
        <v>61</v>
      </c>
      <c r="J314" s="177"/>
    </row>
    <row r="315" spans="1:10">
      <c r="A315" s="182" t="s">
        <v>187</v>
      </c>
      <c r="B315" s="182" t="s">
        <v>700</v>
      </c>
      <c r="C315" s="182" t="s">
        <v>164</v>
      </c>
      <c r="D315" s="182" t="s">
        <v>189</v>
      </c>
      <c r="E315" s="182" t="s">
        <v>57</v>
      </c>
      <c r="F315" s="182" t="s">
        <v>716</v>
      </c>
      <c r="G315" s="182" t="s">
        <v>529</v>
      </c>
      <c r="H315" s="199" t="s">
        <v>491</v>
      </c>
      <c r="I315" s="199" t="s">
        <v>61</v>
      </c>
      <c r="J315" s="177"/>
    </row>
    <row r="316" spans="1:10">
      <c r="A316" s="182" t="s">
        <v>187</v>
      </c>
      <c r="B316" s="182" t="s">
        <v>702</v>
      </c>
      <c r="C316" s="182" t="s">
        <v>164</v>
      </c>
      <c r="D316" s="182" t="s">
        <v>185</v>
      </c>
      <c r="E316" s="182" t="s">
        <v>57</v>
      </c>
      <c r="F316" s="182" t="s">
        <v>717</v>
      </c>
      <c r="G316" s="182" t="s">
        <v>321</v>
      </c>
      <c r="H316" s="199" t="s">
        <v>491</v>
      </c>
      <c r="I316" s="199" t="s">
        <v>61</v>
      </c>
      <c r="J316" s="177"/>
    </row>
    <row r="317" spans="1:10">
      <c r="A317" s="182" t="s">
        <v>187</v>
      </c>
      <c r="B317" s="182" t="s">
        <v>702</v>
      </c>
      <c r="C317" s="182" t="s">
        <v>164</v>
      </c>
      <c r="D317" s="182" t="s">
        <v>185</v>
      </c>
      <c r="E317" s="182" t="s">
        <v>57</v>
      </c>
      <c r="F317" s="182" t="s">
        <v>718</v>
      </c>
      <c r="G317" s="182" t="s">
        <v>267</v>
      </c>
      <c r="H317" s="199" t="s">
        <v>491</v>
      </c>
      <c r="I317" s="199" t="s">
        <v>61</v>
      </c>
      <c r="J317" s="177"/>
    </row>
    <row r="318" spans="1:10">
      <c r="A318" s="182" t="s">
        <v>187</v>
      </c>
      <c r="B318" s="182" t="s">
        <v>702</v>
      </c>
      <c r="C318" s="182" t="s">
        <v>164</v>
      </c>
      <c r="D318" s="182" t="s">
        <v>185</v>
      </c>
      <c r="E318" s="182" t="s">
        <v>57</v>
      </c>
      <c r="F318" s="182" t="s">
        <v>719</v>
      </c>
      <c r="G318" s="182" t="s">
        <v>551</v>
      </c>
      <c r="H318" s="199" t="s">
        <v>491</v>
      </c>
      <c r="I318" s="199" t="s">
        <v>61</v>
      </c>
      <c r="J318" s="177"/>
    </row>
    <row r="319" spans="1:10">
      <c r="A319" s="182" t="s">
        <v>187</v>
      </c>
      <c r="B319" s="182" t="s">
        <v>702</v>
      </c>
      <c r="C319" s="182" t="s">
        <v>164</v>
      </c>
      <c r="D319" s="182" t="s">
        <v>185</v>
      </c>
      <c r="E319" s="182" t="s">
        <v>57</v>
      </c>
      <c r="F319" s="182" t="s">
        <v>720</v>
      </c>
      <c r="G319" s="182" t="s">
        <v>215</v>
      </c>
      <c r="H319" s="199" t="s">
        <v>491</v>
      </c>
      <c r="I319" s="199" t="s">
        <v>61</v>
      </c>
      <c r="J319" s="177"/>
    </row>
    <row r="320" spans="1:10">
      <c r="A320" s="182" t="s">
        <v>187</v>
      </c>
      <c r="B320" s="182" t="s">
        <v>297</v>
      </c>
      <c r="C320" s="182" t="s">
        <v>164</v>
      </c>
      <c r="D320" s="182" t="s">
        <v>185</v>
      </c>
      <c r="E320" s="182" t="s">
        <v>57</v>
      </c>
      <c r="F320" s="182" t="s">
        <v>721</v>
      </c>
      <c r="G320" s="182" t="s">
        <v>706</v>
      </c>
      <c r="H320" s="199" t="s">
        <v>213</v>
      </c>
      <c r="I320" s="199" t="s">
        <v>509</v>
      </c>
      <c r="J320" s="177"/>
    </row>
    <row r="321" spans="1:10">
      <c r="A321" s="182" t="s">
        <v>187</v>
      </c>
      <c r="B321" s="182" t="s">
        <v>297</v>
      </c>
      <c r="C321" s="182" t="s">
        <v>164</v>
      </c>
      <c r="D321" s="182" t="s">
        <v>185</v>
      </c>
      <c r="E321" s="182" t="s">
        <v>57</v>
      </c>
      <c r="F321" s="182" t="s">
        <v>308</v>
      </c>
      <c r="G321" s="182" t="s">
        <v>218</v>
      </c>
      <c r="H321" s="199" t="s">
        <v>213</v>
      </c>
      <c r="I321" s="199" t="s">
        <v>61</v>
      </c>
      <c r="J321" s="177"/>
    </row>
    <row r="322" spans="1:10">
      <c r="A322" s="182" t="s">
        <v>187</v>
      </c>
      <c r="B322" s="182" t="s">
        <v>297</v>
      </c>
      <c r="C322" s="182" t="s">
        <v>164</v>
      </c>
      <c r="D322" s="182" t="s">
        <v>185</v>
      </c>
      <c r="E322" s="182" t="s">
        <v>57</v>
      </c>
      <c r="F322" s="182" t="s">
        <v>309</v>
      </c>
      <c r="G322" s="182" t="s">
        <v>218</v>
      </c>
      <c r="H322" s="199" t="s">
        <v>213</v>
      </c>
      <c r="I322" s="199" t="s">
        <v>61</v>
      </c>
      <c r="J322" s="177"/>
    </row>
    <row r="323" spans="1:10">
      <c r="A323" s="182" t="s">
        <v>187</v>
      </c>
      <c r="B323" s="182" t="s">
        <v>297</v>
      </c>
      <c r="C323" s="182" t="s">
        <v>164</v>
      </c>
      <c r="D323" s="182" t="s">
        <v>189</v>
      </c>
      <c r="E323" s="182" t="s">
        <v>57</v>
      </c>
      <c r="F323" s="182" t="s">
        <v>310</v>
      </c>
      <c r="G323" s="182" t="s">
        <v>218</v>
      </c>
      <c r="H323" s="199" t="s">
        <v>60</v>
      </c>
      <c r="I323" s="199" t="s">
        <v>61</v>
      </c>
      <c r="J323" s="177"/>
    </row>
    <row r="324" spans="1:10">
      <c r="A324" s="182" t="s">
        <v>187</v>
      </c>
      <c r="B324" s="182" t="s">
        <v>297</v>
      </c>
      <c r="C324" s="182" t="s">
        <v>158</v>
      </c>
      <c r="D324" s="182" t="s">
        <v>185</v>
      </c>
      <c r="E324" s="182" t="s">
        <v>57</v>
      </c>
      <c r="F324" s="182" t="s">
        <v>311</v>
      </c>
      <c r="G324" s="182" t="s">
        <v>218</v>
      </c>
      <c r="H324" s="199" t="s">
        <v>60</v>
      </c>
      <c r="I324" s="199" t="s">
        <v>61</v>
      </c>
      <c r="J324" s="177"/>
    </row>
    <row r="325" spans="1:10">
      <c r="A325" s="182" t="s">
        <v>187</v>
      </c>
      <c r="B325" s="182" t="s">
        <v>297</v>
      </c>
      <c r="C325" s="182" t="s">
        <v>158</v>
      </c>
      <c r="D325" s="182" t="s">
        <v>185</v>
      </c>
      <c r="E325" s="182" t="s">
        <v>57</v>
      </c>
      <c r="F325" s="182" t="s">
        <v>312</v>
      </c>
      <c r="G325" s="182" t="s">
        <v>218</v>
      </c>
      <c r="H325" s="199" t="s">
        <v>60</v>
      </c>
      <c r="I325" s="199" t="s">
        <v>61</v>
      </c>
      <c r="J325" s="177"/>
    </row>
    <row r="326" spans="1:10">
      <c r="A326" s="182" t="s">
        <v>187</v>
      </c>
      <c r="B326" s="182" t="s">
        <v>702</v>
      </c>
      <c r="C326" s="182" t="s">
        <v>167</v>
      </c>
      <c r="D326" s="182" t="s">
        <v>185</v>
      </c>
      <c r="E326" s="182" t="s">
        <v>57</v>
      </c>
      <c r="F326" s="182" t="s">
        <v>722</v>
      </c>
      <c r="G326" s="182" t="s">
        <v>321</v>
      </c>
      <c r="H326" s="199" t="s">
        <v>491</v>
      </c>
      <c r="I326" s="199" t="s">
        <v>61</v>
      </c>
      <c r="J326" s="177"/>
    </row>
    <row r="327" spans="1:10">
      <c r="A327" s="182" t="s">
        <v>187</v>
      </c>
      <c r="B327" s="182" t="s">
        <v>702</v>
      </c>
      <c r="C327" s="182" t="s">
        <v>167</v>
      </c>
      <c r="D327" s="182" t="s">
        <v>185</v>
      </c>
      <c r="E327" s="182" t="s">
        <v>57</v>
      </c>
      <c r="F327" s="182" t="s">
        <v>723</v>
      </c>
      <c r="G327" s="182" t="s">
        <v>267</v>
      </c>
      <c r="H327" s="199" t="s">
        <v>491</v>
      </c>
      <c r="I327" s="199" t="s">
        <v>61</v>
      </c>
      <c r="J327" s="177"/>
    </row>
    <row r="328" spans="1:10">
      <c r="A328" s="182" t="s">
        <v>187</v>
      </c>
      <c r="B328" s="182" t="s">
        <v>702</v>
      </c>
      <c r="C328" s="182" t="s">
        <v>167</v>
      </c>
      <c r="D328" s="182" t="s">
        <v>185</v>
      </c>
      <c r="E328" s="182" t="s">
        <v>57</v>
      </c>
      <c r="F328" s="182" t="s">
        <v>724</v>
      </c>
      <c r="G328" s="182" t="s">
        <v>551</v>
      </c>
      <c r="H328" s="199" t="s">
        <v>491</v>
      </c>
      <c r="I328" s="199" t="s">
        <v>61</v>
      </c>
      <c r="J328" s="177"/>
    </row>
    <row r="329" spans="1:10">
      <c r="A329" s="182" t="s">
        <v>187</v>
      </c>
      <c r="B329" s="182" t="s">
        <v>702</v>
      </c>
      <c r="C329" s="182" t="s">
        <v>167</v>
      </c>
      <c r="D329" s="182" t="s">
        <v>185</v>
      </c>
      <c r="E329" s="182" t="s">
        <v>57</v>
      </c>
      <c r="F329" s="182" t="s">
        <v>725</v>
      </c>
      <c r="G329" s="182" t="s">
        <v>215</v>
      </c>
      <c r="H329" s="199" t="s">
        <v>491</v>
      </c>
      <c r="I329" s="199" t="s">
        <v>61</v>
      </c>
      <c r="J329" s="177"/>
    </row>
    <row r="330" spans="1:10">
      <c r="A330" s="182" t="s">
        <v>187</v>
      </c>
      <c r="B330" s="182" t="s">
        <v>297</v>
      </c>
      <c r="C330" s="182" t="s">
        <v>167</v>
      </c>
      <c r="D330" s="182" t="s">
        <v>185</v>
      </c>
      <c r="E330" s="182" t="s">
        <v>57</v>
      </c>
      <c r="F330" s="182" t="s">
        <v>726</v>
      </c>
      <c r="G330" s="182" t="s">
        <v>727</v>
      </c>
      <c r="H330" s="199" t="s">
        <v>213</v>
      </c>
      <c r="I330" s="199" t="s">
        <v>509</v>
      </c>
      <c r="J330" s="177"/>
    </row>
    <row r="331" spans="1:10">
      <c r="A331" s="182" t="s">
        <v>187</v>
      </c>
      <c r="B331" s="182" t="s">
        <v>297</v>
      </c>
      <c r="C331" s="182" t="s">
        <v>167</v>
      </c>
      <c r="D331" s="182" t="s">
        <v>185</v>
      </c>
      <c r="E331" s="182" t="s">
        <v>57</v>
      </c>
      <c r="F331" s="182" t="s">
        <v>313</v>
      </c>
      <c r="G331" s="182" t="s">
        <v>218</v>
      </c>
      <c r="H331" s="199" t="s">
        <v>213</v>
      </c>
      <c r="I331" s="199" t="s">
        <v>61</v>
      </c>
      <c r="J331" s="177"/>
    </row>
    <row r="332" spans="1:10">
      <c r="A332" s="182" t="s">
        <v>187</v>
      </c>
      <c r="B332" s="182" t="s">
        <v>297</v>
      </c>
      <c r="C332" s="182" t="s">
        <v>167</v>
      </c>
      <c r="D332" s="182" t="s">
        <v>185</v>
      </c>
      <c r="E332" s="182" t="s">
        <v>57</v>
      </c>
      <c r="F332" s="182" t="s">
        <v>314</v>
      </c>
      <c r="G332" s="182" t="s">
        <v>218</v>
      </c>
      <c r="H332" s="199" t="s">
        <v>213</v>
      </c>
      <c r="I332" s="199" t="s">
        <v>61</v>
      </c>
      <c r="J332" s="177"/>
    </row>
    <row r="333" spans="1:10">
      <c r="A333" s="182" t="s">
        <v>201</v>
      </c>
      <c r="B333" s="182" t="s">
        <v>345</v>
      </c>
      <c r="C333" s="182" t="s">
        <v>202</v>
      </c>
      <c r="D333" s="182" t="s">
        <v>203</v>
      </c>
      <c r="E333" s="182" t="s">
        <v>57</v>
      </c>
      <c r="F333" s="182" t="s">
        <v>728</v>
      </c>
      <c r="G333" s="182" t="s">
        <v>508</v>
      </c>
      <c r="H333" s="199" t="s">
        <v>213</v>
      </c>
      <c r="I333" s="199" t="s">
        <v>509</v>
      </c>
      <c r="J333" s="177"/>
    </row>
    <row r="334" spans="1:10">
      <c r="A334" s="182" t="s">
        <v>201</v>
      </c>
      <c r="B334" s="182" t="s">
        <v>345</v>
      </c>
      <c r="C334" s="182" t="s">
        <v>202</v>
      </c>
      <c r="D334" s="182" t="s">
        <v>203</v>
      </c>
      <c r="E334" s="182" t="s">
        <v>57</v>
      </c>
      <c r="F334" s="182" t="s">
        <v>346</v>
      </c>
      <c r="G334" s="182" t="s">
        <v>218</v>
      </c>
      <c r="H334" s="199" t="s">
        <v>60</v>
      </c>
      <c r="I334" s="199" t="s">
        <v>61</v>
      </c>
      <c r="J334" s="177"/>
    </row>
    <row r="335" spans="1:10">
      <c r="A335" s="182" t="s">
        <v>201</v>
      </c>
      <c r="B335" s="182" t="s">
        <v>345</v>
      </c>
      <c r="C335" s="182" t="s">
        <v>204</v>
      </c>
      <c r="D335" s="182" t="s">
        <v>203</v>
      </c>
      <c r="E335" s="182" t="s">
        <v>57</v>
      </c>
      <c r="F335" s="182" t="s">
        <v>347</v>
      </c>
      <c r="G335" s="182" t="s">
        <v>218</v>
      </c>
      <c r="H335" s="199" t="s">
        <v>60</v>
      </c>
      <c r="I335" s="199" t="s">
        <v>61</v>
      </c>
      <c r="J335" s="177"/>
    </row>
    <row r="336" spans="1:10">
      <c r="A336" s="182" t="s">
        <v>201</v>
      </c>
      <c r="B336" s="182" t="s">
        <v>345</v>
      </c>
      <c r="C336" s="182" t="s">
        <v>205</v>
      </c>
      <c r="D336" s="182" t="s">
        <v>203</v>
      </c>
      <c r="E336" s="182" t="s">
        <v>57</v>
      </c>
      <c r="F336" s="182" t="s">
        <v>729</v>
      </c>
      <c r="G336" s="182" t="s">
        <v>508</v>
      </c>
      <c r="H336" s="199" t="s">
        <v>213</v>
      </c>
      <c r="I336" s="199" t="s">
        <v>509</v>
      </c>
      <c r="J336" s="177"/>
    </row>
    <row r="337" spans="1:10">
      <c r="A337" s="182" t="s">
        <v>201</v>
      </c>
      <c r="B337" s="182" t="s">
        <v>345</v>
      </c>
      <c r="C337" s="182" t="s">
        <v>205</v>
      </c>
      <c r="D337" s="182" t="s">
        <v>203</v>
      </c>
      <c r="E337" s="182" t="s">
        <v>57</v>
      </c>
      <c r="F337" s="182" t="s">
        <v>348</v>
      </c>
      <c r="G337" s="182" t="s">
        <v>218</v>
      </c>
      <c r="H337" s="199" t="s">
        <v>60</v>
      </c>
      <c r="I337" s="199" t="s">
        <v>61</v>
      </c>
      <c r="J337" s="177"/>
    </row>
    <row r="338" spans="1:10">
      <c r="A338" s="182" t="s">
        <v>201</v>
      </c>
      <c r="B338" s="182" t="s">
        <v>345</v>
      </c>
      <c r="C338" s="182" t="s">
        <v>206</v>
      </c>
      <c r="D338" s="182" t="s">
        <v>203</v>
      </c>
      <c r="E338" s="182" t="s">
        <v>57</v>
      </c>
      <c r="F338" s="182" t="s">
        <v>349</v>
      </c>
      <c r="G338" s="182" t="s">
        <v>218</v>
      </c>
      <c r="H338" s="199" t="s">
        <v>60</v>
      </c>
      <c r="I338" s="199" t="s">
        <v>61</v>
      </c>
      <c r="J338" s="177"/>
    </row>
    <row r="339" spans="1:10">
      <c r="A339" s="182" t="s">
        <v>201</v>
      </c>
      <c r="B339" s="182" t="s">
        <v>345</v>
      </c>
      <c r="C339" s="182" t="s">
        <v>207</v>
      </c>
      <c r="D339" s="182" t="s">
        <v>203</v>
      </c>
      <c r="E339" s="182" t="s">
        <v>57</v>
      </c>
      <c r="F339" s="182" t="s">
        <v>730</v>
      </c>
      <c r="G339" s="182" t="s">
        <v>508</v>
      </c>
      <c r="H339" s="199" t="s">
        <v>213</v>
      </c>
      <c r="I339" s="199" t="s">
        <v>509</v>
      </c>
      <c r="J339" s="177"/>
    </row>
    <row r="340" spans="1:10">
      <c r="A340" s="182" t="s">
        <v>201</v>
      </c>
      <c r="B340" s="182" t="s">
        <v>345</v>
      </c>
      <c r="C340" s="182" t="s">
        <v>207</v>
      </c>
      <c r="D340" s="182" t="s">
        <v>203</v>
      </c>
      <c r="E340" s="182" t="s">
        <v>57</v>
      </c>
      <c r="F340" s="182" t="s">
        <v>350</v>
      </c>
      <c r="G340" s="182" t="s">
        <v>218</v>
      </c>
      <c r="H340" s="199" t="s">
        <v>60</v>
      </c>
      <c r="I340" s="199" t="s">
        <v>61</v>
      </c>
      <c r="J340" s="177"/>
    </row>
    <row r="341" spans="1:10">
      <c r="A341" s="182" t="s">
        <v>471</v>
      </c>
      <c r="B341" s="182" t="s">
        <v>731</v>
      </c>
      <c r="C341" s="182" t="s">
        <v>472</v>
      </c>
      <c r="D341" s="182" t="s">
        <v>155</v>
      </c>
      <c r="E341" s="182" t="s">
        <v>57</v>
      </c>
      <c r="F341" s="182" t="s">
        <v>732</v>
      </c>
      <c r="G341" s="182" t="s">
        <v>271</v>
      </c>
      <c r="H341" s="199" t="s">
        <v>60</v>
      </c>
      <c r="I341" s="199" t="s">
        <v>61</v>
      </c>
      <c r="J341" s="177"/>
    </row>
    <row r="342" spans="1:10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</row>
  </sheetData>
  <pageMargins left="0.44431372549019615" right="0.44431372549019615" top="0.44431372549019615" bottom="0.44431372549019615" header="0.50980392156862753" footer="0.50980392156862753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66"/>
  <sheetViews>
    <sheetView showGridLines="0" workbookViewId="0"/>
  </sheetViews>
  <sheetFormatPr defaultRowHeight="12.75"/>
  <cols>
    <col min="1" max="1" width="28.42578125" style="3" customWidth="1"/>
    <col min="2" max="2" width="7.85546875" style="3" customWidth="1"/>
    <col min="3" max="3" width="9.5703125" style="3" customWidth="1"/>
    <col min="4" max="4" width="11.7109375" style="3" bestFit="1" customWidth="1"/>
    <col min="5" max="5" width="13.140625" style="3" bestFit="1" customWidth="1"/>
    <col min="6" max="17" width="14.28515625" style="3" customWidth="1"/>
    <col min="18" max="18" width="13.85546875" style="3" bestFit="1" customWidth="1"/>
    <col min="19" max="16384" width="9.140625" style="3"/>
  </cols>
  <sheetData>
    <row r="1" spans="1:19" ht="15.75">
      <c r="A1" s="43" t="s">
        <v>30</v>
      </c>
    </row>
    <row r="2" spans="1:19">
      <c r="A2" s="44" t="s">
        <v>1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45"/>
      <c r="B4" s="45"/>
      <c r="C4" s="45"/>
      <c r="D4" s="45"/>
      <c r="E4" s="45"/>
      <c r="F4" s="229" t="s">
        <v>10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  <c r="S4" s="2"/>
    </row>
    <row r="5" spans="1:19" ht="30" customHeight="1">
      <c r="A5" s="46" t="s">
        <v>2</v>
      </c>
      <c r="B5" s="46" t="s">
        <v>31</v>
      </c>
      <c r="C5" s="46" t="s">
        <v>32</v>
      </c>
      <c r="D5" s="46" t="s">
        <v>4</v>
      </c>
      <c r="E5" s="46" t="s">
        <v>5</v>
      </c>
      <c r="F5" s="47" t="s">
        <v>33</v>
      </c>
      <c r="G5" s="47" t="s">
        <v>34</v>
      </c>
      <c r="H5" s="47" t="s">
        <v>35</v>
      </c>
      <c r="I5" s="47" t="s">
        <v>36</v>
      </c>
      <c r="J5" s="47" t="s">
        <v>37</v>
      </c>
      <c r="K5" s="47" t="s">
        <v>38</v>
      </c>
      <c r="L5" s="47" t="s">
        <v>39</v>
      </c>
      <c r="M5" s="47" t="s">
        <v>40</v>
      </c>
      <c r="N5" s="47" t="s">
        <v>41</v>
      </c>
      <c r="O5" s="47" t="s">
        <v>42</v>
      </c>
      <c r="P5" s="47" t="s">
        <v>43</v>
      </c>
      <c r="Q5" s="47" t="s">
        <v>44</v>
      </c>
      <c r="R5" s="47" t="s">
        <v>8</v>
      </c>
      <c r="S5" s="2"/>
    </row>
    <row r="6" spans="1:19">
      <c r="A6" s="48" t="s">
        <v>9</v>
      </c>
      <c r="B6" s="49">
        <v>2</v>
      </c>
      <c r="C6" s="50">
        <v>3</v>
      </c>
      <c r="D6" s="48" t="s">
        <v>11</v>
      </c>
      <c r="E6" s="48" t="s">
        <v>12</v>
      </c>
      <c r="F6" s="51">
        <v>2693</v>
      </c>
      <c r="G6" s="51">
        <v>2573</v>
      </c>
      <c r="H6" s="51">
        <v>2637</v>
      </c>
      <c r="I6" s="51">
        <v>2995</v>
      </c>
      <c r="J6" s="51">
        <v>3062</v>
      </c>
      <c r="K6" s="51">
        <v>3189</v>
      </c>
      <c r="L6" s="51">
        <v>3452</v>
      </c>
      <c r="M6" s="51">
        <v>4055</v>
      </c>
      <c r="N6" s="51">
        <v>3118</v>
      </c>
      <c r="O6" s="51">
        <v>4077</v>
      </c>
      <c r="P6" s="51">
        <v>4170</v>
      </c>
      <c r="Q6" s="51">
        <v>4058</v>
      </c>
      <c r="R6" s="52">
        <f>SUM(F6:Q6)</f>
        <v>40079</v>
      </c>
      <c r="S6" s="2"/>
    </row>
    <row r="7" spans="1:19">
      <c r="A7" s="48" t="s">
        <v>9</v>
      </c>
      <c r="B7" s="49">
        <v>3</v>
      </c>
      <c r="C7" s="50">
        <v>3</v>
      </c>
      <c r="D7" s="48" t="s">
        <v>11</v>
      </c>
      <c r="E7" s="48" t="s">
        <v>12</v>
      </c>
      <c r="F7" s="51">
        <v>11393</v>
      </c>
      <c r="G7" s="51">
        <v>12298</v>
      </c>
      <c r="H7" s="51">
        <v>15309</v>
      </c>
      <c r="I7" s="51">
        <v>14635</v>
      </c>
      <c r="J7" s="51">
        <v>16455</v>
      </c>
      <c r="K7" s="51">
        <v>17231</v>
      </c>
      <c r="L7" s="51">
        <v>18635</v>
      </c>
      <c r="M7" s="51">
        <v>19762</v>
      </c>
      <c r="N7" s="51">
        <v>17202</v>
      </c>
      <c r="O7" s="51">
        <v>19676</v>
      </c>
      <c r="P7" s="51">
        <v>20773</v>
      </c>
      <c r="Q7" s="51">
        <v>19246</v>
      </c>
      <c r="R7" s="52">
        <f t="shared" ref="R7:R17" si="0">SUM(F7:Q7)</f>
        <v>202615</v>
      </c>
      <c r="S7" s="2"/>
    </row>
    <row r="8" spans="1:19">
      <c r="A8" s="48" t="s">
        <v>17</v>
      </c>
      <c r="B8" s="49">
        <v>1</v>
      </c>
      <c r="C8" s="50">
        <v>1.2</v>
      </c>
      <c r="D8" s="48" t="s">
        <v>18</v>
      </c>
      <c r="E8" s="48" t="s">
        <v>12</v>
      </c>
      <c r="F8" s="51">
        <v>795.8</v>
      </c>
      <c r="G8" s="51">
        <v>795.84</v>
      </c>
      <c r="H8" s="51">
        <v>709.6</v>
      </c>
      <c r="I8" s="51">
        <v>780.2</v>
      </c>
      <c r="J8" s="51">
        <v>810.2</v>
      </c>
      <c r="K8" s="51">
        <v>632.59999999999991</v>
      </c>
      <c r="L8" s="51">
        <v>680.44</v>
      </c>
      <c r="M8" s="51">
        <v>667</v>
      </c>
      <c r="N8" s="51">
        <v>589.19999999999993</v>
      </c>
      <c r="O8" s="51">
        <v>625</v>
      </c>
      <c r="P8" s="51">
        <v>594.00000000000011</v>
      </c>
      <c r="Q8" s="51">
        <v>601.79999999999995</v>
      </c>
      <c r="R8" s="52">
        <f t="shared" si="0"/>
        <v>8281.68</v>
      </c>
      <c r="S8" s="2"/>
    </row>
    <row r="9" spans="1:19">
      <c r="A9" s="48" t="s">
        <v>17</v>
      </c>
      <c r="B9" s="49">
        <v>1</v>
      </c>
      <c r="C9" s="50">
        <v>2.4</v>
      </c>
      <c r="D9" s="48" t="s">
        <v>19</v>
      </c>
      <c r="E9" s="48" t="s">
        <v>12</v>
      </c>
      <c r="F9" s="51">
        <v>3711.3999999999996</v>
      </c>
      <c r="G9" s="51">
        <v>3529.6000000000004</v>
      </c>
      <c r="H9" s="51">
        <v>3501.2</v>
      </c>
      <c r="I9" s="51">
        <v>3679.1000000000004</v>
      </c>
      <c r="J9" s="51">
        <v>3789.8</v>
      </c>
      <c r="K9" s="51">
        <v>3154.36</v>
      </c>
      <c r="L9" s="51">
        <v>3532.1999999999989</v>
      </c>
      <c r="M9" s="51">
        <v>3321.1600000000003</v>
      </c>
      <c r="N9" s="51">
        <v>2851.6</v>
      </c>
      <c r="O9" s="51">
        <v>3434.4999999999995</v>
      </c>
      <c r="P9" s="51">
        <v>3020.96</v>
      </c>
      <c r="Q9" s="51">
        <v>2935.7999999999993</v>
      </c>
      <c r="R9" s="52">
        <f t="shared" si="0"/>
        <v>40461.679999999993</v>
      </c>
      <c r="S9" s="2"/>
    </row>
    <row r="10" spans="1:19">
      <c r="A10" s="48" t="s">
        <v>20</v>
      </c>
      <c r="B10" s="49">
        <v>1</v>
      </c>
      <c r="C10" s="50">
        <v>4</v>
      </c>
      <c r="D10" s="48" t="s">
        <v>21</v>
      </c>
      <c r="E10" s="48" t="s">
        <v>12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33</v>
      </c>
      <c r="O10" s="51">
        <v>96</v>
      </c>
      <c r="P10" s="51">
        <v>262</v>
      </c>
      <c r="Q10" s="51">
        <v>689</v>
      </c>
      <c r="R10" s="52">
        <f t="shared" si="0"/>
        <v>1080</v>
      </c>
      <c r="S10" s="2"/>
    </row>
    <row r="11" spans="1:19">
      <c r="A11" s="48" t="s">
        <v>24</v>
      </c>
      <c r="B11" s="49">
        <v>4</v>
      </c>
      <c r="C11" s="50">
        <v>1</v>
      </c>
      <c r="D11" s="48" t="s">
        <v>25</v>
      </c>
      <c r="E11" s="48" t="s">
        <v>12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11</v>
      </c>
      <c r="M11" s="51">
        <v>27</v>
      </c>
      <c r="N11" s="51">
        <v>9</v>
      </c>
      <c r="O11" s="51">
        <v>29</v>
      </c>
      <c r="P11" s="51">
        <v>40</v>
      </c>
      <c r="Q11" s="51">
        <v>69</v>
      </c>
      <c r="R11" s="52">
        <f t="shared" si="0"/>
        <v>185</v>
      </c>
      <c r="S11" s="2"/>
    </row>
    <row r="12" spans="1:19">
      <c r="A12" s="48" t="s">
        <v>24</v>
      </c>
      <c r="B12" s="49">
        <v>4</v>
      </c>
      <c r="C12" s="50">
        <v>1</v>
      </c>
      <c r="D12" s="48" t="s">
        <v>26</v>
      </c>
      <c r="E12" s="48" t="s">
        <v>12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4</v>
      </c>
      <c r="Q12" s="51">
        <v>0</v>
      </c>
      <c r="R12" s="52">
        <f t="shared" si="0"/>
        <v>4</v>
      </c>
      <c r="S12" s="2"/>
    </row>
    <row r="13" spans="1:19">
      <c r="A13" s="48" t="s">
        <v>27</v>
      </c>
      <c r="B13" s="49">
        <v>1</v>
      </c>
      <c r="C13" s="50">
        <v>0.5</v>
      </c>
      <c r="D13" s="48" t="s">
        <v>28</v>
      </c>
      <c r="E13" s="48" t="s">
        <v>12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2">
        <f t="shared" si="0"/>
        <v>0</v>
      </c>
      <c r="S13" s="2"/>
    </row>
    <row r="14" spans="1:19">
      <c r="A14" s="48" t="s">
        <v>27</v>
      </c>
      <c r="B14" s="49">
        <v>4</v>
      </c>
      <c r="C14" s="50">
        <v>0.5</v>
      </c>
      <c r="D14" s="48" t="s">
        <v>28</v>
      </c>
      <c r="E14" s="48" t="s">
        <v>12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2">
        <f t="shared" si="0"/>
        <v>0</v>
      </c>
      <c r="S14" s="2"/>
    </row>
    <row r="15" spans="1:19">
      <c r="A15" s="48" t="s">
        <v>27</v>
      </c>
      <c r="B15" s="49">
        <v>4</v>
      </c>
      <c r="C15" s="50">
        <v>0.5</v>
      </c>
      <c r="D15" s="48" t="s">
        <v>29</v>
      </c>
      <c r="E15" s="48" t="s">
        <v>12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4</v>
      </c>
      <c r="P15" s="51">
        <v>0</v>
      </c>
      <c r="Q15" s="51">
        <v>2</v>
      </c>
      <c r="R15" s="52">
        <f t="shared" si="0"/>
        <v>6</v>
      </c>
      <c r="S15" s="2"/>
    </row>
    <row r="16" spans="1:19">
      <c r="A16" s="48" t="s">
        <v>20</v>
      </c>
      <c r="B16" s="49">
        <v>1</v>
      </c>
      <c r="C16" s="50">
        <v>1</v>
      </c>
      <c r="D16" s="48" t="s">
        <v>22</v>
      </c>
      <c r="E16" s="48" t="s">
        <v>23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2">
        <f t="shared" si="0"/>
        <v>0</v>
      </c>
      <c r="S16" s="2"/>
    </row>
    <row r="17" spans="1:19">
      <c r="A17" s="48" t="s">
        <v>20</v>
      </c>
      <c r="B17" s="49">
        <v>1</v>
      </c>
      <c r="C17" s="50">
        <v>4</v>
      </c>
      <c r="D17" s="48" t="s">
        <v>22</v>
      </c>
      <c r="E17" s="53" t="s">
        <v>23</v>
      </c>
      <c r="F17" s="54">
        <v>4873</v>
      </c>
      <c r="G17" s="54">
        <v>4739</v>
      </c>
      <c r="H17" s="54">
        <v>4697</v>
      </c>
      <c r="I17" s="54">
        <v>5193</v>
      </c>
      <c r="J17" s="54">
        <v>5175</v>
      </c>
      <c r="K17" s="54">
        <v>4771</v>
      </c>
      <c r="L17" s="54">
        <v>5833</v>
      </c>
      <c r="M17" s="54">
        <v>5321</v>
      </c>
      <c r="N17" s="54">
        <v>5060</v>
      </c>
      <c r="O17" s="54">
        <v>6112</v>
      </c>
      <c r="P17" s="54">
        <v>5236</v>
      </c>
      <c r="Q17" s="54">
        <v>4894</v>
      </c>
      <c r="R17" s="52">
        <f t="shared" si="0"/>
        <v>61904</v>
      </c>
      <c r="S17" s="2"/>
    </row>
    <row r="18" spans="1:19" ht="14.25">
      <c r="A18" s="2"/>
      <c r="B18" s="2"/>
      <c r="C18" s="2"/>
      <c r="D18" s="2"/>
      <c r="E18" s="55" t="s">
        <v>45</v>
      </c>
      <c r="F18" s="56">
        <f>SUM(F6:F17)</f>
        <v>23466.199999999997</v>
      </c>
      <c r="G18" s="56">
        <f t="shared" ref="G18:R18" si="1">SUM(G6:G17)</f>
        <v>23935.440000000002</v>
      </c>
      <c r="H18" s="56">
        <f t="shared" si="1"/>
        <v>26853.8</v>
      </c>
      <c r="I18" s="56">
        <f t="shared" si="1"/>
        <v>27282.300000000003</v>
      </c>
      <c r="J18" s="56">
        <f t="shared" si="1"/>
        <v>29292</v>
      </c>
      <c r="K18" s="56">
        <f t="shared" si="1"/>
        <v>28977.96</v>
      </c>
      <c r="L18" s="56">
        <f t="shared" si="1"/>
        <v>32143.64</v>
      </c>
      <c r="M18" s="56">
        <f t="shared" si="1"/>
        <v>33153.160000000003</v>
      </c>
      <c r="N18" s="56">
        <f t="shared" si="1"/>
        <v>28862.799999999999</v>
      </c>
      <c r="O18" s="56">
        <f t="shared" si="1"/>
        <v>34053.5</v>
      </c>
      <c r="P18" s="56">
        <f t="shared" si="1"/>
        <v>34099.96</v>
      </c>
      <c r="Q18" s="56">
        <f t="shared" si="1"/>
        <v>32495.599999999999</v>
      </c>
      <c r="R18" s="57">
        <f t="shared" si="1"/>
        <v>354616.36</v>
      </c>
      <c r="S18" s="2"/>
    </row>
    <row r="20" spans="1:19">
      <c r="F20" s="232" t="s">
        <v>46</v>
      </c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</row>
    <row r="21" spans="1:19" ht="30" customHeight="1">
      <c r="A21" s="46" t="s">
        <v>2</v>
      </c>
      <c r="B21" s="46" t="s">
        <v>31</v>
      </c>
      <c r="C21" s="46" t="s">
        <v>32</v>
      </c>
      <c r="D21" s="46" t="s">
        <v>4</v>
      </c>
      <c r="E21" s="46" t="s">
        <v>5</v>
      </c>
      <c r="F21" s="58" t="s">
        <v>33</v>
      </c>
      <c r="G21" s="58" t="s">
        <v>34</v>
      </c>
      <c r="H21" s="58" t="s">
        <v>35</v>
      </c>
      <c r="I21" s="58" t="s">
        <v>36</v>
      </c>
      <c r="J21" s="58" t="s">
        <v>37</v>
      </c>
      <c r="K21" s="58" t="s">
        <v>38</v>
      </c>
      <c r="L21" s="58" t="s">
        <v>39</v>
      </c>
      <c r="M21" s="58" t="s">
        <v>40</v>
      </c>
      <c r="N21" s="58" t="s">
        <v>41</v>
      </c>
      <c r="O21" s="58" t="s">
        <v>42</v>
      </c>
      <c r="P21" s="58" t="s">
        <v>43</v>
      </c>
      <c r="Q21" s="58" t="s">
        <v>44</v>
      </c>
      <c r="R21" s="59" t="s">
        <v>8</v>
      </c>
    </row>
    <row r="22" spans="1:19">
      <c r="A22" s="48" t="s">
        <v>9</v>
      </c>
      <c r="B22" s="49">
        <v>2</v>
      </c>
      <c r="C22" s="50">
        <v>3</v>
      </c>
      <c r="D22" s="48" t="s">
        <v>11</v>
      </c>
      <c r="E22" s="48" t="s">
        <v>12</v>
      </c>
      <c r="F22" s="51">
        <v>6258</v>
      </c>
      <c r="G22" s="51">
        <v>6283</v>
      </c>
      <c r="H22" s="51">
        <v>5939</v>
      </c>
      <c r="I22" s="51">
        <v>4920</v>
      </c>
      <c r="J22" s="51">
        <v>4734</v>
      </c>
      <c r="K22" s="51">
        <v>4437</v>
      </c>
      <c r="L22" s="51">
        <v>4425</v>
      </c>
      <c r="M22" s="51">
        <v>4461</v>
      </c>
      <c r="N22" s="51">
        <v>3692</v>
      </c>
      <c r="O22" s="51">
        <v>4439</v>
      </c>
      <c r="P22" s="51">
        <v>4182</v>
      </c>
      <c r="Q22" s="60">
        <v>3692.2</v>
      </c>
      <c r="R22" s="14">
        <f>SUM(F22:Q22)</f>
        <v>57462.2</v>
      </c>
    </row>
    <row r="23" spans="1:19">
      <c r="A23" s="48" t="s">
        <v>9</v>
      </c>
      <c r="B23" s="49">
        <v>3</v>
      </c>
      <c r="C23" s="50">
        <v>3</v>
      </c>
      <c r="D23" s="48" t="s">
        <v>11</v>
      </c>
      <c r="E23" s="48" t="s">
        <v>12</v>
      </c>
      <c r="F23" s="51">
        <v>21513</v>
      </c>
      <c r="G23" s="51">
        <v>19836</v>
      </c>
      <c r="H23" s="51">
        <v>18279</v>
      </c>
      <c r="I23" s="51">
        <v>16080</v>
      </c>
      <c r="J23" s="51">
        <v>15924</v>
      </c>
      <c r="K23" s="51">
        <v>13482</v>
      </c>
      <c r="L23" s="51">
        <v>13941</v>
      </c>
      <c r="M23" s="51">
        <v>13728</v>
      </c>
      <c r="N23" s="51">
        <v>12078</v>
      </c>
      <c r="O23" s="51">
        <v>13716</v>
      </c>
      <c r="P23" s="51">
        <v>13167</v>
      </c>
      <c r="Q23" s="60">
        <v>11823</v>
      </c>
      <c r="R23" s="14">
        <f t="shared" ref="R23:R33" si="2">SUM(F23:Q23)</f>
        <v>183567</v>
      </c>
    </row>
    <row r="24" spans="1:19">
      <c r="A24" s="48" t="s">
        <v>17</v>
      </c>
      <c r="B24" s="49">
        <v>1</v>
      </c>
      <c r="C24" s="50">
        <v>1.2</v>
      </c>
      <c r="D24" s="48" t="s">
        <v>18</v>
      </c>
      <c r="E24" s="48" t="s">
        <v>12</v>
      </c>
      <c r="F24" s="51">
        <v>277.2</v>
      </c>
      <c r="G24" s="51">
        <v>293.99999999999994</v>
      </c>
      <c r="H24" s="51">
        <v>265</v>
      </c>
      <c r="I24" s="51">
        <v>182.2</v>
      </c>
      <c r="J24" s="51">
        <v>182.39999999999998</v>
      </c>
      <c r="K24" s="51">
        <v>169.2</v>
      </c>
      <c r="L24" s="51">
        <v>153.4</v>
      </c>
      <c r="M24" s="51">
        <v>126</v>
      </c>
      <c r="N24" s="51">
        <v>124.80000000000001</v>
      </c>
      <c r="O24" s="51">
        <v>110.4</v>
      </c>
      <c r="P24" s="51">
        <v>117.6</v>
      </c>
      <c r="Q24" s="60">
        <v>176.39999999999998</v>
      </c>
      <c r="R24" s="14">
        <f t="shared" si="2"/>
        <v>2178.6</v>
      </c>
    </row>
    <row r="25" spans="1:19">
      <c r="A25" s="48" t="s">
        <v>17</v>
      </c>
      <c r="B25" s="49">
        <v>1</v>
      </c>
      <c r="C25" s="50">
        <v>2.4</v>
      </c>
      <c r="D25" s="48" t="s">
        <v>19</v>
      </c>
      <c r="E25" s="48" t="s">
        <v>12</v>
      </c>
      <c r="F25" s="51">
        <v>1300.8000000000002</v>
      </c>
      <c r="G25" s="51">
        <v>1219.1999999999998</v>
      </c>
      <c r="H25" s="51">
        <v>1051.2</v>
      </c>
      <c r="I25" s="51">
        <v>876</v>
      </c>
      <c r="J25" s="51">
        <v>780</v>
      </c>
      <c r="K25" s="51">
        <v>669.6</v>
      </c>
      <c r="L25" s="51">
        <v>566.4</v>
      </c>
      <c r="M25" s="51">
        <v>612</v>
      </c>
      <c r="N25" s="51">
        <v>573.6</v>
      </c>
      <c r="O25" s="51">
        <v>604.79999999999995</v>
      </c>
      <c r="P25" s="51">
        <v>541.4</v>
      </c>
      <c r="Q25" s="60">
        <v>494.4</v>
      </c>
      <c r="R25" s="14">
        <f t="shared" si="2"/>
        <v>9289.4</v>
      </c>
    </row>
    <row r="26" spans="1:19">
      <c r="A26" s="48" t="s">
        <v>20</v>
      </c>
      <c r="B26" s="49">
        <v>1</v>
      </c>
      <c r="C26" s="50">
        <v>4</v>
      </c>
      <c r="D26" s="48" t="s">
        <v>21</v>
      </c>
      <c r="E26" s="48" t="s">
        <v>12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272</v>
      </c>
      <c r="M26" s="51">
        <v>644</v>
      </c>
      <c r="N26" s="51">
        <v>790</v>
      </c>
      <c r="O26" s="51">
        <v>936</v>
      </c>
      <c r="P26" s="51">
        <v>1184</v>
      </c>
      <c r="Q26" s="60">
        <v>1200</v>
      </c>
      <c r="R26" s="14">
        <f t="shared" si="2"/>
        <v>5026</v>
      </c>
    </row>
    <row r="27" spans="1:19">
      <c r="A27" s="48" t="s">
        <v>24</v>
      </c>
      <c r="B27" s="49">
        <v>4</v>
      </c>
      <c r="C27" s="50">
        <v>1</v>
      </c>
      <c r="D27" s="48" t="s">
        <v>25</v>
      </c>
      <c r="E27" s="48" t="s">
        <v>12</v>
      </c>
      <c r="F27" s="51">
        <v>0</v>
      </c>
      <c r="G27" s="51">
        <v>0</v>
      </c>
      <c r="H27" s="51">
        <v>0</v>
      </c>
      <c r="I27" s="51">
        <v>0</v>
      </c>
      <c r="J27" s="51">
        <v>20</v>
      </c>
      <c r="K27" s="51">
        <v>101</v>
      </c>
      <c r="L27" s="51">
        <v>197</v>
      </c>
      <c r="M27" s="51">
        <v>342</v>
      </c>
      <c r="N27" s="51">
        <v>276</v>
      </c>
      <c r="O27" s="51">
        <v>395</v>
      </c>
      <c r="P27" s="51">
        <v>431</v>
      </c>
      <c r="Q27" s="60">
        <v>437</v>
      </c>
      <c r="R27" s="14">
        <f t="shared" si="2"/>
        <v>2199</v>
      </c>
    </row>
    <row r="28" spans="1:19">
      <c r="A28" s="48" t="s">
        <v>24</v>
      </c>
      <c r="B28" s="49">
        <v>4</v>
      </c>
      <c r="C28" s="50">
        <v>1</v>
      </c>
      <c r="D28" s="48" t="s">
        <v>26</v>
      </c>
      <c r="E28" s="48" t="s">
        <v>12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4</v>
      </c>
      <c r="L28" s="51">
        <v>20</v>
      </c>
      <c r="M28" s="51">
        <v>28</v>
      </c>
      <c r="N28" s="51">
        <v>36</v>
      </c>
      <c r="O28" s="51">
        <v>92</v>
      </c>
      <c r="P28" s="51">
        <v>139</v>
      </c>
      <c r="Q28" s="60">
        <v>136</v>
      </c>
      <c r="R28" s="14">
        <f t="shared" si="2"/>
        <v>455</v>
      </c>
    </row>
    <row r="29" spans="1:19">
      <c r="A29" s="48" t="s">
        <v>27</v>
      </c>
      <c r="B29" s="49">
        <v>1</v>
      </c>
      <c r="C29" s="50">
        <v>0.5</v>
      </c>
      <c r="D29" s="48" t="s">
        <v>28</v>
      </c>
      <c r="E29" s="48" t="s">
        <v>12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60">
        <v>2</v>
      </c>
      <c r="R29" s="14">
        <f t="shared" si="2"/>
        <v>2</v>
      </c>
    </row>
    <row r="30" spans="1:19">
      <c r="A30" s="48" t="s">
        <v>27</v>
      </c>
      <c r="B30" s="49">
        <v>4</v>
      </c>
      <c r="C30" s="50">
        <v>0.5</v>
      </c>
      <c r="D30" s="48" t="s">
        <v>28</v>
      </c>
      <c r="E30" s="48" t="s">
        <v>12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18</v>
      </c>
      <c r="O30" s="51">
        <v>82.5</v>
      </c>
      <c r="P30" s="51">
        <v>78</v>
      </c>
      <c r="Q30" s="60">
        <v>137</v>
      </c>
      <c r="R30" s="14">
        <f t="shared" si="2"/>
        <v>315.5</v>
      </c>
    </row>
    <row r="31" spans="1:19">
      <c r="A31" s="48" t="s">
        <v>27</v>
      </c>
      <c r="B31" s="49">
        <v>4</v>
      </c>
      <c r="C31" s="50">
        <v>0.5</v>
      </c>
      <c r="D31" s="48" t="s">
        <v>29</v>
      </c>
      <c r="E31" s="48" t="s">
        <v>12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4</v>
      </c>
      <c r="O31" s="51">
        <v>52</v>
      </c>
      <c r="P31" s="51">
        <v>50</v>
      </c>
      <c r="Q31" s="60">
        <v>116.5</v>
      </c>
      <c r="R31" s="14">
        <f t="shared" si="2"/>
        <v>222.5</v>
      </c>
    </row>
    <row r="32" spans="1:19">
      <c r="A32" s="48" t="s">
        <v>20</v>
      </c>
      <c r="B32" s="49">
        <v>1</v>
      </c>
      <c r="C32" s="50">
        <v>1</v>
      </c>
      <c r="D32" s="48" t="s">
        <v>22</v>
      </c>
      <c r="E32" s="48" t="s">
        <v>23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4</v>
      </c>
      <c r="M32" s="51">
        <v>0</v>
      </c>
      <c r="N32" s="51">
        <v>0</v>
      </c>
      <c r="O32" s="51">
        <v>0</v>
      </c>
      <c r="P32" s="51">
        <v>0</v>
      </c>
      <c r="Q32" s="60">
        <v>0</v>
      </c>
      <c r="R32" s="14">
        <f t="shared" si="2"/>
        <v>4</v>
      </c>
    </row>
    <row r="33" spans="1:18">
      <c r="A33" s="48" t="s">
        <v>20</v>
      </c>
      <c r="B33" s="49">
        <v>1</v>
      </c>
      <c r="C33" s="50">
        <v>4</v>
      </c>
      <c r="D33" s="48" t="s">
        <v>22</v>
      </c>
      <c r="E33" s="48" t="s">
        <v>23</v>
      </c>
      <c r="F33" s="54">
        <v>4005</v>
      </c>
      <c r="G33" s="54">
        <v>3682</v>
      </c>
      <c r="H33" s="54">
        <v>3245</v>
      </c>
      <c r="I33" s="54">
        <v>2881</v>
      </c>
      <c r="J33" s="54">
        <v>2790</v>
      </c>
      <c r="K33" s="54">
        <v>2505</v>
      </c>
      <c r="L33" s="54">
        <v>2321</v>
      </c>
      <c r="M33" s="54">
        <v>2002</v>
      </c>
      <c r="N33" s="54">
        <v>1764</v>
      </c>
      <c r="O33" s="54">
        <v>1715.82</v>
      </c>
      <c r="P33" s="54">
        <v>1432.82</v>
      </c>
      <c r="Q33" s="61">
        <v>1287.8220000000001</v>
      </c>
      <c r="R33" s="14">
        <f t="shared" si="2"/>
        <v>29631.462</v>
      </c>
    </row>
    <row r="34" spans="1:18" ht="14.25">
      <c r="E34" s="55" t="s">
        <v>45</v>
      </c>
      <c r="F34" s="14">
        <f>SUM(F22:F33)</f>
        <v>33354</v>
      </c>
      <c r="G34" s="14">
        <f t="shared" ref="G34:R34" si="3">SUM(G22:G33)</f>
        <v>31314.2</v>
      </c>
      <c r="H34" s="14">
        <f t="shared" si="3"/>
        <v>28779.200000000001</v>
      </c>
      <c r="I34" s="14">
        <f t="shared" si="3"/>
        <v>24939.200000000001</v>
      </c>
      <c r="J34" s="14">
        <f t="shared" si="3"/>
        <v>24430.400000000001</v>
      </c>
      <c r="K34" s="14">
        <f t="shared" si="3"/>
        <v>21367.8</v>
      </c>
      <c r="L34" s="14">
        <f t="shared" si="3"/>
        <v>21899.800000000003</v>
      </c>
      <c r="M34" s="14">
        <f t="shared" si="3"/>
        <v>21943</v>
      </c>
      <c r="N34" s="14">
        <f t="shared" si="3"/>
        <v>19356.399999999998</v>
      </c>
      <c r="O34" s="14">
        <f t="shared" si="3"/>
        <v>22143.52</v>
      </c>
      <c r="P34" s="14">
        <f t="shared" si="3"/>
        <v>21322.82</v>
      </c>
      <c r="Q34" s="14">
        <f t="shared" si="3"/>
        <v>19502.322</v>
      </c>
      <c r="R34" s="62">
        <f t="shared" si="3"/>
        <v>290352.66200000001</v>
      </c>
    </row>
    <row r="36" spans="1:18">
      <c r="F36" s="232" t="s">
        <v>47</v>
      </c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1:18" ht="30" customHeight="1">
      <c r="A37" s="46" t="s">
        <v>2</v>
      </c>
      <c r="B37" s="46" t="s">
        <v>31</v>
      </c>
      <c r="C37" s="46" t="s">
        <v>32</v>
      </c>
      <c r="D37" s="46" t="s">
        <v>4</v>
      </c>
      <c r="E37" s="46" t="s">
        <v>5</v>
      </c>
      <c r="F37" s="58" t="s">
        <v>33</v>
      </c>
      <c r="G37" s="58" t="s">
        <v>34</v>
      </c>
      <c r="H37" s="58" t="s">
        <v>35</v>
      </c>
      <c r="I37" s="58" t="s">
        <v>36</v>
      </c>
      <c r="J37" s="58" t="s">
        <v>37</v>
      </c>
      <c r="K37" s="58" t="s">
        <v>38</v>
      </c>
      <c r="L37" s="58" t="s">
        <v>39</v>
      </c>
      <c r="M37" s="58" t="s">
        <v>40</v>
      </c>
      <c r="N37" s="58" t="s">
        <v>41</v>
      </c>
      <c r="O37" s="58" t="s">
        <v>42</v>
      </c>
      <c r="P37" s="58" t="s">
        <v>43</v>
      </c>
      <c r="Q37" s="58" t="s">
        <v>44</v>
      </c>
      <c r="R37" s="59" t="s">
        <v>8</v>
      </c>
    </row>
    <row r="38" spans="1:18">
      <c r="A38" s="48" t="s">
        <v>9</v>
      </c>
      <c r="B38" s="49">
        <v>2</v>
      </c>
      <c r="C38" s="50">
        <v>3</v>
      </c>
      <c r="D38" s="48" t="s">
        <v>11</v>
      </c>
      <c r="E38" s="48" t="s">
        <v>12</v>
      </c>
      <c r="F38" s="51">
        <v>5538</v>
      </c>
      <c r="G38" s="51">
        <v>6942</v>
      </c>
      <c r="H38" s="51">
        <v>7332</v>
      </c>
      <c r="I38" s="51">
        <v>9138</v>
      </c>
      <c r="J38" s="51">
        <v>9744</v>
      </c>
      <c r="K38" s="51">
        <v>8802</v>
      </c>
      <c r="L38" s="51">
        <v>10560</v>
      </c>
      <c r="M38" s="51">
        <v>10530</v>
      </c>
      <c r="N38" s="51">
        <v>9408</v>
      </c>
      <c r="O38" s="51">
        <v>10980</v>
      </c>
      <c r="P38" s="51">
        <v>11076</v>
      </c>
      <c r="Q38" s="60">
        <v>10182</v>
      </c>
      <c r="R38" s="14">
        <f>SUM(F38:Q38)</f>
        <v>110232</v>
      </c>
    </row>
    <row r="39" spans="1:18">
      <c r="A39" s="48" t="s">
        <v>9</v>
      </c>
      <c r="B39" s="49">
        <v>3</v>
      </c>
      <c r="C39" s="50">
        <v>3</v>
      </c>
      <c r="D39" s="48" t="s">
        <v>11</v>
      </c>
      <c r="E39" s="48" t="s">
        <v>12</v>
      </c>
      <c r="F39" s="51">
        <v>61218</v>
      </c>
      <c r="G39" s="51">
        <v>61947</v>
      </c>
      <c r="H39" s="51">
        <v>62154</v>
      </c>
      <c r="I39" s="51">
        <v>76428</v>
      </c>
      <c r="J39" s="51">
        <v>72513</v>
      </c>
      <c r="K39" s="51">
        <v>72585</v>
      </c>
      <c r="L39" s="51">
        <v>76995</v>
      </c>
      <c r="M39" s="51">
        <v>77706</v>
      </c>
      <c r="N39" s="51">
        <v>71343</v>
      </c>
      <c r="O39" s="51">
        <v>77913</v>
      </c>
      <c r="P39" s="51">
        <v>84096</v>
      </c>
      <c r="Q39" s="60">
        <v>71721</v>
      </c>
      <c r="R39" s="14">
        <f t="shared" ref="R39:R49" si="4">SUM(F39:Q39)</f>
        <v>866619</v>
      </c>
    </row>
    <row r="40" spans="1:18">
      <c r="A40" s="48" t="s">
        <v>17</v>
      </c>
      <c r="B40" s="49">
        <v>1</v>
      </c>
      <c r="C40" s="50">
        <v>1.2</v>
      </c>
      <c r="D40" s="48" t="s">
        <v>18</v>
      </c>
      <c r="E40" s="48" t="s">
        <v>12</v>
      </c>
      <c r="F40" s="51">
        <v>216</v>
      </c>
      <c r="G40" s="51">
        <v>822</v>
      </c>
      <c r="H40" s="51">
        <v>656.39999999999986</v>
      </c>
      <c r="I40" s="51">
        <v>798</v>
      </c>
      <c r="J40" s="51">
        <v>861.6</v>
      </c>
      <c r="K40" s="51">
        <v>786</v>
      </c>
      <c r="L40" s="51">
        <v>756</v>
      </c>
      <c r="M40" s="51">
        <v>834</v>
      </c>
      <c r="N40" s="51">
        <v>723.6</v>
      </c>
      <c r="O40" s="51">
        <v>724.8</v>
      </c>
      <c r="P40" s="51">
        <v>14.4</v>
      </c>
      <c r="Q40" s="60">
        <v>21.6</v>
      </c>
      <c r="R40" s="14">
        <f t="shared" si="4"/>
        <v>7214.4000000000005</v>
      </c>
    </row>
    <row r="41" spans="1:18">
      <c r="A41" s="48" t="s">
        <v>17</v>
      </c>
      <c r="B41" s="49">
        <v>1</v>
      </c>
      <c r="C41" s="50">
        <v>2.4</v>
      </c>
      <c r="D41" s="48" t="s">
        <v>19</v>
      </c>
      <c r="E41" s="48" t="s">
        <v>12</v>
      </c>
      <c r="F41" s="51">
        <v>5258.4</v>
      </c>
      <c r="G41" s="51">
        <v>5436</v>
      </c>
      <c r="H41" s="51">
        <v>4706.3999999999996</v>
      </c>
      <c r="I41" s="51">
        <v>6084</v>
      </c>
      <c r="J41" s="51">
        <v>5347.2</v>
      </c>
      <c r="K41" s="51">
        <v>5157.6000000000004</v>
      </c>
      <c r="L41" s="51">
        <v>5433.6</v>
      </c>
      <c r="M41" s="51">
        <v>5042.3999999999996</v>
      </c>
      <c r="N41" s="51">
        <v>4850.4000000000005</v>
      </c>
      <c r="O41" s="51">
        <v>5359.2</v>
      </c>
      <c r="P41" s="51">
        <v>4224</v>
      </c>
      <c r="Q41" s="60">
        <v>5011.2</v>
      </c>
      <c r="R41" s="14">
        <f t="shared" si="4"/>
        <v>61910.399999999994</v>
      </c>
    </row>
    <row r="42" spans="1:18">
      <c r="A42" s="48" t="s">
        <v>20</v>
      </c>
      <c r="B42" s="49">
        <v>1</v>
      </c>
      <c r="C42" s="50">
        <v>4</v>
      </c>
      <c r="D42" s="48" t="s">
        <v>21</v>
      </c>
      <c r="E42" s="48" t="s">
        <v>12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24</v>
      </c>
      <c r="L42" s="51">
        <v>1484</v>
      </c>
      <c r="M42" s="51">
        <v>2108</v>
      </c>
      <c r="N42" s="51">
        <v>2764</v>
      </c>
      <c r="O42" s="51">
        <v>3380</v>
      </c>
      <c r="P42" s="51">
        <v>4040</v>
      </c>
      <c r="Q42" s="60">
        <v>3856</v>
      </c>
      <c r="R42" s="14">
        <f t="shared" si="4"/>
        <v>17656</v>
      </c>
    </row>
    <row r="43" spans="1:18">
      <c r="A43" s="48" t="s">
        <v>24</v>
      </c>
      <c r="B43" s="49">
        <v>4</v>
      </c>
      <c r="C43" s="50">
        <v>1</v>
      </c>
      <c r="D43" s="48" t="s">
        <v>25</v>
      </c>
      <c r="E43" s="48" t="s">
        <v>12</v>
      </c>
      <c r="F43" s="51">
        <v>0</v>
      </c>
      <c r="G43" s="51">
        <v>0</v>
      </c>
      <c r="H43" s="51">
        <v>0</v>
      </c>
      <c r="I43" s="51">
        <v>0</v>
      </c>
      <c r="J43" s="51">
        <v>12</v>
      </c>
      <c r="K43" s="51">
        <v>172</v>
      </c>
      <c r="L43" s="51">
        <v>288</v>
      </c>
      <c r="M43" s="51">
        <v>420</v>
      </c>
      <c r="N43" s="51">
        <v>512</v>
      </c>
      <c r="O43" s="51">
        <v>588</v>
      </c>
      <c r="P43" s="51">
        <v>732</v>
      </c>
      <c r="Q43" s="60">
        <v>588</v>
      </c>
      <c r="R43" s="14">
        <f t="shared" si="4"/>
        <v>3312</v>
      </c>
    </row>
    <row r="44" spans="1:18">
      <c r="A44" s="48" t="s">
        <v>24</v>
      </c>
      <c r="B44" s="49">
        <v>4</v>
      </c>
      <c r="C44" s="50">
        <v>1</v>
      </c>
      <c r="D44" s="48" t="s">
        <v>26</v>
      </c>
      <c r="E44" s="48" t="s">
        <v>12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36</v>
      </c>
      <c r="L44" s="51">
        <v>48</v>
      </c>
      <c r="M44" s="51">
        <v>108</v>
      </c>
      <c r="N44" s="51">
        <v>96</v>
      </c>
      <c r="O44" s="51">
        <v>148</v>
      </c>
      <c r="P44" s="51">
        <v>328</v>
      </c>
      <c r="Q44" s="60">
        <v>252</v>
      </c>
      <c r="R44" s="14">
        <f t="shared" si="4"/>
        <v>1016</v>
      </c>
    </row>
    <row r="45" spans="1:18">
      <c r="A45" s="48" t="s">
        <v>27</v>
      </c>
      <c r="B45" s="49">
        <v>1</v>
      </c>
      <c r="C45" s="50">
        <v>0.5</v>
      </c>
      <c r="D45" s="48" t="s">
        <v>28</v>
      </c>
      <c r="E45" s="48" t="s">
        <v>12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60">
        <v>0</v>
      </c>
      <c r="R45" s="14">
        <f t="shared" si="4"/>
        <v>0</v>
      </c>
    </row>
    <row r="46" spans="1:18">
      <c r="A46" s="48" t="s">
        <v>27</v>
      </c>
      <c r="B46" s="49">
        <v>4</v>
      </c>
      <c r="C46" s="50">
        <v>0.5</v>
      </c>
      <c r="D46" s="48" t="s">
        <v>28</v>
      </c>
      <c r="E46" s="48" t="s">
        <v>12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8</v>
      </c>
      <c r="O46" s="51">
        <v>86</v>
      </c>
      <c r="P46" s="51">
        <v>90</v>
      </c>
      <c r="Q46" s="60">
        <v>278</v>
      </c>
      <c r="R46" s="14">
        <f t="shared" si="4"/>
        <v>462</v>
      </c>
    </row>
    <row r="47" spans="1:18">
      <c r="A47" s="48" t="s">
        <v>27</v>
      </c>
      <c r="B47" s="49">
        <v>4</v>
      </c>
      <c r="C47" s="50">
        <v>0.5</v>
      </c>
      <c r="D47" s="48" t="s">
        <v>29</v>
      </c>
      <c r="E47" s="48" t="s">
        <v>12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6</v>
      </c>
      <c r="O47" s="51">
        <v>50</v>
      </c>
      <c r="P47" s="51">
        <v>142</v>
      </c>
      <c r="Q47" s="60">
        <v>228</v>
      </c>
      <c r="R47" s="14">
        <f t="shared" si="4"/>
        <v>426</v>
      </c>
    </row>
    <row r="48" spans="1:18">
      <c r="A48" s="48" t="s">
        <v>20</v>
      </c>
      <c r="B48" s="49">
        <v>1</v>
      </c>
      <c r="C48" s="50">
        <v>1</v>
      </c>
      <c r="D48" s="48" t="s">
        <v>22</v>
      </c>
      <c r="E48" s="48" t="s">
        <v>23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60">
        <v>0</v>
      </c>
      <c r="R48" s="14">
        <f t="shared" si="4"/>
        <v>0</v>
      </c>
    </row>
    <row r="49" spans="1:18">
      <c r="A49" s="48" t="s">
        <v>20</v>
      </c>
      <c r="B49" s="49">
        <v>1</v>
      </c>
      <c r="C49" s="50">
        <v>4</v>
      </c>
      <c r="D49" s="48" t="s">
        <v>22</v>
      </c>
      <c r="E49" s="48" t="s">
        <v>23</v>
      </c>
      <c r="F49" s="54">
        <v>8556</v>
      </c>
      <c r="G49" s="54">
        <v>7904</v>
      </c>
      <c r="H49" s="54">
        <v>10660</v>
      </c>
      <c r="I49" s="54">
        <v>10124</v>
      </c>
      <c r="J49" s="54">
        <v>11540</v>
      </c>
      <c r="K49" s="54">
        <v>11104</v>
      </c>
      <c r="L49" s="54">
        <v>10096</v>
      </c>
      <c r="M49" s="54">
        <v>10536</v>
      </c>
      <c r="N49" s="54">
        <v>8296</v>
      </c>
      <c r="O49" s="54">
        <v>9472</v>
      </c>
      <c r="P49" s="54">
        <v>9116</v>
      </c>
      <c r="Q49" s="61">
        <v>7104</v>
      </c>
      <c r="R49" s="14">
        <f t="shared" si="4"/>
        <v>114508</v>
      </c>
    </row>
    <row r="50" spans="1:18" ht="14.25">
      <c r="E50" s="55" t="s">
        <v>45</v>
      </c>
      <c r="F50" s="14">
        <f>SUM(F38:F49)</f>
        <v>80786.399999999994</v>
      </c>
      <c r="G50" s="14">
        <f t="shared" ref="G50:R50" si="5">SUM(G38:G49)</f>
        <v>83051</v>
      </c>
      <c r="H50" s="14">
        <f t="shared" si="5"/>
        <v>85508.799999999988</v>
      </c>
      <c r="I50" s="14">
        <f t="shared" si="5"/>
        <v>102572</v>
      </c>
      <c r="J50" s="14">
        <f t="shared" si="5"/>
        <v>100017.8</v>
      </c>
      <c r="K50" s="14">
        <f t="shared" si="5"/>
        <v>98666.6</v>
      </c>
      <c r="L50" s="14">
        <f t="shared" si="5"/>
        <v>105660.6</v>
      </c>
      <c r="M50" s="14">
        <f t="shared" si="5"/>
        <v>107284.4</v>
      </c>
      <c r="N50" s="14">
        <f t="shared" si="5"/>
        <v>98007</v>
      </c>
      <c r="O50" s="14">
        <f t="shared" si="5"/>
        <v>108701</v>
      </c>
      <c r="P50" s="14">
        <f t="shared" si="5"/>
        <v>113858.4</v>
      </c>
      <c r="Q50" s="14">
        <f t="shared" si="5"/>
        <v>99241.8</v>
      </c>
      <c r="R50" s="62">
        <f t="shared" si="5"/>
        <v>1183355.8</v>
      </c>
    </row>
    <row r="52" spans="1:18">
      <c r="F52" s="232" t="s">
        <v>48</v>
      </c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</row>
    <row r="53" spans="1:18" ht="30" customHeight="1">
      <c r="A53" s="46" t="s">
        <v>2</v>
      </c>
      <c r="B53" s="46" t="s">
        <v>31</v>
      </c>
      <c r="C53" s="46" t="s">
        <v>32</v>
      </c>
      <c r="D53" s="46" t="s">
        <v>4</v>
      </c>
      <c r="E53" s="46" t="s">
        <v>5</v>
      </c>
      <c r="F53" s="58" t="s">
        <v>33</v>
      </c>
      <c r="G53" s="58" t="s">
        <v>34</v>
      </c>
      <c r="H53" s="58" t="s">
        <v>35</v>
      </c>
      <c r="I53" s="58" t="s">
        <v>36</v>
      </c>
      <c r="J53" s="58" t="s">
        <v>37</v>
      </c>
      <c r="K53" s="58" t="s">
        <v>38</v>
      </c>
      <c r="L53" s="58" t="s">
        <v>39</v>
      </c>
      <c r="M53" s="58" t="s">
        <v>40</v>
      </c>
      <c r="N53" s="58" t="s">
        <v>41</v>
      </c>
      <c r="O53" s="58" t="s">
        <v>42</v>
      </c>
      <c r="P53" s="58" t="s">
        <v>43</v>
      </c>
      <c r="Q53" s="58" t="s">
        <v>44</v>
      </c>
      <c r="R53" s="59" t="s">
        <v>8</v>
      </c>
    </row>
    <row r="54" spans="1:18">
      <c r="A54" s="48" t="s">
        <v>9</v>
      </c>
      <c r="B54" s="49">
        <v>2</v>
      </c>
      <c r="C54" s="50">
        <v>3</v>
      </c>
      <c r="D54" s="48" t="s">
        <v>11</v>
      </c>
      <c r="E54" s="48" t="s">
        <v>12</v>
      </c>
      <c r="F54" s="51">
        <f>F6+F22+F38</f>
        <v>14489</v>
      </c>
      <c r="G54" s="51">
        <f t="shared" ref="G54:Q54" si="6">G6+G22+G38</f>
        <v>15798</v>
      </c>
      <c r="H54" s="51">
        <f t="shared" si="6"/>
        <v>15908</v>
      </c>
      <c r="I54" s="51">
        <f t="shared" si="6"/>
        <v>17053</v>
      </c>
      <c r="J54" s="51">
        <f t="shared" si="6"/>
        <v>17540</v>
      </c>
      <c r="K54" s="51">
        <f t="shared" si="6"/>
        <v>16428</v>
      </c>
      <c r="L54" s="51">
        <f t="shared" si="6"/>
        <v>18437</v>
      </c>
      <c r="M54" s="51">
        <f t="shared" si="6"/>
        <v>19046</v>
      </c>
      <c r="N54" s="51">
        <f t="shared" si="6"/>
        <v>16218</v>
      </c>
      <c r="O54" s="51">
        <f t="shared" si="6"/>
        <v>19496</v>
      </c>
      <c r="P54" s="51">
        <f t="shared" si="6"/>
        <v>19428</v>
      </c>
      <c r="Q54" s="51">
        <f t="shared" si="6"/>
        <v>17932.2</v>
      </c>
      <c r="R54" s="14">
        <f>SUM(F54:Q54)</f>
        <v>207773.2</v>
      </c>
    </row>
    <row r="55" spans="1:18">
      <c r="A55" s="48" t="s">
        <v>9</v>
      </c>
      <c r="B55" s="49">
        <v>3</v>
      </c>
      <c r="C55" s="50">
        <v>3</v>
      </c>
      <c r="D55" s="48" t="s">
        <v>11</v>
      </c>
      <c r="E55" s="48" t="s">
        <v>12</v>
      </c>
      <c r="F55" s="51">
        <f t="shared" ref="F55:Q65" si="7">F7+F23+F39</f>
        <v>94124</v>
      </c>
      <c r="G55" s="51">
        <f t="shared" si="7"/>
        <v>94081</v>
      </c>
      <c r="H55" s="51">
        <f t="shared" si="7"/>
        <v>95742</v>
      </c>
      <c r="I55" s="51">
        <f t="shared" si="7"/>
        <v>107143</v>
      </c>
      <c r="J55" s="51">
        <f t="shared" si="7"/>
        <v>104892</v>
      </c>
      <c r="K55" s="51">
        <f t="shared" si="7"/>
        <v>103298</v>
      </c>
      <c r="L55" s="51">
        <f t="shared" si="7"/>
        <v>109571</v>
      </c>
      <c r="M55" s="51">
        <f t="shared" si="7"/>
        <v>111196</v>
      </c>
      <c r="N55" s="51">
        <f t="shared" si="7"/>
        <v>100623</v>
      </c>
      <c r="O55" s="51">
        <f t="shared" si="7"/>
        <v>111305</v>
      </c>
      <c r="P55" s="51">
        <f t="shared" si="7"/>
        <v>118036</v>
      </c>
      <c r="Q55" s="51">
        <f t="shared" si="7"/>
        <v>102790</v>
      </c>
      <c r="R55" s="14">
        <f t="shared" ref="R55:R65" si="8">SUM(F55:Q55)</f>
        <v>1252801</v>
      </c>
    </row>
    <row r="56" spans="1:18">
      <c r="A56" s="48" t="s">
        <v>17</v>
      </c>
      <c r="B56" s="49">
        <v>1</v>
      </c>
      <c r="C56" s="50">
        <v>1.2</v>
      </c>
      <c r="D56" s="48" t="s">
        <v>18</v>
      </c>
      <c r="E56" s="48" t="s">
        <v>12</v>
      </c>
      <c r="F56" s="51">
        <f t="shared" si="7"/>
        <v>1289</v>
      </c>
      <c r="G56" s="51">
        <f t="shared" si="7"/>
        <v>1911.84</v>
      </c>
      <c r="H56" s="51">
        <f t="shared" si="7"/>
        <v>1631</v>
      </c>
      <c r="I56" s="51">
        <f t="shared" si="7"/>
        <v>1760.4</v>
      </c>
      <c r="J56" s="51">
        <f t="shared" si="7"/>
        <v>1854.2</v>
      </c>
      <c r="K56" s="51">
        <f t="shared" si="7"/>
        <v>1587.8</v>
      </c>
      <c r="L56" s="51">
        <f t="shared" si="7"/>
        <v>1589.8400000000001</v>
      </c>
      <c r="M56" s="51">
        <f t="shared" si="7"/>
        <v>1627</v>
      </c>
      <c r="N56" s="51">
        <f t="shared" si="7"/>
        <v>1437.6</v>
      </c>
      <c r="O56" s="51">
        <f t="shared" si="7"/>
        <v>1460.1999999999998</v>
      </c>
      <c r="P56" s="51">
        <f t="shared" si="7"/>
        <v>726.00000000000011</v>
      </c>
      <c r="Q56" s="51">
        <f t="shared" si="7"/>
        <v>799.8</v>
      </c>
      <c r="R56" s="14">
        <f t="shared" si="8"/>
        <v>17674.68</v>
      </c>
    </row>
    <row r="57" spans="1:18">
      <c r="A57" s="48" t="s">
        <v>17</v>
      </c>
      <c r="B57" s="49">
        <v>1</v>
      </c>
      <c r="C57" s="50">
        <v>2.4</v>
      </c>
      <c r="D57" s="48" t="s">
        <v>19</v>
      </c>
      <c r="E57" s="48" t="s">
        <v>12</v>
      </c>
      <c r="F57" s="51">
        <f t="shared" si="7"/>
        <v>10270.599999999999</v>
      </c>
      <c r="G57" s="51">
        <f t="shared" si="7"/>
        <v>10184.799999999999</v>
      </c>
      <c r="H57" s="51">
        <f t="shared" si="7"/>
        <v>9258.7999999999993</v>
      </c>
      <c r="I57" s="51">
        <f t="shared" si="7"/>
        <v>10639.1</v>
      </c>
      <c r="J57" s="51">
        <f t="shared" si="7"/>
        <v>9917</v>
      </c>
      <c r="K57" s="51">
        <f t="shared" si="7"/>
        <v>8981.5600000000013</v>
      </c>
      <c r="L57" s="51">
        <f t="shared" si="7"/>
        <v>9532.1999999999989</v>
      </c>
      <c r="M57" s="51">
        <f t="shared" si="7"/>
        <v>8975.56</v>
      </c>
      <c r="N57" s="51">
        <f t="shared" si="7"/>
        <v>8275.6</v>
      </c>
      <c r="O57" s="51">
        <f t="shared" si="7"/>
        <v>9398.5</v>
      </c>
      <c r="P57" s="51">
        <f t="shared" si="7"/>
        <v>7786.3600000000006</v>
      </c>
      <c r="Q57" s="51">
        <f t="shared" si="7"/>
        <v>8441.4</v>
      </c>
      <c r="R57" s="14">
        <f t="shared" si="8"/>
        <v>111661.48</v>
      </c>
    </row>
    <row r="58" spans="1:18">
      <c r="A58" s="48" t="s">
        <v>20</v>
      </c>
      <c r="B58" s="49">
        <v>1</v>
      </c>
      <c r="C58" s="50">
        <v>4</v>
      </c>
      <c r="D58" s="48" t="s">
        <v>21</v>
      </c>
      <c r="E58" s="48" t="s">
        <v>12</v>
      </c>
      <c r="F58" s="51">
        <f t="shared" si="7"/>
        <v>0</v>
      </c>
      <c r="G58" s="51">
        <f t="shared" si="7"/>
        <v>0</v>
      </c>
      <c r="H58" s="51">
        <f t="shared" si="7"/>
        <v>0</v>
      </c>
      <c r="I58" s="51">
        <f t="shared" si="7"/>
        <v>0</v>
      </c>
      <c r="J58" s="51">
        <f t="shared" si="7"/>
        <v>0</v>
      </c>
      <c r="K58" s="51">
        <f t="shared" si="7"/>
        <v>24</v>
      </c>
      <c r="L58" s="51">
        <f t="shared" si="7"/>
        <v>1756</v>
      </c>
      <c r="M58" s="51">
        <f t="shared" si="7"/>
        <v>2752</v>
      </c>
      <c r="N58" s="51">
        <f t="shared" si="7"/>
        <v>3587</v>
      </c>
      <c r="O58" s="51">
        <f t="shared" si="7"/>
        <v>4412</v>
      </c>
      <c r="P58" s="51">
        <f t="shared" si="7"/>
        <v>5486</v>
      </c>
      <c r="Q58" s="51">
        <f t="shared" si="7"/>
        <v>5745</v>
      </c>
      <c r="R58" s="14">
        <f t="shared" si="8"/>
        <v>23762</v>
      </c>
    </row>
    <row r="59" spans="1:18">
      <c r="A59" s="48" t="s">
        <v>24</v>
      </c>
      <c r="B59" s="49">
        <v>4</v>
      </c>
      <c r="C59" s="50">
        <v>1</v>
      </c>
      <c r="D59" s="48" t="s">
        <v>25</v>
      </c>
      <c r="E59" s="48" t="s">
        <v>12</v>
      </c>
      <c r="F59" s="51">
        <f t="shared" si="7"/>
        <v>0</v>
      </c>
      <c r="G59" s="51">
        <f t="shared" si="7"/>
        <v>0</v>
      </c>
      <c r="H59" s="51">
        <f t="shared" si="7"/>
        <v>0</v>
      </c>
      <c r="I59" s="51">
        <f t="shared" si="7"/>
        <v>0</v>
      </c>
      <c r="J59" s="51">
        <f t="shared" si="7"/>
        <v>32</v>
      </c>
      <c r="K59" s="51">
        <f t="shared" si="7"/>
        <v>273</v>
      </c>
      <c r="L59" s="51">
        <f t="shared" si="7"/>
        <v>496</v>
      </c>
      <c r="M59" s="51">
        <f t="shared" si="7"/>
        <v>789</v>
      </c>
      <c r="N59" s="51">
        <f t="shared" si="7"/>
        <v>797</v>
      </c>
      <c r="O59" s="51">
        <f t="shared" si="7"/>
        <v>1012</v>
      </c>
      <c r="P59" s="51">
        <f t="shared" si="7"/>
        <v>1203</v>
      </c>
      <c r="Q59" s="51">
        <f t="shared" si="7"/>
        <v>1094</v>
      </c>
      <c r="R59" s="14">
        <f t="shared" si="8"/>
        <v>5696</v>
      </c>
    </row>
    <row r="60" spans="1:18">
      <c r="A60" s="48" t="s">
        <v>24</v>
      </c>
      <c r="B60" s="49">
        <v>4</v>
      </c>
      <c r="C60" s="50">
        <v>1</v>
      </c>
      <c r="D60" s="48" t="s">
        <v>26</v>
      </c>
      <c r="E60" s="48" t="s">
        <v>12</v>
      </c>
      <c r="F60" s="51">
        <f t="shared" si="7"/>
        <v>0</v>
      </c>
      <c r="G60" s="51">
        <f t="shared" si="7"/>
        <v>0</v>
      </c>
      <c r="H60" s="51">
        <f t="shared" si="7"/>
        <v>0</v>
      </c>
      <c r="I60" s="51">
        <f t="shared" si="7"/>
        <v>0</v>
      </c>
      <c r="J60" s="51">
        <f t="shared" si="7"/>
        <v>0</v>
      </c>
      <c r="K60" s="51">
        <f t="shared" si="7"/>
        <v>40</v>
      </c>
      <c r="L60" s="51">
        <f t="shared" si="7"/>
        <v>68</v>
      </c>
      <c r="M60" s="51">
        <f t="shared" si="7"/>
        <v>136</v>
      </c>
      <c r="N60" s="51">
        <f t="shared" si="7"/>
        <v>132</v>
      </c>
      <c r="O60" s="51">
        <f t="shared" si="7"/>
        <v>240</v>
      </c>
      <c r="P60" s="51">
        <f t="shared" si="7"/>
        <v>471</v>
      </c>
      <c r="Q60" s="51">
        <f t="shared" si="7"/>
        <v>388</v>
      </c>
      <c r="R60" s="14">
        <f t="shared" si="8"/>
        <v>1475</v>
      </c>
    </row>
    <row r="61" spans="1:18">
      <c r="A61" s="48" t="s">
        <v>27</v>
      </c>
      <c r="B61" s="49">
        <v>1</v>
      </c>
      <c r="C61" s="50">
        <v>0.5</v>
      </c>
      <c r="D61" s="48" t="s">
        <v>28</v>
      </c>
      <c r="E61" s="48" t="s">
        <v>12</v>
      </c>
      <c r="F61" s="51">
        <f t="shared" si="7"/>
        <v>0</v>
      </c>
      <c r="G61" s="51">
        <f t="shared" si="7"/>
        <v>0</v>
      </c>
      <c r="H61" s="51">
        <f t="shared" si="7"/>
        <v>0</v>
      </c>
      <c r="I61" s="51">
        <f t="shared" si="7"/>
        <v>0</v>
      </c>
      <c r="J61" s="51">
        <f t="shared" si="7"/>
        <v>0</v>
      </c>
      <c r="K61" s="51">
        <f t="shared" si="7"/>
        <v>0</v>
      </c>
      <c r="L61" s="51">
        <f t="shared" si="7"/>
        <v>0</v>
      </c>
      <c r="M61" s="51">
        <f t="shared" si="7"/>
        <v>0</v>
      </c>
      <c r="N61" s="51">
        <f t="shared" si="7"/>
        <v>0</v>
      </c>
      <c r="O61" s="51">
        <f t="shared" si="7"/>
        <v>0</v>
      </c>
      <c r="P61" s="51">
        <f t="shared" si="7"/>
        <v>0</v>
      </c>
      <c r="Q61" s="51">
        <f t="shared" si="7"/>
        <v>2</v>
      </c>
      <c r="R61" s="14">
        <f t="shared" si="8"/>
        <v>2</v>
      </c>
    </row>
    <row r="62" spans="1:18">
      <c r="A62" s="48" t="s">
        <v>27</v>
      </c>
      <c r="B62" s="49">
        <v>4</v>
      </c>
      <c r="C62" s="50">
        <v>0.5</v>
      </c>
      <c r="D62" s="48" t="s">
        <v>28</v>
      </c>
      <c r="E62" s="48" t="s">
        <v>12</v>
      </c>
      <c r="F62" s="51">
        <f t="shared" si="7"/>
        <v>0</v>
      </c>
      <c r="G62" s="51">
        <f t="shared" si="7"/>
        <v>0</v>
      </c>
      <c r="H62" s="51">
        <f t="shared" si="7"/>
        <v>0</v>
      </c>
      <c r="I62" s="51">
        <f t="shared" si="7"/>
        <v>0</v>
      </c>
      <c r="J62" s="51">
        <f t="shared" si="7"/>
        <v>0</v>
      </c>
      <c r="K62" s="51">
        <f t="shared" si="7"/>
        <v>0</v>
      </c>
      <c r="L62" s="51">
        <f t="shared" si="7"/>
        <v>0</v>
      </c>
      <c r="M62" s="51">
        <f t="shared" si="7"/>
        <v>0</v>
      </c>
      <c r="N62" s="51">
        <f t="shared" si="7"/>
        <v>26</v>
      </c>
      <c r="O62" s="51">
        <f t="shared" si="7"/>
        <v>168.5</v>
      </c>
      <c r="P62" s="51">
        <f t="shared" si="7"/>
        <v>168</v>
      </c>
      <c r="Q62" s="51">
        <f t="shared" si="7"/>
        <v>415</v>
      </c>
      <c r="R62" s="14">
        <f t="shared" si="8"/>
        <v>777.5</v>
      </c>
    </row>
    <row r="63" spans="1:18">
      <c r="A63" s="48" t="s">
        <v>27</v>
      </c>
      <c r="B63" s="49">
        <v>4</v>
      </c>
      <c r="C63" s="50">
        <v>0.5</v>
      </c>
      <c r="D63" s="48" t="s">
        <v>29</v>
      </c>
      <c r="E63" s="48" t="s">
        <v>12</v>
      </c>
      <c r="F63" s="51">
        <f t="shared" si="7"/>
        <v>0</v>
      </c>
      <c r="G63" s="51">
        <f t="shared" si="7"/>
        <v>0</v>
      </c>
      <c r="H63" s="51">
        <f t="shared" si="7"/>
        <v>0</v>
      </c>
      <c r="I63" s="51">
        <f t="shared" si="7"/>
        <v>0</v>
      </c>
      <c r="J63" s="51">
        <f t="shared" si="7"/>
        <v>0</v>
      </c>
      <c r="K63" s="51">
        <f t="shared" si="7"/>
        <v>0</v>
      </c>
      <c r="L63" s="51">
        <f t="shared" si="7"/>
        <v>0</v>
      </c>
      <c r="M63" s="51">
        <f t="shared" si="7"/>
        <v>0</v>
      </c>
      <c r="N63" s="51">
        <f t="shared" si="7"/>
        <v>10</v>
      </c>
      <c r="O63" s="51">
        <f t="shared" si="7"/>
        <v>106</v>
      </c>
      <c r="P63" s="51">
        <f t="shared" si="7"/>
        <v>192</v>
      </c>
      <c r="Q63" s="51">
        <f t="shared" si="7"/>
        <v>346.5</v>
      </c>
      <c r="R63" s="14">
        <f t="shared" si="8"/>
        <v>654.5</v>
      </c>
    </row>
    <row r="64" spans="1:18">
      <c r="A64" s="48" t="s">
        <v>20</v>
      </c>
      <c r="B64" s="49">
        <v>1</v>
      </c>
      <c r="C64" s="50">
        <v>1</v>
      </c>
      <c r="D64" s="48" t="s">
        <v>22</v>
      </c>
      <c r="E64" s="48" t="s">
        <v>23</v>
      </c>
      <c r="F64" s="51">
        <f t="shared" si="7"/>
        <v>0</v>
      </c>
      <c r="G64" s="51">
        <f t="shared" si="7"/>
        <v>0</v>
      </c>
      <c r="H64" s="51">
        <f t="shared" si="7"/>
        <v>0</v>
      </c>
      <c r="I64" s="51">
        <f t="shared" si="7"/>
        <v>0</v>
      </c>
      <c r="J64" s="51">
        <f t="shared" si="7"/>
        <v>0</v>
      </c>
      <c r="K64" s="51">
        <f t="shared" si="7"/>
        <v>0</v>
      </c>
      <c r="L64" s="51">
        <f t="shared" si="7"/>
        <v>4</v>
      </c>
      <c r="M64" s="51">
        <f t="shared" si="7"/>
        <v>0</v>
      </c>
      <c r="N64" s="51">
        <f t="shared" si="7"/>
        <v>0</v>
      </c>
      <c r="O64" s="51">
        <f t="shared" si="7"/>
        <v>0</v>
      </c>
      <c r="P64" s="51">
        <f t="shared" si="7"/>
        <v>0</v>
      </c>
      <c r="Q64" s="51">
        <f t="shared" si="7"/>
        <v>0</v>
      </c>
      <c r="R64" s="14">
        <f t="shared" si="8"/>
        <v>4</v>
      </c>
    </row>
    <row r="65" spans="1:18">
      <c r="A65" s="48" t="s">
        <v>20</v>
      </c>
      <c r="B65" s="49">
        <v>1</v>
      </c>
      <c r="C65" s="50">
        <v>4</v>
      </c>
      <c r="D65" s="48" t="s">
        <v>22</v>
      </c>
      <c r="E65" s="48" t="s">
        <v>23</v>
      </c>
      <c r="F65" s="51">
        <f t="shared" si="7"/>
        <v>17434</v>
      </c>
      <c r="G65" s="51">
        <f t="shared" si="7"/>
        <v>16325</v>
      </c>
      <c r="H65" s="51">
        <f t="shared" si="7"/>
        <v>18602</v>
      </c>
      <c r="I65" s="51">
        <f t="shared" si="7"/>
        <v>18198</v>
      </c>
      <c r="J65" s="51">
        <f t="shared" si="7"/>
        <v>19505</v>
      </c>
      <c r="K65" s="51">
        <f t="shared" si="7"/>
        <v>18380</v>
      </c>
      <c r="L65" s="51">
        <f t="shared" si="7"/>
        <v>18250</v>
      </c>
      <c r="M65" s="51">
        <f t="shared" si="7"/>
        <v>17859</v>
      </c>
      <c r="N65" s="51">
        <f t="shared" si="7"/>
        <v>15120</v>
      </c>
      <c r="O65" s="51">
        <f t="shared" si="7"/>
        <v>17299.82</v>
      </c>
      <c r="P65" s="51">
        <f t="shared" si="7"/>
        <v>15784.82</v>
      </c>
      <c r="Q65" s="51">
        <f t="shared" si="7"/>
        <v>13285.822</v>
      </c>
      <c r="R65" s="14">
        <f t="shared" si="8"/>
        <v>206043.462</v>
      </c>
    </row>
    <row r="66" spans="1:18" ht="14.25">
      <c r="E66" s="55" t="s">
        <v>45</v>
      </c>
      <c r="F66" s="14">
        <f t="shared" ref="F66:R66" si="9">SUM(F54:F65)</f>
        <v>137606.6</v>
      </c>
      <c r="G66" s="14">
        <f t="shared" si="9"/>
        <v>138300.64000000001</v>
      </c>
      <c r="H66" s="14">
        <f t="shared" si="9"/>
        <v>141141.79999999999</v>
      </c>
      <c r="I66" s="14">
        <f t="shared" si="9"/>
        <v>154793.5</v>
      </c>
      <c r="J66" s="14">
        <f t="shared" si="9"/>
        <v>153740.20000000001</v>
      </c>
      <c r="K66" s="14">
        <f t="shared" si="9"/>
        <v>149012.35999999999</v>
      </c>
      <c r="L66" s="14">
        <f t="shared" si="9"/>
        <v>159704.04</v>
      </c>
      <c r="M66" s="14">
        <f t="shared" si="9"/>
        <v>162380.56</v>
      </c>
      <c r="N66" s="14">
        <f t="shared" si="9"/>
        <v>146226.20000000001</v>
      </c>
      <c r="O66" s="14">
        <f t="shared" si="9"/>
        <v>164898.02000000002</v>
      </c>
      <c r="P66" s="14">
        <f t="shared" si="9"/>
        <v>169281.18</v>
      </c>
      <c r="Q66" s="14">
        <f t="shared" si="9"/>
        <v>151239.72200000001</v>
      </c>
      <c r="R66" s="62">
        <f t="shared" si="9"/>
        <v>1828324.8219999999</v>
      </c>
    </row>
  </sheetData>
  <mergeCells count="4">
    <mergeCell ref="F4:R4"/>
    <mergeCell ref="F20:R20"/>
    <mergeCell ref="F36:R36"/>
    <mergeCell ref="F52:R52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showGridLines="0" workbookViewId="0"/>
  </sheetViews>
  <sheetFormatPr defaultRowHeight="12.75"/>
  <cols>
    <col min="1" max="1" width="28.140625" style="3" customWidth="1"/>
    <col min="2" max="2" width="24.85546875" style="3" bestFit="1" customWidth="1"/>
    <col min="3" max="3" width="11.7109375" style="3" bestFit="1" customWidth="1"/>
    <col min="4" max="4" width="13.140625" style="3" bestFit="1" customWidth="1"/>
    <col min="5" max="5" width="15.28515625" style="3" bestFit="1" customWidth="1"/>
    <col min="6" max="6" width="12" style="3" bestFit="1" customWidth="1"/>
    <col min="7" max="7" width="19.28515625" style="3" bestFit="1" customWidth="1"/>
    <col min="8" max="8" width="14.28515625" style="3" bestFit="1" customWidth="1"/>
    <col min="9" max="9" width="7.7109375" style="3" bestFit="1" customWidth="1"/>
    <col min="10" max="16384" width="9.140625" style="3"/>
  </cols>
  <sheetData>
    <row r="1" spans="1:10" ht="15.75">
      <c r="A1" s="43" t="s">
        <v>49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63" t="s">
        <v>2</v>
      </c>
      <c r="B3" s="63" t="s">
        <v>50</v>
      </c>
      <c r="C3" s="63" t="s">
        <v>4</v>
      </c>
      <c r="D3" s="63" t="s">
        <v>5</v>
      </c>
      <c r="E3" s="63" t="s">
        <v>51</v>
      </c>
      <c r="F3" s="63" t="s">
        <v>52</v>
      </c>
      <c r="G3" s="63" t="s">
        <v>53</v>
      </c>
      <c r="H3" s="63" t="s">
        <v>54</v>
      </c>
      <c r="I3" s="63" t="s">
        <v>55</v>
      </c>
      <c r="J3" s="2"/>
    </row>
    <row r="4" spans="1:10">
      <c r="A4" s="48" t="s">
        <v>9</v>
      </c>
      <c r="B4" s="48" t="s">
        <v>56</v>
      </c>
      <c r="C4" s="48" t="s">
        <v>11</v>
      </c>
      <c r="D4" s="48" t="s">
        <v>12</v>
      </c>
      <c r="E4" s="48" t="s">
        <v>57</v>
      </c>
      <c r="F4" s="48" t="s">
        <v>58</v>
      </c>
      <c r="G4" s="48" t="s">
        <v>59</v>
      </c>
      <c r="H4" s="64" t="s">
        <v>60</v>
      </c>
      <c r="I4" s="64" t="s">
        <v>61</v>
      </c>
      <c r="J4" s="2"/>
    </row>
    <row r="5" spans="1:10">
      <c r="A5" s="48" t="s">
        <v>9</v>
      </c>
      <c r="B5" s="48" t="s">
        <v>56</v>
      </c>
      <c r="C5" s="48" t="s">
        <v>11</v>
      </c>
      <c r="D5" s="48" t="s">
        <v>12</v>
      </c>
      <c r="E5" s="48" t="s">
        <v>62</v>
      </c>
      <c r="F5" s="48" t="s">
        <v>58</v>
      </c>
      <c r="G5" s="48" t="s">
        <v>59</v>
      </c>
      <c r="H5" s="64" t="s">
        <v>60</v>
      </c>
      <c r="I5" s="64" t="s">
        <v>61</v>
      </c>
      <c r="J5" s="2"/>
    </row>
    <row r="6" spans="1:10">
      <c r="A6" s="48" t="s">
        <v>9</v>
      </c>
      <c r="B6" s="48" t="s">
        <v>63</v>
      </c>
      <c r="C6" s="48" t="s">
        <v>11</v>
      </c>
      <c r="D6" s="48" t="s">
        <v>12</v>
      </c>
      <c r="E6" s="48" t="s">
        <v>57</v>
      </c>
      <c r="F6" s="48" t="s">
        <v>64</v>
      </c>
      <c r="G6" s="48" t="s">
        <v>59</v>
      </c>
      <c r="H6" s="64" t="s">
        <v>60</v>
      </c>
      <c r="I6" s="64" t="s">
        <v>61</v>
      </c>
      <c r="J6" s="2"/>
    </row>
    <row r="7" spans="1:10">
      <c r="A7" s="48" t="s">
        <v>9</v>
      </c>
      <c r="B7" s="48" t="s">
        <v>63</v>
      </c>
      <c r="C7" s="48" t="s">
        <v>11</v>
      </c>
      <c r="D7" s="48" t="s">
        <v>12</v>
      </c>
      <c r="E7" s="48" t="s">
        <v>62</v>
      </c>
      <c r="F7" s="48" t="s">
        <v>64</v>
      </c>
      <c r="G7" s="48" t="s">
        <v>59</v>
      </c>
      <c r="H7" s="64" t="s">
        <v>60</v>
      </c>
      <c r="I7" s="64" t="s">
        <v>61</v>
      </c>
      <c r="J7" s="2"/>
    </row>
    <row r="8" spans="1:10">
      <c r="A8" s="48" t="s">
        <v>17</v>
      </c>
      <c r="B8" s="48" t="s">
        <v>65</v>
      </c>
      <c r="C8" s="48" t="s">
        <v>18</v>
      </c>
      <c r="D8" s="48" t="s">
        <v>12</v>
      </c>
      <c r="E8" s="48" t="s">
        <v>57</v>
      </c>
      <c r="F8" s="48" t="s">
        <v>66</v>
      </c>
      <c r="G8" s="48" t="s">
        <v>67</v>
      </c>
      <c r="H8" s="64" t="s">
        <v>60</v>
      </c>
      <c r="I8" s="64" t="s">
        <v>61</v>
      </c>
      <c r="J8" s="2"/>
    </row>
    <row r="9" spans="1:10">
      <c r="A9" s="48" t="s">
        <v>17</v>
      </c>
      <c r="B9" s="48" t="s">
        <v>65</v>
      </c>
      <c r="C9" s="48" t="s">
        <v>18</v>
      </c>
      <c r="D9" s="48" t="s">
        <v>12</v>
      </c>
      <c r="E9" s="48" t="s">
        <v>57</v>
      </c>
      <c r="F9" s="48" t="s">
        <v>68</v>
      </c>
      <c r="G9" s="48" t="s">
        <v>67</v>
      </c>
      <c r="H9" s="64" t="s">
        <v>60</v>
      </c>
      <c r="I9" s="64" t="s">
        <v>61</v>
      </c>
      <c r="J9" s="2"/>
    </row>
    <row r="10" spans="1:10">
      <c r="A10" s="48" t="s">
        <v>17</v>
      </c>
      <c r="B10" s="48" t="s">
        <v>65</v>
      </c>
      <c r="C10" s="48" t="s">
        <v>18</v>
      </c>
      <c r="D10" s="48" t="s">
        <v>12</v>
      </c>
      <c r="E10" s="48" t="s">
        <v>62</v>
      </c>
      <c r="F10" s="48" t="s">
        <v>68</v>
      </c>
      <c r="G10" s="48" t="s">
        <v>67</v>
      </c>
      <c r="H10" s="64" t="s">
        <v>60</v>
      </c>
      <c r="I10" s="64" t="s">
        <v>61</v>
      </c>
      <c r="J10" s="2"/>
    </row>
    <row r="11" spans="1:10">
      <c r="A11" s="48" t="s">
        <v>17</v>
      </c>
      <c r="B11" s="48" t="s">
        <v>65</v>
      </c>
      <c r="C11" s="48" t="s">
        <v>19</v>
      </c>
      <c r="D11" s="48" t="s">
        <v>12</v>
      </c>
      <c r="E11" s="48" t="s">
        <v>57</v>
      </c>
      <c r="F11" s="48" t="s">
        <v>69</v>
      </c>
      <c r="G11" s="48" t="s">
        <v>67</v>
      </c>
      <c r="H11" s="64" t="s">
        <v>60</v>
      </c>
      <c r="I11" s="64" t="s">
        <v>61</v>
      </c>
      <c r="J11" s="2"/>
    </row>
    <row r="12" spans="1:10">
      <c r="A12" s="48" t="s">
        <v>17</v>
      </c>
      <c r="B12" s="48" t="s">
        <v>65</v>
      </c>
      <c r="C12" s="48" t="s">
        <v>19</v>
      </c>
      <c r="D12" s="48" t="s">
        <v>12</v>
      </c>
      <c r="E12" s="48" t="s">
        <v>57</v>
      </c>
      <c r="F12" s="48" t="s">
        <v>70</v>
      </c>
      <c r="G12" s="48" t="s">
        <v>71</v>
      </c>
      <c r="H12" s="64" t="s">
        <v>60</v>
      </c>
      <c r="I12" s="64" t="s">
        <v>61</v>
      </c>
      <c r="J12" s="2"/>
    </row>
    <row r="13" spans="1:10">
      <c r="A13" s="48" t="s">
        <v>17</v>
      </c>
      <c r="B13" s="48" t="s">
        <v>65</v>
      </c>
      <c r="C13" s="48" t="s">
        <v>19</v>
      </c>
      <c r="D13" s="48" t="s">
        <v>12</v>
      </c>
      <c r="E13" s="48" t="s">
        <v>57</v>
      </c>
      <c r="F13" s="48" t="s">
        <v>72</v>
      </c>
      <c r="G13" s="48" t="s">
        <v>67</v>
      </c>
      <c r="H13" s="64" t="s">
        <v>60</v>
      </c>
      <c r="I13" s="64" t="s">
        <v>61</v>
      </c>
      <c r="J13" s="2"/>
    </row>
    <row r="14" spans="1:10">
      <c r="A14" s="48" t="s">
        <v>17</v>
      </c>
      <c r="B14" s="48" t="s">
        <v>65</v>
      </c>
      <c r="C14" s="48" t="s">
        <v>19</v>
      </c>
      <c r="D14" s="48" t="s">
        <v>12</v>
      </c>
      <c r="E14" s="48" t="s">
        <v>62</v>
      </c>
      <c r="F14" s="48" t="s">
        <v>70</v>
      </c>
      <c r="G14" s="48" t="s">
        <v>71</v>
      </c>
      <c r="H14" s="64" t="s">
        <v>60</v>
      </c>
      <c r="I14" s="64" t="s">
        <v>61</v>
      </c>
      <c r="J14" s="2"/>
    </row>
    <row r="15" spans="1:10">
      <c r="A15" s="48" t="s">
        <v>17</v>
      </c>
      <c r="B15" s="48" t="s">
        <v>65</v>
      </c>
      <c r="C15" s="48" t="s">
        <v>19</v>
      </c>
      <c r="D15" s="48" t="s">
        <v>12</v>
      </c>
      <c r="E15" s="48" t="s">
        <v>62</v>
      </c>
      <c r="F15" s="48" t="s">
        <v>72</v>
      </c>
      <c r="G15" s="48" t="s">
        <v>67</v>
      </c>
      <c r="H15" s="64" t="s">
        <v>60</v>
      </c>
      <c r="I15" s="64" t="s">
        <v>61</v>
      </c>
      <c r="J15" s="2"/>
    </row>
    <row r="16" spans="1:10">
      <c r="A16" s="48" t="s">
        <v>20</v>
      </c>
      <c r="B16" s="48" t="s">
        <v>73</v>
      </c>
      <c r="C16" s="48" t="s">
        <v>22</v>
      </c>
      <c r="D16" s="48" t="s">
        <v>23</v>
      </c>
      <c r="E16" s="48" t="s">
        <v>57</v>
      </c>
      <c r="F16" s="48" t="s">
        <v>74</v>
      </c>
      <c r="G16" s="48" t="s">
        <v>67</v>
      </c>
      <c r="H16" s="64" t="s">
        <v>60</v>
      </c>
      <c r="I16" s="64" t="s">
        <v>61</v>
      </c>
      <c r="J16" s="2"/>
    </row>
    <row r="17" spans="1:10">
      <c r="A17" s="48" t="s">
        <v>20</v>
      </c>
      <c r="B17" s="48" t="s">
        <v>73</v>
      </c>
      <c r="C17" s="48" t="s">
        <v>22</v>
      </c>
      <c r="D17" s="48" t="s">
        <v>23</v>
      </c>
      <c r="E17" s="48" t="s">
        <v>57</v>
      </c>
      <c r="F17" s="48" t="s">
        <v>75</v>
      </c>
      <c r="G17" s="48" t="s">
        <v>67</v>
      </c>
      <c r="H17" s="64" t="s">
        <v>60</v>
      </c>
      <c r="I17" s="64" t="s">
        <v>61</v>
      </c>
      <c r="J17" s="2"/>
    </row>
    <row r="18" spans="1:10">
      <c r="A18" s="48" t="s">
        <v>20</v>
      </c>
      <c r="B18" s="48" t="s">
        <v>73</v>
      </c>
      <c r="C18" s="48" t="s">
        <v>22</v>
      </c>
      <c r="D18" s="48" t="s">
        <v>23</v>
      </c>
      <c r="E18" s="48" t="s">
        <v>57</v>
      </c>
      <c r="F18" s="48" t="s">
        <v>76</v>
      </c>
      <c r="G18" s="48" t="s">
        <v>67</v>
      </c>
      <c r="H18" s="64" t="s">
        <v>60</v>
      </c>
      <c r="I18" s="64" t="s">
        <v>61</v>
      </c>
      <c r="J18" s="2"/>
    </row>
    <row r="19" spans="1:10">
      <c r="A19" s="48" t="s">
        <v>20</v>
      </c>
      <c r="B19" s="48" t="s">
        <v>73</v>
      </c>
      <c r="C19" s="48" t="s">
        <v>22</v>
      </c>
      <c r="D19" s="48" t="s">
        <v>23</v>
      </c>
      <c r="E19" s="48" t="s">
        <v>77</v>
      </c>
      <c r="F19" s="48" t="s">
        <v>75</v>
      </c>
      <c r="G19" s="48" t="s">
        <v>67</v>
      </c>
      <c r="H19" s="64" t="s">
        <v>60</v>
      </c>
      <c r="I19" s="64" t="s">
        <v>61</v>
      </c>
      <c r="J19" s="2"/>
    </row>
    <row r="20" spans="1:10">
      <c r="A20" s="48" t="s">
        <v>20</v>
      </c>
      <c r="B20" s="48" t="s">
        <v>78</v>
      </c>
      <c r="C20" s="48" t="s">
        <v>21</v>
      </c>
      <c r="D20" s="48" t="s">
        <v>12</v>
      </c>
      <c r="E20" s="48" t="s">
        <v>57</v>
      </c>
      <c r="F20" s="48" t="s">
        <v>79</v>
      </c>
      <c r="G20" s="48" t="s">
        <v>67</v>
      </c>
      <c r="H20" s="64" t="s">
        <v>60</v>
      </c>
      <c r="I20" s="64" t="s">
        <v>61</v>
      </c>
      <c r="J20" s="2"/>
    </row>
    <row r="21" spans="1:10">
      <c r="A21" s="48" t="s">
        <v>20</v>
      </c>
      <c r="B21" s="48" t="s">
        <v>78</v>
      </c>
      <c r="C21" s="48" t="s">
        <v>21</v>
      </c>
      <c r="D21" s="48" t="s">
        <v>12</v>
      </c>
      <c r="E21" s="48" t="s">
        <v>77</v>
      </c>
      <c r="F21" s="48" t="s">
        <v>79</v>
      </c>
      <c r="G21" s="48" t="s">
        <v>67</v>
      </c>
      <c r="H21" s="64" t="s">
        <v>60</v>
      </c>
      <c r="I21" s="64" t="s">
        <v>61</v>
      </c>
      <c r="J21" s="2"/>
    </row>
    <row r="22" spans="1:10">
      <c r="A22" s="48" t="s">
        <v>24</v>
      </c>
      <c r="B22" s="48" t="s">
        <v>80</v>
      </c>
      <c r="C22" s="48" t="s">
        <v>25</v>
      </c>
      <c r="D22" s="48" t="s">
        <v>12</v>
      </c>
      <c r="E22" s="48" t="s">
        <v>57</v>
      </c>
      <c r="F22" s="48" t="s">
        <v>81</v>
      </c>
      <c r="G22" s="48" t="s">
        <v>82</v>
      </c>
      <c r="H22" s="64" t="s">
        <v>60</v>
      </c>
      <c r="I22" s="64" t="s">
        <v>61</v>
      </c>
      <c r="J22" s="2"/>
    </row>
    <row r="23" spans="1:10">
      <c r="A23" s="48" t="s">
        <v>24</v>
      </c>
      <c r="B23" s="48" t="s">
        <v>80</v>
      </c>
      <c r="C23" s="48" t="s">
        <v>26</v>
      </c>
      <c r="D23" s="48" t="s">
        <v>12</v>
      </c>
      <c r="E23" s="48" t="s">
        <v>57</v>
      </c>
      <c r="F23" s="48" t="s">
        <v>83</v>
      </c>
      <c r="G23" s="48" t="s">
        <v>82</v>
      </c>
      <c r="H23" s="64" t="s">
        <v>60</v>
      </c>
      <c r="I23" s="64" t="s">
        <v>61</v>
      </c>
      <c r="J23" s="2"/>
    </row>
    <row r="24" spans="1:10">
      <c r="A24" s="48" t="s">
        <v>27</v>
      </c>
      <c r="B24" s="48" t="s">
        <v>84</v>
      </c>
      <c r="C24" s="48" t="s">
        <v>28</v>
      </c>
      <c r="D24" s="48" t="s">
        <v>12</v>
      </c>
      <c r="E24" s="48" t="s">
        <v>57</v>
      </c>
      <c r="F24" s="48" t="s">
        <v>85</v>
      </c>
      <c r="G24" s="48" t="s">
        <v>86</v>
      </c>
      <c r="H24" s="64" t="s">
        <v>60</v>
      </c>
      <c r="I24" s="64" t="s">
        <v>61</v>
      </c>
      <c r="J24" s="2"/>
    </row>
    <row r="25" spans="1:10">
      <c r="A25" s="48" t="s">
        <v>27</v>
      </c>
      <c r="B25" s="48" t="s">
        <v>84</v>
      </c>
      <c r="C25" s="48" t="s">
        <v>28</v>
      </c>
      <c r="D25" s="48" t="s">
        <v>12</v>
      </c>
      <c r="E25" s="48" t="s">
        <v>57</v>
      </c>
      <c r="F25" s="48" t="s">
        <v>87</v>
      </c>
      <c r="G25" s="48" t="s">
        <v>86</v>
      </c>
      <c r="H25" s="64" t="s">
        <v>60</v>
      </c>
      <c r="I25" s="64" t="s">
        <v>61</v>
      </c>
      <c r="J25" s="2"/>
    </row>
    <row r="26" spans="1:10">
      <c r="A26" s="48" t="s">
        <v>27</v>
      </c>
      <c r="B26" s="48" t="s">
        <v>84</v>
      </c>
      <c r="C26" s="48" t="s">
        <v>29</v>
      </c>
      <c r="D26" s="48" t="s">
        <v>12</v>
      </c>
      <c r="E26" s="48" t="s">
        <v>57</v>
      </c>
      <c r="F26" s="48" t="s">
        <v>88</v>
      </c>
      <c r="G26" s="48" t="s">
        <v>86</v>
      </c>
      <c r="H26" s="64" t="s">
        <v>60</v>
      </c>
      <c r="I26" s="64" t="s">
        <v>61</v>
      </c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pageMargins left="0.44431372549019615" right="0.44431372549019615" top="0.44431372549019615" bottom="0.44431372549019615" header="0.50980392156862753" footer="0.5098039215686275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2"/>
  <sheetViews>
    <sheetView showGridLines="0" workbookViewId="0"/>
  </sheetViews>
  <sheetFormatPr defaultRowHeight="12.75"/>
  <cols>
    <col min="1" max="1" width="40" style="3" customWidth="1"/>
    <col min="2" max="2" width="9.5703125" style="3" bestFit="1" customWidth="1"/>
    <col min="3" max="3" width="12.5703125" style="3" bestFit="1" customWidth="1"/>
    <col min="4" max="4" width="11.5703125" style="3" bestFit="1" customWidth="1"/>
    <col min="5" max="5" width="13.42578125" style="3" bestFit="1" customWidth="1"/>
    <col min="6" max="6" width="13" style="3" customWidth="1"/>
    <col min="7" max="7" width="10.5703125" style="3" customWidth="1"/>
    <col min="8" max="8" width="15.5703125" style="3" customWidth="1"/>
    <col min="9" max="9" width="12.28515625" style="3" customWidth="1"/>
    <col min="10" max="10" width="13" style="3" customWidth="1"/>
    <col min="11" max="11" width="15" style="3" customWidth="1"/>
    <col min="12" max="12" width="16.28515625" style="3" customWidth="1"/>
    <col min="13" max="16384" width="9.140625" style="3"/>
  </cols>
  <sheetData>
    <row r="1" spans="1:12" ht="15.75">
      <c r="A1" s="43" t="s">
        <v>89</v>
      </c>
    </row>
    <row r="2" spans="1:12">
      <c r="A2" s="44" t="s">
        <v>1</v>
      </c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45" t="s">
        <v>90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13.5" thickBo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36" customHeight="1" thickTop="1" thickBot="1">
      <c r="A6" s="65" t="s">
        <v>2</v>
      </c>
      <c r="B6" s="66" t="s">
        <v>3</v>
      </c>
      <c r="C6" s="67" t="s">
        <v>4</v>
      </c>
      <c r="D6" s="66" t="s">
        <v>5</v>
      </c>
      <c r="E6" s="68" t="s">
        <v>91</v>
      </c>
      <c r="F6" s="69" t="s">
        <v>92</v>
      </c>
      <c r="G6" s="7" t="s">
        <v>93</v>
      </c>
      <c r="H6" s="70" t="s">
        <v>94</v>
      </c>
      <c r="I6" s="71" t="s">
        <v>95</v>
      </c>
      <c r="J6" s="72" t="s">
        <v>96</v>
      </c>
      <c r="K6" s="73" t="s">
        <v>97</v>
      </c>
      <c r="L6" s="74" t="s">
        <v>98</v>
      </c>
    </row>
    <row r="7" spans="1:12" ht="13.5" thickTop="1">
      <c r="A7" s="233" t="s">
        <v>99</v>
      </c>
      <c r="B7" s="242" t="s">
        <v>10</v>
      </c>
      <c r="C7" s="75" t="s">
        <v>100</v>
      </c>
      <c r="D7" s="75" t="s">
        <v>101</v>
      </c>
      <c r="E7" s="76">
        <v>1</v>
      </c>
      <c r="F7" s="77">
        <v>12795</v>
      </c>
      <c r="G7" s="77">
        <f>F7/I7</f>
        <v>12622.830263764708</v>
      </c>
      <c r="H7" s="78">
        <f>G7/G9</f>
        <v>0.63503304861754128</v>
      </c>
      <c r="I7" s="79">
        <f>(F11+F15)/(G11+G15)</f>
        <v>1.013639550927776</v>
      </c>
      <c r="J7" s="76">
        <f>E7*I7</f>
        <v>1.013639550927776</v>
      </c>
      <c r="K7" s="80">
        <f>G7*J7</f>
        <v>12795</v>
      </c>
      <c r="L7" s="238">
        <f>K9/G9</f>
        <v>1.0081782000053632</v>
      </c>
    </row>
    <row r="8" spans="1:12">
      <c r="A8" s="234"/>
      <c r="B8" s="243"/>
      <c r="C8" s="81" t="s">
        <v>102</v>
      </c>
      <c r="D8" s="81" t="s">
        <v>101</v>
      </c>
      <c r="E8" s="82">
        <v>1</v>
      </c>
      <c r="F8" s="83">
        <v>7245</v>
      </c>
      <c r="G8" s="83">
        <f>F8/I8</f>
        <v>7254.6080699479162</v>
      </c>
      <c r="H8" s="84">
        <f>G8/G9</f>
        <v>0.36496695138245872</v>
      </c>
      <c r="I8" s="85">
        <f>(F12+F16)/(G12+G16)</f>
        <v>0.9986755907617233</v>
      </c>
      <c r="J8" s="82">
        <f>E8*I8</f>
        <v>0.9986755907617233</v>
      </c>
      <c r="K8" s="86">
        <f>G8*J8</f>
        <v>7245</v>
      </c>
      <c r="L8" s="239"/>
    </row>
    <row r="9" spans="1:12">
      <c r="A9" s="234"/>
      <c r="B9" s="243"/>
      <c r="C9" s="81"/>
      <c r="D9" s="81"/>
      <c r="E9" s="82"/>
      <c r="F9" s="87">
        <f>SUM(F7:F8)</f>
        <v>20040</v>
      </c>
      <c r="G9" s="87">
        <f>SUM(G7:G8)</f>
        <v>19877.438333712624</v>
      </c>
      <c r="H9" s="88">
        <f>SUM(H7:H8)</f>
        <v>1</v>
      </c>
      <c r="I9" s="89"/>
      <c r="J9" s="90"/>
      <c r="K9" s="91">
        <f>SUM(K7:K8)</f>
        <v>20040</v>
      </c>
      <c r="L9" s="239"/>
    </row>
    <row r="10" spans="1:12">
      <c r="A10" s="234"/>
      <c r="B10" s="92"/>
      <c r="C10" s="93"/>
      <c r="D10" s="93"/>
      <c r="E10" s="94"/>
      <c r="F10" s="95"/>
      <c r="G10" s="95"/>
      <c r="H10" s="96" t="s">
        <v>103</v>
      </c>
      <c r="I10" s="97"/>
      <c r="J10" s="94"/>
      <c r="K10" s="98"/>
      <c r="L10" s="99"/>
    </row>
    <row r="11" spans="1:12">
      <c r="A11" s="234"/>
      <c r="B11" s="243" t="s">
        <v>14</v>
      </c>
      <c r="C11" s="81" t="s">
        <v>100</v>
      </c>
      <c r="D11" s="81" t="s">
        <v>101</v>
      </c>
      <c r="E11" s="82">
        <v>1</v>
      </c>
      <c r="F11" s="83">
        <v>100921</v>
      </c>
      <c r="G11" s="83">
        <v>99238</v>
      </c>
      <c r="H11" s="84">
        <f>G11/G13</f>
        <v>0.53584233261339098</v>
      </c>
      <c r="I11" s="85">
        <f>F11/G11</f>
        <v>1.0169592293274754</v>
      </c>
      <c r="J11" s="82">
        <f>E11*I11</f>
        <v>1.0169592293274754</v>
      </c>
      <c r="K11" s="86">
        <f>G11*J11</f>
        <v>100921</v>
      </c>
      <c r="L11" s="239">
        <f>K13/G13</f>
        <v>1.0081047516198705</v>
      </c>
    </row>
    <row r="12" spans="1:12">
      <c r="A12" s="234"/>
      <c r="B12" s="243"/>
      <c r="C12" s="81" t="s">
        <v>102</v>
      </c>
      <c r="D12" s="81" t="s">
        <v>101</v>
      </c>
      <c r="E12" s="82">
        <v>1</v>
      </c>
      <c r="F12" s="83">
        <v>85780</v>
      </c>
      <c r="G12" s="83">
        <v>85962</v>
      </c>
      <c r="H12" s="84">
        <f>G12/G13</f>
        <v>0.46415766738660907</v>
      </c>
      <c r="I12" s="85">
        <f>F12/G12</f>
        <v>0.99788278541681208</v>
      </c>
      <c r="J12" s="82">
        <f>E12*I12</f>
        <v>0.99788278541681208</v>
      </c>
      <c r="K12" s="86">
        <f>G12*J12</f>
        <v>85780</v>
      </c>
      <c r="L12" s="239"/>
    </row>
    <row r="13" spans="1:12">
      <c r="A13" s="234"/>
      <c r="B13" s="243"/>
      <c r="C13" s="81"/>
      <c r="D13" s="81"/>
      <c r="E13" s="82"/>
      <c r="F13" s="87">
        <f>SUM(F11:F12)</f>
        <v>186701</v>
      </c>
      <c r="G13" s="87">
        <f>SUM(G11:G12)</f>
        <v>185200</v>
      </c>
      <c r="H13" s="88">
        <f>SUM(H11:H12)</f>
        <v>1</v>
      </c>
      <c r="I13" s="89"/>
      <c r="J13" s="90"/>
      <c r="K13" s="91">
        <f>SUM(K11:K12)</f>
        <v>186701</v>
      </c>
      <c r="L13" s="239"/>
    </row>
    <row r="14" spans="1:12">
      <c r="A14" s="234"/>
      <c r="B14" s="92"/>
      <c r="C14" s="93"/>
      <c r="D14" s="93"/>
      <c r="E14" s="94"/>
      <c r="F14" s="95"/>
      <c r="G14" s="95"/>
      <c r="H14" s="96" t="s">
        <v>103</v>
      </c>
      <c r="I14" s="97"/>
      <c r="J14" s="94"/>
      <c r="K14" s="98"/>
      <c r="L14" s="99"/>
    </row>
    <row r="15" spans="1:12">
      <c r="A15" s="234"/>
      <c r="B15" s="243" t="s">
        <v>15</v>
      </c>
      <c r="C15" s="81" t="s">
        <v>100</v>
      </c>
      <c r="D15" s="81" t="s">
        <v>101</v>
      </c>
      <c r="E15" s="82">
        <v>1</v>
      </c>
      <c r="F15" s="83">
        <v>167955</v>
      </c>
      <c r="G15" s="83">
        <v>166020</v>
      </c>
      <c r="H15" s="84">
        <f>G15/G17</f>
        <v>0.51977082746313519</v>
      </c>
      <c r="I15" s="85">
        <f>F15/G15</f>
        <v>1.011655222262378</v>
      </c>
      <c r="J15" s="82">
        <f>E15*I15</f>
        <v>1.011655222262378</v>
      </c>
      <c r="K15" s="86">
        <f>G15*J15</f>
        <v>167955</v>
      </c>
      <c r="L15" s="239">
        <f>K17/G17</f>
        <v>1.0056353902507749</v>
      </c>
    </row>
    <row r="16" spans="1:12">
      <c r="A16" s="234"/>
      <c r="B16" s="243"/>
      <c r="C16" s="81" t="s">
        <v>102</v>
      </c>
      <c r="D16" s="81" t="s">
        <v>101</v>
      </c>
      <c r="E16" s="82">
        <v>1</v>
      </c>
      <c r="F16" s="83">
        <v>153255</v>
      </c>
      <c r="G16" s="83">
        <v>153390</v>
      </c>
      <c r="H16" s="84">
        <f>G16/G17</f>
        <v>0.48022917253686487</v>
      </c>
      <c r="I16" s="85">
        <f>F16/G16</f>
        <v>0.99911989047525918</v>
      </c>
      <c r="J16" s="82">
        <f>E16*I16</f>
        <v>0.99911989047525918</v>
      </c>
      <c r="K16" s="86">
        <f>G16*J16</f>
        <v>153255</v>
      </c>
      <c r="L16" s="239"/>
    </row>
    <row r="17" spans="1:12">
      <c r="A17" s="234"/>
      <c r="B17" s="243"/>
      <c r="C17" s="81"/>
      <c r="D17" s="81"/>
      <c r="E17" s="82"/>
      <c r="F17" s="87">
        <f>SUM(F15:F16)</f>
        <v>321210</v>
      </c>
      <c r="G17" s="87">
        <f>SUM(G15:G16)</f>
        <v>319410</v>
      </c>
      <c r="H17" s="88">
        <f>SUM(H15:H16)</f>
        <v>1</v>
      </c>
      <c r="I17" s="89"/>
      <c r="J17" s="90"/>
      <c r="K17" s="91">
        <f>SUM(K15:K16)</f>
        <v>321210</v>
      </c>
      <c r="L17" s="239"/>
    </row>
    <row r="18" spans="1:12">
      <c r="A18" s="234"/>
      <c r="B18" s="92"/>
      <c r="C18" s="93"/>
      <c r="D18" s="93"/>
      <c r="E18" s="94"/>
      <c r="F18" s="95"/>
      <c r="G18" s="95"/>
      <c r="H18" s="96" t="s">
        <v>103</v>
      </c>
      <c r="I18" s="97"/>
      <c r="J18" s="94"/>
      <c r="K18" s="98"/>
      <c r="L18" s="99"/>
    </row>
    <row r="19" spans="1:12">
      <c r="A19" s="234"/>
      <c r="B19" s="243" t="s">
        <v>16</v>
      </c>
      <c r="C19" s="81" t="str">
        <f>C15</f>
        <v xml:space="preserve">5 MG      </v>
      </c>
      <c r="D19" s="81" t="str">
        <f>D15</f>
        <v xml:space="preserve">TABLET    </v>
      </c>
      <c r="E19" s="82">
        <f>(E7*(F7/F19))+(E11*(F11/F19))+(E15*(F15/F19))</f>
        <v>1</v>
      </c>
      <c r="F19" s="83">
        <f>F7+F11+F15</f>
        <v>281671</v>
      </c>
      <c r="G19" s="83">
        <f>G7+G11+G15</f>
        <v>277880.83026376471</v>
      </c>
      <c r="H19" s="84">
        <f>G19/G21</f>
        <v>0.52981408124203555</v>
      </c>
      <c r="I19" s="85">
        <f>F19/G19</f>
        <v>1.013639550927776</v>
      </c>
      <c r="J19" s="82">
        <f>E19*I19</f>
        <v>1.013639550927776</v>
      </c>
      <c r="K19" s="86">
        <f>G19*J19</f>
        <v>281671</v>
      </c>
      <c r="L19" s="239">
        <f>K21/G21</f>
        <v>1.006603707568843</v>
      </c>
    </row>
    <row r="20" spans="1:12">
      <c r="A20" s="234"/>
      <c r="B20" s="243"/>
      <c r="C20" s="81" t="str">
        <f>C16</f>
        <v xml:space="preserve">10 MG     </v>
      </c>
      <c r="D20" s="81" t="str">
        <f>D16</f>
        <v xml:space="preserve">TABLET    </v>
      </c>
      <c r="E20" s="82">
        <f>(E8*(F8/F20))+(E12*(F12/F20))+(E16*(F16/F20))</f>
        <v>1</v>
      </c>
      <c r="F20" s="83">
        <f>F8+F12+F16</f>
        <v>246280</v>
      </c>
      <c r="G20" s="83">
        <f>G8+G12+G16</f>
        <v>246606.60806994792</v>
      </c>
      <c r="H20" s="84">
        <f>G20/G21</f>
        <v>0.4701859187579645</v>
      </c>
      <c r="I20" s="85">
        <f>F20/G20</f>
        <v>0.9986755907617233</v>
      </c>
      <c r="J20" s="82">
        <f>E20*I20</f>
        <v>0.9986755907617233</v>
      </c>
      <c r="K20" s="86">
        <f>G20*J20</f>
        <v>246280</v>
      </c>
      <c r="L20" s="239"/>
    </row>
    <row r="21" spans="1:12" ht="13.5" thickBot="1">
      <c r="A21" s="235"/>
      <c r="B21" s="244"/>
      <c r="C21" s="100"/>
      <c r="D21" s="100"/>
      <c r="E21" s="101"/>
      <c r="F21" s="102">
        <f>SUM(F19:F20)</f>
        <v>527951</v>
      </c>
      <c r="G21" s="102">
        <f>SUM(G19:G20)</f>
        <v>524487.43833371263</v>
      </c>
      <c r="H21" s="103">
        <f>SUM(H19:H20)</f>
        <v>1</v>
      </c>
      <c r="I21" s="104" t="s">
        <v>103</v>
      </c>
      <c r="J21" s="105"/>
      <c r="K21" s="106">
        <f>SUM(K19:K20)</f>
        <v>527951</v>
      </c>
      <c r="L21" s="241"/>
    </row>
    <row r="22" spans="1:12" ht="14.25" thickTop="1" thickBo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1:12" ht="13.5" thickTop="1">
      <c r="A23" s="233" t="s">
        <v>104</v>
      </c>
      <c r="B23" s="242" t="s">
        <v>10</v>
      </c>
      <c r="C23" s="75" t="s">
        <v>105</v>
      </c>
      <c r="D23" s="75" t="s">
        <v>101</v>
      </c>
      <c r="E23" s="76">
        <v>1</v>
      </c>
      <c r="F23" s="77">
        <v>87701</v>
      </c>
      <c r="G23" s="77">
        <f>F23/I23</f>
        <v>85569.06714042103</v>
      </c>
      <c r="H23" s="78">
        <f>G23/G25</f>
        <v>0.56072740255088938</v>
      </c>
      <c r="I23" s="79">
        <f>(F27+F31)/(G27+G31)</f>
        <v>1.0249147610325167</v>
      </c>
      <c r="J23" s="76">
        <f>E23*I23</f>
        <v>1.0249147610325167</v>
      </c>
      <c r="K23" s="80">
        <f>G23*J23</f>
        <v>87701</v>
      </c>
      <c r="L23" s="238">
        <f>K25/G25</f>
        <v>1.012839246900392</v>
      </c>
    </row>
    <row r="24" spans="1:12">
      <c r="A24" s="234"/>
      <c r="B24" s="243"/>
      <c r="C24" s="81" t="s">
        <v>106</v>
      </c>
      <c r="D24" s="81" t="s">
        <v>101</v>
      </c>
      <c r="E24" s="82">
        <v>1</v>
      </c>
      <c r="F24" s="83">
        <v>66862</v>
      </c>
      <c r="G24" s="83">
        <f>F24/I24</f>
        <v>67034.616487569889</v>
      </c>
      <c r="H24" s="84">
        <f>G24/G25</f>
        <v>0.43927259744911062</v>
      </c>
      <c r="I24" s="85">
        <f>(F28+F32)/(G28+G32)</f>
        <v>0.99742496494177901</v>
      </c>
      <c r="J24" s="82">
        <f>E24*I24</f>
        <v>0.99742496494177901</v>
      </c>
      <c r="K24" s="86">
        <f>G24*J24</f>
        <v>66862</v>
      </c>
      <c r="L24" s="239"/>
    </row>
    <row r="25" spans="1:12">
      <c r="A25" s="234"/>
      <c r="B25" s="243"/>
      <c r="C25" s="81"/>
      <c r="D25" s="81"/>
      <c r="E25" s="82"/>
      <c r="F25" s="87">
        <f>SUM(F23:F24)</f>
        <v>154563</v>
      </c>
      <c r="G25" s="87">
        <f>SUM(G23:G24)</f>
        <v>152603.68362799092</v>
      </c>
      <c r="H25" s="88">
        <f>SUM(H23:H24)</f>
        <v>1</v>
      </c>
      <c r="I25" s="89"/>
      <c r="J25" s="90"/>
      <c r="K25" s="91">
        <f>SUM(K23:K24)</f>
        <v>154563</v>
      </c>
      <c r="L25" s="239"/>
    </row>
    <row r="26" spans="1:12">
      <c r="A26" s="234"/>
      <c r="B26" s="92"/>
      <c r="C26" s="93"/>
      <c r="D26" s="93"/>
      <c r="E26" s="94"/>
      <c r="F26" s="95"/>
      <c r="G26" s="95"/>
      <c r="H26" s="96" t="s">
        <v>103</v>
      </c>
      <c r="I26" s="97"/>
      <c r="J26" s="94"/>
      <c r="K26" s="98"/>
      <c r="L26" s="99"/>
    </row>
    <row r="27" spans="1:12">
      <c r="A27" s="234"/>
      <c r="B27" s="243" t="s">
        <v>14</v>
      </c>
      <c r="C27" s="81" t="s">
        <v>105</v>
      </c>
      <c r="D27" s="81" t="s">
        <v>101</v>
      </c>
      <c r="E27" s="82">
        <v>1</v>
      </c>
      <c r="F27" s="83">
        <v>287729</v>
      </c>
      <c r="G27" s="83">
        <v>279466</v>
      </c>
      <c r="H27" s="84">
        <f>G27/G29</f>
        <v>0.481570576335207</v>
      </c>
      <c r="I27" s="85">
        <f>F27/G27</f>
        <v>1.0295671029749593</v>
      </c>
      <c r="J27" s="82">
        <f>E27*I27</f>
        <v>1.0295671029749593</v>
      </c>
      <c r="K27" s="86">
        <f>G27*J27</f>
        <v>287729</v>
      </c>
      <c r="L27" s="239">
        <f>K29/G29</f>
        <v>1.0140944165480545</v>
      </c>
    </row>
    <row r="28" spans="1:12">
      <c r="A28" s="234"/>
      <c r="B28" s="243"/>
      <c r="C28" s="81" t="s">
        <v>106</v>
      </c>
      <c r="D28" s="81" t="s">
        <v>101</v>
      </c>
      <c r="E28" s="82">
        <v>1</v>
      </c>
      <c r="F28" s="83">
        <v>300772.30000000005</v>
      </c>
      <c r="G28" s="83">
        <v>300856</v>
      </c>
      <c r="H28" s="84">
        <f>G28/G29</f>
        <v>0.51842942366479294</v>
      </c>
      <c r="I28" s="85">
        <f>F28/G28</f>
        <v>0.99972179381498139</v>
      </c>
      <c r="J28" s="82">
        <f>E28*I28</f>
        <v>0.99972179381498139</v>
      </c>
      <c r="K28" s="86">
        <f>G28*J28</f>
        <v>300772.30000000005</v>
      </c>
      <c r="L28" s="239"/>
    </row>
    <row r="29" spans="1:12">
      <c r="A29" s="234"/>
      <c r="B29" s="243"/>
      <c r="C29" s="81"/>
      <c r="D29" s="81"/>
      <c r="E29" s="82"/>
      <c r="F29" s="87">
        <f>SUM(F27:F28)</f>
        <v>588501.30000000005</v>
      </c>
      <c r="G29" s="87">
        <f>SUM(G27:G28)</f>
        <v>580322</v>
      </c>
      <c r="H29" s="88">
        <f>SUM(H27:H28)</f>
        <v>1</v>
      </c>
      <c r="I29" s="89"/>
      <c r="J29" s="90"/>
      <c r="K29" s="91">
        <f>SUM(K27:K28)</f>
        <v>588501.30000000005</v>
      </c>
      <c r="L29" s="239"/>
    </row>
    <row r="30" spans="1:12">
      <c r="A30" s="234"/>
      <c r="B30" s="92"/>
      <c r="C30" s="93"/>
      <c r="D30" s="93"/>
      <c r="E30" s="94"/>
      <c r="F30" s="95"/>
      <c r="G30" s="95"/>
      <c r="H30" s="96" t="s">
        <v>103</v>
      </c>
      <c r="I30" s="97"/>
      <c r="J30" s="94"/>
      <c r="K30" s="98"/>
      <c r="L30" s="99"/>
    </row>
    <row r="31" spans="1:12">
      <c r="A31" s="234"/>
      <c r="B31" s="243" t="s">
        <v>15</v>
      </c>
      <c r="C31" s="81" t="s">
        <v>105</v>
      </c>
      <c r="D31" s="81" t="s">
        <v>101</v>
      </c>
      <c r="E31" s="82">
        <v>1</v>
      </c>
      <c r="F31" s="83">
        <v>725595</v>
      </c>
      <c r="G31" s="83">
        <v>709225</v>
      </c>
      <c r="H31" s="84">
        <f>G31/G33</f>
        <v>0.45608356864452393</v>
      </c>
      <c r="I31" s="85">
        <f>F31/G31</f>
        <v>1.0230815326588882</v>
      </c>
      <c r="J31" s="82">
        <f>E31*I31</f>
        <v>1.0230815326588882</v>
      </c>
      <c r="K31" s="86">
        <f>G31*J31</f>
        <v>725595</v>
      </c>
      <c r="L31" s="239">
        <f>K33/G33</f>
        <v>1.0086821308615315</v>
      </c>
    </row>
    <row r="32" spans="1:12">
      <c r="A32" s="234"/>
      <c r="B32" s="243"/>
      <c r="C32" s="81" t="s">
        <v>106</v>
      </c>
      <c r="D32" s="81" t="s">
        <v>101</v>
      </c>
      <c r="E32" s="82">
        <v>1</v>
      </c>
      <c r="F32" s="83">
        <v>842939</v>
      </c>
      <c r="G32" s="83">
        <v>845808</v>
      </c>
      <c r="H32" s="84">
        <f>G32/G33</f>
        <v>0.54391643135547607</v>
      </c>
      <c r="I32" s="85">
        <f>F32/G32</f>
        <v>0.9966079772241454</v>
      </c>
      <c r="J32" s="82">
        <f>E32*I32</f>
        <v>0.9966079772241454</v>
      </c>
      <c r="K32" s="86">
        <f>G32*J32</f>
        <v>842939</v>
      </c>
      <c r="L32" s="239"/>
    </row>
    <row r="33" spans="1:12">
      <c r="A33" s="234"/>
      <c r="B33" s="243"/>
      <c r="C33" s="81"/>
      <c r="D33" s="81"/>
      <c r="E33" s="82"/>
      <c r="F33" s="87">
        <f>SUM(F31:F32)</f>
        <v>1568534</v>
      </c>
      <c r="G33" s="87">
        <f>SUM(G31:G32)</f>
        <v>1555033</v>
      </c>
      <c r="H33" s="88">
        <f>SUM(H31:H32)</f>
        <v>1</v>
      </c>
      <c r="I33" s="89"/>
      <c r="J33" s="90"/>
      <c r="K33" s="91">
        <f>SUM(K31:K32)</f>
        <v>1568534</v>
      </c>
      <c r="L33" s="239"/>
    </row>
    <row r="34" spans="1:12">
      <c r="A34" s="234"/>
      <c r="B34" s="92"/>
      <c r="C34" s="93"/>
      <c r="D34" s="93"/>
      <c r="E34" s="94"/>
      <c r="F34" s="95"/>
      <c r="G34" s="95"/>
      <c r="H34" s="96" t="s">
        <v>103</v>
      </c>
      <c r="I34" s="97"/>
      <c r="J34" s="94"/>
      <c r="K34" s="98"/>
      <c r="L34" s="99"/>
    </row>
    <row r="35" spans="1:12">
      <c r="A35" s="234"/>
      <c r="B35" s="243" t="s">
        <v>16</v>
      </c>
      <c r="C35" s="81" t="str">
        <f>C31</f>
        <v xml:space="preserve">100 MG    </v>
      </c>
      <c r="D35" s="81" t="str">
        <f>D31</f>
        <v xml:space="preserve">TABLET    </v>
      </c>
      <c r="E35" s="82">
        <f>(E23*(F23/F35))+(E27*(F27/F35))+(E31*(F31/F35))</f>
        <v>1</v>
      </c>
      <c r="F35" s="83">
        <f>F23+F27+F31</f>
        <v>1101025</v>
      </c>
      <c r="G35" s="83">
        <f>G23+G27+G31</f>
        <v>1074260.0671404209</v>
      </c>
      <c r="H35" s="84">
        <f>G35/G37</f>
        <v>0.46952773877759824</v>
      </c>
      <c r="I35" s="85">
        <f>F35/G35</f>
        <v>1.0249147610325169</v>
      </c>
      <c r="J35" s="82">
        <f>E35*I35</f>
        <v>1.0249147610325169</v>
      </c>
      <c r="K35" s="86">
        <f>G35*J35</f>
        <v>1101025</v>
      </c>
      <c r="L35" s="239">
        <f>K37/G37</f>
        <v>1.0103321867397201</v>
      </c>
    </row>
    <row r="36" spans="1:12">
      <c r="A36" s="234"/>
      <c r="B36" s="243"/>
      <c r="C36" s="81" t="str">
        <f>C32</f>
        <v xml:space="preserve">300 MG    </v>
      </c>
      <c r="D36" s="81" t="str">
        <f>D32</f>
        <v xml:space="preserve">TABLET    </v>
      </c>
      <c r="E36" s="82">
        <f>(E24*(F24/F36))+(E28*(F28/F36))+(E32*(F32/F36))</f>
        <v>1</v>
      </c>
      <c r="F36" s="83">
        <f>F24+F28+F32</f>
        <v>1210573.3</v>
      </c>
      <c r="G36" s="83">
        <f>G24+G28+G32</f>
        <v>1213698.6164875699</v>
      </c>
      <c r="H36" s="84">
        <f>G36/G37</f>
        <v>0.53047226122240165</v>
      </c>
      <c r="I36" s="85">
        <f>F36/G36</f>
        <v>0.99742496494177901</v>
      </c>
      <c r="J36" s="82">
        <f>E36*I36</f>
        <v>0.99742496494177901</v>
      </c>
      <c r="K36" s="86">
        <f>G36*J36</f>
        <v>1210573.3</v>
      </c>
      <c r="L36" s="239"/>
    </row>
    <row r="37" spans="1:12" ht="13.5" thickBot="1">
      <c r="A37" s="235"/>
      <c r="B37" s="244"/>
      <c r="C37" s="100"/>
      <c r="D37" s="100"/>
      <c r="E37" s="101"/>
      <c r="F37" s="102">
        <f>SUM(F35:F36)</f>
        <v>2311598.2999999998</v>
      </c>
      <c r="G37" s="102">
        <f>SUM(G35:G36)</f>
        <v>2287958.683627991</v>
      </c>
      <c r="H37" s="103">
        <f>SUM(H35:H36)</f>
        <v>0.99999999999999989</v>
      </c>
      <c r="I37" s="104" t="s">
        <v>103</v>
      </c>
      <c r="J37" s="105"/>
      <c r="K37" s="106">
        <f>SUM(K35:K36)</f>
        <v>2311598.2999999998</v>
      </c>
      <c r="L37" s="241"/>
    </row>
    <row r="38" spans="1:12" ht="14.25" thickTop="1" thickBo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2" ht="13.5" thickTop="1">
      <c r="A39" s="233" t="s">
        <v>107</v>
      </c>
      <c r="B39" s="242" t="s">
        <v>10</v>
      </c>
      <c r="C39" s="75" t="s">
        <v>102</v>
      </c>
      <c r="D39" s="75" t="s">
        <v>101</v>
      </c>
      <c r="E39" s="76">
        <v>1</v>
      </c>
      <c r="F39" s="77">
        <v>743</v>
      </c>
      <c r="G39" s="77">
        <f>F39/I39</f>
        <v>736.78339014564608</v>
      </c>
      <c r="H39" s="78">
        <f>G39/G41</f>
        <v>0.56381447430513232</v>
      </c>
      <c r="I39" s="79">
        <f>(F43+F47)/(G43+G47)</f>
        <v>1.0084375000000001</v>
      </c>
      <c r="J39" s="76">
        <f>E39*I39</f>
        <v>1.0084375000000001</v>
      </c>
      <c r="K39" s="80">
        <f>G39*J39</f>
        <v>743</v>
      </c>
      <c r="L39" s="238">
        <f>K41/G41</f>
        <v>1.0047571846269496</v>
      </c>
    </row>
    <row r="40" spans="1:12">
      <c r="A40" s="234"/>
      <c r="B40" s="243"/>
      <c r="C40" s="81" t="s">
        <v>108</v>
      </c>
      <c r="D40" s="81" t="s">
        <v>101</v>
      </c>
      <c r="E40" s="82">
        <v>1</v>
      </c>
      <c r="F40" s="83">
        <v>570</v>
      </c>
      <c r="G40" s="83">
        <f>F40/I40</f>
        <v>570</v>
      </c>
      <c r="H40" s="84">
        <f>G40/G41</f>
        <v>0.43618552569486768</v>
      </c>
      <c r="I40" s="85">
        <f>(F44+F48)/(G44+G48)</f>
        <v>1</v>
      </c>
      <c r="J40" s="82">
        <f>E40*I40</f>
        <v>1</v>
      </c>
      <c r="K40" s="86">
        <f>G40*J40</f>
        <v>570</v>
      </c>
      <c r="L40" s="239"/>
    </row>
    <row r="41" spans="1:12">
      <c r="A41" s="234"/>
      <c r="B41" s="243"/>
      <c r="C41" s="81"/>
      <c r="D41" s="81"/>
      <c r="E41" s="82"/>
      <c r="F41" s="87">
        <f>SUM(F39:F40)</f>
        <v>1313</v>
      </c>
      <c r="G41" s="87">
        <f>SUM(G39:G40)</f>
        <v>1306.7833901456461</v>
      </c>
      <c r="H41" s="88">
        <f>SUM(H39:H40)</f>
        <v>1</v>
      </c>
      <c r="I41" s="89"/>
      <c r="J41" s="90"/>
      <c r="K41" s="91">
        <f>SUM(K39:K40)</f>
        <v>1313</v>
      </c>
      <c r="L41" s="239"/>
    </row>
    <row r="42" spans="1:12">
      <c r="A42" s="234"/>
      <c r="B42" s="92"/>
      <c r="C42" s="93"/>
      <c r="D42" s="93"/>
      <c r="E42" s="94"/>
      <c r="F42" s="95"/>
      <c r="G42" s="95"/>
      <c r="H42" s="96" t="s">
        <v>103</v>
      </c>
      <c r="I42" s="97"/>
      <c r="J42" s="94"/>
      <c r="K42" s="98"/>
      <c r="L42" s="99"/>
    </row>
    <row r="43" spans="1:12">
      <c r="A43" s="234"/>
      <c r="B43" s="243" t="s">
        <v>14</v>
      </c>
      <c r="C43" s="81" t="s">
        <v>102</v>
      </c>
      <c r="D43" s="81" t="s">
        <v>101</v>
      </c>
      <c r="E43" s="82">
        <v>1</v>
      </c>
      <c r="F43" s="83">
        <v>19154</v>
      </c>
      <c r="G43" s="83">
        <v>18911</v>
      </c>
      <c r="H43" s="84">
        <f>G43/G45</f>
        <v>0.58437625536911719</v>
      </c>
      <c r="I43" s="85">
        <f>F43/G43</f>
        <v>1.0128496642165936</v>
      </c>
      <c r="J43" s="82">
        <f>E43*I43</f>
        <v>1.0128496642165936</v>
      </c>
      <c r="K43" s="86">
        <f>G43*J43</f>
        <v>19154.000000000004</v>
      </c>
      <c r="L43" s="239">
        <f>K45/G45</f>
        <v>1.0075090386576435</v>
      </c>
    </row>
    <row r="44" spans="1:12">
      <c r="A44" s="234"/>
      <c r="B44" s="243"/>
      <c r="C44" s="81" t="s">
        <v>108</v>
      </c>
      <c r="D44" s="81" t="s">
        <v>101</v>
      </c>
      <c r="E44" s="82">
        <v>1</v>
      </c>
      <c r="F44" s="83">
        <v>13450</v>
      </c>
      <c r="G44" s="83">
        <v>13450</v>
      </c>
      <c r="H44" s="84">
        <f>G44/G45</f>
        <v>0.41562374463088286</v>
      </c>
      <c r="I44" s="85">
        <f>F44/G44</f>
        <v>1</v>
      </c>
      <c r="J44" s="82">
        <f>E44*I44</f>
        <v>1</v>
      </c>
      <c r="K44" s="86">
        <f>G44*J44</f>
        <v>13450</v>
      </c>
      <c r="L44" s="239"/>
    </row>
    <row r="45" spans="1:12">
      <c r="A45" s="234"/>
      <c r="B45" s="243"/>
      <c r="C45" s="81"/>
      <c r="D45" s="81"/>
      <c r="E45" s="82"/>
      <c r="F45" s="87">
        <f>SUM(F43:F44)</f>
        <v>32604</v>
      </c>
      <c r="G45" s="87">
        <f>SUM(G43:G44)</f>
        <v>32361</v>
      </c>
      <c r="H45" s="88">
        <f>SUM(H43:H44)</f>
        <v>1</v>
      </c>
      <c r="I45" s="89"/>
      <c r="J45" s="90"/>
      <c r="K45" s="91">
        <f>SUM(K43:K44)</f>
        <v>32604.000000000004</v>
      </c>
      <c r="L45" s="239"/>
    </row>
    <row r="46" spans="1:12">
      <c r="A46" s="234"/>
      <c r="B46" s="92"/>
      <c r="C46" s="93"/>
      <c r="D46" s="93"/>
      <c r="E46" s="94"/>
      <c r="F46" s="95"/>
      <c r="G46" s="95"/>
      <c r="H46" s="96" t="s">
        <v>103</v>
      </c>
      <c r="I46" s="97"/>
      <c r="J46" s="94"/>
      <c r="K46" s="98"/>
      <c r="L46" s="99"/>
    </row>
    <row r="47" spans="1:12">
      <c r="A47" s="234"/>
      <c r="B47" s="243" t="s">
        <v>15</v>
      </c>
      <c r="C47" s="81" t="s">
        <v>102</v>
      </c>
      <c r="D47" s="81" t="s">
        <v>101</v>
      </c>
      <c r="E47" s="82">
        <v>1</v>
      </c>
      <c r="F47" s="83">
        <v>26024</v>
      </c>
      <c r="G47" s="83">
        <v>25889</v>
      </c>
      <c r="H47" s="84">
        <f>G47/G49</f>
        <v>0.53902850361240084</v>
      </c>
      <c r="I47" s="85">
        <f>F47/G47</f>
        <v>1.0052145698945498</v>
      </c>
      <c r="J47" s="82">
        <f>E47*I47</f>
        <v>1.0052145698945498</v>
      </c>
      <c r="K47" s="86">
        <f>G47*J47</f>
        <v>26024</v>
      </c>
      <c r="L47" s="239">
        <f>K49/G49</f>
        <v>1.0028108018072415</v>
      </c>
    </row>
    <row r="48" spans="1:12">
      <c r="A48" s="234"/>
      <c r="B48" s="243"/>
      <c r="C48" s="81" t="s">
        <v>108</v>
      </c>
      <c r="D48" s="81" t="s">
        <v>101</v>
      </c>
      <c r="E48" s="82">
        <v>1</v>
      </c>
      <c r="F48" s="83">
        <v>22140</v>
      </c>
      <c r="G48" s="83">
        <v>22140</v>
      </c>
      <c r="H48" s="84">
        <f>G48/G49</f>
        <v>0.46097149638759916</v>
      </c>
      <c r="I48" s="85">
        <f>F48/G48</f>
        <v>1</v>
      </c>
      <c r="J48" s="82">
        <f>E48*I48</f>
        <v>1</v>
      </c>
      <c r="K48" s="86">
        <f>G48*J48</f>
        <v>22140</v>
      </c>
      <c r="L48" s="239"/>
    </row>
    <row r="49" spans="1:12">
      <c r="A49" s="234"/>
      <c r="B49" s="243"/>
      <c r="C49" s="81"/>
      <c r="D49" s="81"/>
      <c r="E49" s="82"/>
      <c r="F49" s="87">
        <f>SUM(F47:F48)</f>
        <v>48164</v>
      </c>
      <c r="G49" s="87">
        <f>SUM(G47:G48)</f>
        <v>48029</v>
      </c>
      <c r="H49" s="88">
        <f>SUM(H47:H48)</f>
        <v>1</v>
      </c>
      <c r="I49" s="89"/>
      <c r="J49" s="90"/>
      <c r="K49" s="91">
        <f>SUM(K47:K48)</f>
        <v>48164</v>
      </c>
      <c r="L49" s="239"/>
    </row>
    <row r="50" spans="1:12">
      <c r="A50" s="234"/>
      <c r="B50" s="92"/>
      <c r="C50" s="93"/>
      <c r="D50" s="93"/>
      <c r="E50" s="94"/>
      <c r="F50" s="95"/>
      <c r="G50" s="95"/>
      <c r="H50" s="96" t="s">
        <v>103</v>
      </c>
      <c r="I50" s="97"/>
      <c r="J50" s="94"/>
      <c r="K50" s="98"/>
      <c r="L50" s="99"/>
    </row>
    <row r="51" spans="1:12">
      <c r="A51" s="234"/>
      <c r="B51" s="243" t="s">
        <v>16</v>
      </c>
      <c r="C51" s="81" t="str">
        <f>C47</f>
        <v xml:space="preserve">10 MG     </v>
      </c>
      <c r="D51" s="81" t="str">
        <f>D47</f>
        <v xml:space="preserve">TABLET    </v>
      </c>
      <c r="E51" s="82">
        <f>(E39*(F39/F51))+(E43*(F43/F51))+(E47*(F47/F51))</f>
        <v>1</v>
      </c>
      <c r="F51" s="83">
        <f>F39+F43+F47</f>
        <v>45921</v>
      </c>
      <c r="G51" s="83">
        <f>G39+G43+G47</f>
        <v>45536.783390145647</v>
      </c>
      <c r="H51" s="84">
        <f>G51/G53</f>
        <v>0.55738771467516968</v>
      </c>
      <c r="I51" s="85">
        <f>F51/G51</f>
        <v>1.0084374999999999</v>
      </c>
      <c r="J51" s="82">
        <f>E51*I51</f>
        <v>1.0084374999999999</v>
      </c>
      <c r="K51" s="86">
        <f>G51*J51</f>
        <v>45920.999999999993</v>
      </c>
      <c r="L51" s="239">
        <f>K53/G53</f>
        <v>1.0047029588425718</v>
      </c>
    </row>
    <row r="52" spans="1:12">
      <c r="A52" s="234"/>
      <c r="B52" s="243"/>
      <c r="C52" s="81" t="str">
        <f>C48</f>
        <v xml:space="preserve">25 MG     </v>
      </c>
      <c r="D52" s="81" t="str">
        <f>D48</f>
        <v xml:space="preserve">TABLET    </v>
      </c>
      <c r="E52" s="82">
        <f>(E40*(F40/F52))+(E44*(F44/F52))+(E48*(F48/F52))</f>
        <v>1</v>
      </c>
      <c r="F52" s="83">
        <f>F40+F44+F48</f>
        <v>36160</v>
      </c>
      <c r="G52" s="83">
        <f>G40+G44+G48</f>
        <v>36160</v>
      </c>
      <c r="H52" s="84">
        <f>G52/G53</f>
        <v>0.44261228532483027</v>
      </c>
      <c r="I52" s="85">
        <f>F52/G52</f>
        <v>1</v>
      </c>
      <c r="J52" s="82">
        <f>E52*I52</f>
        <v>1</v>
      </c>
      <c r="K52" s="86">
        <f>G52*J52</f>
        <v>36160</v>
      </c>
      <c r="L52" s="239"/>
    </row>
    <row r="53" spans="1:12" ht="13.5" thickBot="1">
      <c r="A53" s="235"/>
      <c r="B53" s="244"/>
      <c r="C53" s="100"/>
      <c r="D53" s="100"/>
      <c r="E53" s="101"/>
      <c r="F53" s="102">
        <f>SUM(F51:F52)</f>
        <v>82081</v>
      </c>
      <c r="G53" s="102">
        <f>SUM(G51:G52)</f>
        <v>81696.783390145647</v>
      </c>
      <c r="H53" s="103">
        <f>SUM(H51:H52)</f>
        <v>1</v>
      </c>
      <c r="I53" s="104" t="s">
        <v>103</v>
      </c>
      <c r="J53" s="105"/>
      <c r="K53" s="106">
        <f>SUM(K51:K52)</f>
        <v>82081</v>
      </c>
      <c r="L53" s="241"/>
    </row>
    <row r="54" spans="1:12" ht="14.25" thickTop="1" thickBo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9"/>
    </row>
    <row r="55" spans="1:12" ht="13.5" thickTop="1">
      <c r="A55" s="233" t="s">
        <v>109</v>
      </c>
      <c r="B55" s="236" t="s">
        <v>10</v>
      </c>
      <c r="C55" s="75" t="s">
        <v>110</v>
      </c>
      <c r="D55" s="75" t="s">
        <v>101</v>
      </c>
      <c r="E55" s="76">
        <v>1</v>
      </c>
      <c r="F55" s="77">
        <v>360</v>
      </c>
      <c r="G55" s="77">
        <f>F55/I55</f>
        <v>165.24590163934428</v>
      </c>
      <c r="H55" s="78">
        <f>G55/G59</f>
        <v>0.3508460257071222</v>
      </c>
      <c r="I55" s="79">
        <f>(F61+F67)/(G61+G67)</f>
        <v>2.1785714285714284</v>
      </c>
      <c r="J55" s="76">
        <f>E55*I55</f>
        <v>2.1785714285714284</v>
      </c>
      <c r="K55" s="80">
        <f>G55*J55</f>
        <v>360</v>
      </c>
      <c r="L55" s="238">
        <f>K59/G59</f>
        <v>2.0382485521398639</v>
      </c>
    </row>
    <row r="56" spans="1:12">
      <c r="A56" s="234"/>
      <c r="B56" s="237"/>
      <c r="C56" s="81" t="s">
        <v>111</v>
      </c>
      <c r="D56" s="81" t="s">
        <v>101</v>
      </c>
      <c r="E56" s="82">
        <v>1</v>
      </c>
      <c r="F56" s="83">
        <v>180</v>
      </c>
      <c r="G56" s="83">
        <f>F56/I56</f>
        <v>90.526315789473685</v>
      </c>
      <c r="H56" s="84">
        <f>G56/G59</f>
        <v>0.19220324257096522</v>
      </c>
      <c r="I56" s="85">
        <f>(F62+F68)/(G62+G68)</f>
        <v>1.9883720930232558</v>
      </c>
      <c r="J56" s="82">
        <f>E56*I56</f>
        <v>1.9883720930232558</v>
      </c>
      <c r="K56" s="86">
        <f>G56*J56</f>
        <v>180</v>
      </c>
      <c r="L56" s="239"/>
    </row>
    <row r="57" spans="1:12">
      <c r="A57" s="234"/>
      <c r="B57" s="237"/>
      <c r="C57" s="81" t="s">
        <v>112</v>
      </c>
      <c r="D57" s="81" t="s">
        <v>101</v>
      </c>
      <c r="E57" s="82">
        <v>1</v>
      </c>
      <c r="F57" s="83">
        <v>1E-4</v>
      </c>
      <c r="G57" s="83">
        <v>1E-4</v>
      </c>
      <c r="H57" s="84">
        <f>G57/G59</f>
        <v>2.1231753539815924E-7</v>
      </c>
      <c r="I57" s="85">
        <f>F57/G57</f>
        <v>1</v>
      </c>
      <c r="J57" s="82">
        <f>E57*I57</f>
        <v>1</v>
      </c>
      <c r="K57" s="86">
        <f>G57*J57</f>
        <v>1E-4</v>
      </c>
      <c r="L57" s="239"/>
    </row>
    <row r="58" spans="1:12">
      <c r="A58" s="234"/>
      <c r="B58" s="237"/>
      <c r="C58" s="81" t="s">
        <v>113</v>
      </c>
      <c r="D58" s="81" t="s">
        <v>101</v>
      </c>
      <c r="E58" s="82">
        <v>1</v>
      </c>
      <c r="F58" s="83">
        <v>420</v>
      </c>
      <c r="G58" s="83">
        <f>F58/I58</f>
        <v>215.22033898305085</v>
      </c>
      <c r="H58" s="84">
        <f>G58/G59</f>
        <v>0.45695051940437731</v>
      </c>
      <c r="I58" s="85">
        <f>(F64+F70)/(G64+G70)</f>
        <v>1.9514884233737597</v>
      </c>
      <c r="J58" s="82">
        <f>E58*I58</f>
        <v>1.9514884233737597</v>
      </c>
      <c r="K58" s="86">
        <f>G58*J58</f>
        <v>420</v>
      </c>
      <c r="L58" s="239"/>
    </row>
    <row r="59" spans="1:12">
      <c r="A59" s="234"/>
      <c r="B59" s="237"/>
      <c r="C59" s="81"/>
      <c r="D59" s="81"/>
      <c r="E59" s="82"/>
      <c r="F59" s="87">
        <f>SUM(F55:F58)</f>
        <v>960.00009999999997</v>
      </c>
      <c r="G59" s="87">
        <f>SUM(G55:G58)</f>
        <v>470.99265641186878</v>
      </c>
      <c r="H59" s="88">
        <f>SUM(H55:H58)</f>
        <v>1.0000000000000002</v>
      </c>
      <c r="I59" s="89" t="s">
        <v>103</v>
      </c>
      <c r="J59" s="90"/>
      <c r="K59" s="91">
        <f>SUM(K55:K58)</f>
        <v>960.00009999999997</v>
      </c>
      <c r="L59" s="239"/>
    </row>
    <row r="60" spans="1:12">
      <c r="A60" s="234"/>
      <c r="B60" s="92"/>
      <c r="C60" s="93"/>
      <c r="D60" s="93"/>
      <c r="E60" s="94"/>
      <c r="F60" s="95"/>
      <c r="G60" s="95"/>
      <c r="H60" s="96" t="s">
        <v>103</v>
      </c>
      <c r="I60" s="97"/>
      <c r="J60" s="94"/>
      <c r="K60" s="98"/>
      <c r="L60" s="99"/>
    </row>
    <row r="61" spans="1:12">
      <c r="A61" s="234"/>
      <c r="B61" s="237" t="s">
        <v>14</v>
      </c>
      <c r="C61" s="81" t="s">
        <v>110</v>
      </c>
      <c r="D61" s="81" t="s">
        <v>101</v>
      </c>
      <c r="E61" s="82">
        <v>1</v>
      </c>
      <c r="F61" s="83">
        <v>960</v>
      </c>
      <c r="G61" s="83">
        <v>480</v>
      </c>
      <c r="H61" s="84">
        <f>G61/G65</f>
        <v>5.0473186119873815E-2</v>
      </c>
      <c r="I61" s="85">
        <f>F61/G61</f>
        <v>2</v>
      </c>
      <c r="J61" s="82">
        <f>E61*I61</f>
        <v>2</v>
      </c>
      <c r="K61" s="86">
        <f>G61*J61</f>
        <v>960</v>
      </c>
      <c r="L61" s="239">
        <f>K65/G65</f>
        <v>1.9526813880126184</v>
      </c>
    </row>
    <row r="62" spans="1:12">
      <c r="A62" s="234"/>
      <c r="B62" s="237"/>
      <c r="C62" s="81" t="s">
        <v>111</v>
      </c>
      <c r="D62" s="81" t="s">
        <v>101</v>
      </c>
      <c r="E62" s="82">
        <v>1</v>
      </c>
      <c r="F62" s="83">
        <v>4950</v>
      </c>
      <c r="G62" s="83">
        <v>2490</v>
      </c>
      <c r="H62" s="84">
        <f>G62/G65</f>
        <v>0.26182965299684541</v>
      </c>
      <c r="I62" s="85">
        <f>F62/G62</f>
        <v>1.9879518072289157</v>
      </c>
      <c r="J62" s="82">
        <f>E62*I62</f>
        <v>1.9879518072289157</v>
      </c>
      <c r="K62" s="86">
        <f>G62*J62</f>
        <v>4950</v>
      </c>
      <c r="L62" s="239"/>
    </row>
    <row r="63" spans="1:12">
      <c r="A63" s="234"/>
      <c r="B63" s="237"/>
      <c r="C63" s="81" t="s">
        <v>112</v>
      </c>
      <c r="D63" s="81" t="s">
        <v>101</v>
      </c>
      <c r="E63" s="82">
        <v>1</v>
      </c>
      <c r="F63" s="83">
        <v>2310</v>
      </c>
      <c r="G63" s="83">
        <v>1275</v>
      </c>
      <c r="H63" s="84">
        <f>G63/G65</f>
        <v>0.13406940063091483</v>
      </c>
      <c r="I63" s="85">
        <f>F63/G63</f>
        <v>1.8117647058823529</v>
      </c>
      <c r="J63" s="82">
        <f>E63*I63</f>
        <v>1.8117647058823529</v>
      </c>
      <c r="K63" s="86">
        <f>G63*J63</f>
        <v>2310</v>
      </c>
      <c r="L63" s="239"/>
    </row>
    <row r="64" spans="1:12">
      <c r="A64" s="234"/>
      <c r="B64" s="237"/>
      <c r="C64" s="81" t="s">
        <v>113</v>
      </c>
      <c r="D64" s="81" t="s">
        <v>101</v>
      </c>
      <c r="E64" s="82">
        <v>1</v>
      </c>
      <c r="F64" s="83">
        <v>10350</v>
      </c>
      <c r="G64" s="83">
        <v>5265</v>
      </c>
      <c r="H64" s="84">
        <f>G64/G65</f>
        <v>0.55362776025236593</v>
      </c>
      <c r="I64" s="85">
        <f>F64/G64</f>
        <v>1.9658119658119657</v>
      </c>
      <c r="J64" s="82">
        <f>E64*I64</f>
        <v>1.9658119658119657</v>
      </c>
      <c r="K64" s="86">
        <f>G64*J64</f>
        <v>10350</v>
      </c>
      <c r="L64" s="239"/>
    </row>
    <row r="65" spans="1:12">
      <c r="A65" s="234"/>
      <c r="B65" s="237"/>
      <c r="C65" s="81"/>
      <c r="D65" s="81"/>
      <c r="E65" s="82"/>
      <c r="F65" s="87">
        <f>SUM(F61:F64)</f>
        <v>18570</v>
      </c>
      <c r="G65" s="87">
        <f>SUM(G61:G64)</f>
        <v>9510</v>
      </c>
      <c r="H65" s="88">
        <f>SUM(H61:H64)</f>
        <v>1</v>
      </c>
      <c r="I65" s="89" t="s">
        <v>103</v>
      </c>
      <c r="J65" s="90"/>
      <c r="K65" s="91">
        <f>SUM(K61:K64)</f>
        <v>18570</v>
      </c>
      <c r="L65" s="239"/>
    </row>
    <row r="66" spans="1:12">
      <c r="A66" s="234"/>
      <c r="B66" s="92"/>
      <c r="C66" s="93"/>
      <c r="D66" s="93"/>
      <c r="E66" s="94"/>
      <c r="F66" s="95"/>
      <c r="G66" s="95"/>
      <c r="H66" s="96" t="s">
        <v>103</v>
      </c>
      <c r="I66" s="97"/>
      <c r="J66" s="94"/>
      <c r="K66" s="98"/>
      <c r="L66" s="99"/>
    </row>
    <row r="67" spans="1:12">
      <c r="A67" s="234"/>
      <c r="B67" s="237" t="s">
        <v>15</v>
      </c>
      <c r="C67" s="81" t="s">
        <v>110</v>
      </c>
      <c r="D67" s="81" t="s">
        <v>101</v>
      </c>
      <c r="E67" s="82">
        <v>1</v>
      </c>
      <c r="F67" s="83">
        <v>2700</v>
      </c>
      <c r="G67" s="83">
        <v>1200</v>
      </c>
      <c r="H67" s="84">
        <f>G67/G71</f>
        <v>0.10840108401084012</v>
      </c>
      <c r="I67" s="85">
        <f>F67/G67</f>
        <v>2.25</v>
      </c>
      <c r="J67" s="82">
        <f>E67*I67</f>
        <v>2.25</v>
      </c>
      <c r="K67" s="86">
        <f>G67*J67</f>
        <v>2700</v>
      </c>
      <c r="L67" s="239">
        <f>K71/G71</f>
        <v>1.97289972899729</v>
      </c>
    </row>
    <row r="68" spans="1:12">
      <c r="A68" s="234"/>
      <c r="B68" s="237"/>
      <c r="C68" s="81" t="s">
        <v>111</v>
      </c>
      <c r="D68" s="81" t="s">
        <v>101</v>
      </c>
      <c r="E68" s="82">
        <v>1</v>
      </c>
      <c r="F68" s="83">
        <v>180</v>
      </c>
      <c r="G68" s="83">
        <v>90</v>
      </c>
      <c r="H68" s="84">
        <f>G68/G71</f>
        <v>8.130081300813009E-3</v>
      </c>
      <c r="I68" s="85">
        <f>F68/G68</f>
        <v>2</v>
      </c>
      <c r="J68" s="82">
        <f>E68*I68</f>
        <v>2</v>
      </c>
      <c r="K68" s="86">
        <f>G68*J68</f>
        <v>180</v>
      </c>
      <c r="L68" s="239"/>
    </row>
    <row r="69" spans="1:12">
      <c r="A69" s="234"/>
      <c r="B69" s="237"/>
      <c r="C69" s="81" t="s">
        <v>112</v>
      </c>
      <c r="D69" s="81" t="s">
        <v>101</v>
      </c>
      <c r="E69" s="82">
        <v>1</v>
      </c>
      <c r="F69" s="83">
        <v>2760</v>
      </c>
      <c r="G69" s="83">
        <v>1440</v>
      </c>
      <c r="H69" s="84">
        <f>G69/G71</f>
        <v>0.13008130081300814</v>
      </c>
      <c r="I69" s="85">
        <f>F69/G69</f>
        <v>1.9166666666666667</v>
      </c>
      <c r="J69" s="82">
        <f>E69*I69</f>
        <v>1.9166666666666667</v>
      </c>
      <c r="K69" s="86">
        <f>G69*J69</f>
        <v>2760</v>
      </c>
      <c r="L69" s="239"/>
    </row>
    <row r="70" spans="1:12">
      <c r="A70" s="234"/>
      <c r="B70" s="237"/>
      <c r="C70" s="81" t="s">
        <v>113</v>
      </c>
      <c r="D70" s="81" t="s">
        <v>101</v>
      </c>
      <c r="E70" s="82">
        <v>1</v>
      </c>
      <c r="F70" s="83">
        <v>16200</v>
      </c>
      <c r="G70" s="83">
        <v>8340</v>
      </c>
      <c r="H70" s="84">
        <f>G70/G71</f>
        <v>0.75338753387533874</v>
      </c>
      <c r="I70" s="85">
        <f>F70/G70</f>
        <v>1.9424460431654675</v>
      </c>
      <c r="J70" s="82">
        <f>E70*I70</f>
        <v>1.9424460431654675</v>
      </c>
      <c r="K70" s="86">
        <f>G70*J70</f>
        <v>16200</v>
      </c>
      <c r="L70" s="239"/>
    </row>
    <row r="71" spans="1:12">
      <c r="A71" s="234"/>
      <c r="B71" s="237"/>
      <c r="C71" s="81"/>
      <c r="D71" s="81"/>
      <c r="E71" s="82"/>
      <c r="F71" s="87">
        <f>SUM(F67:F70)</f>
        <v>21840</v>
      </c>
      <c r="G71" s="87">
        <f>SUM(G67:G70)</f>
        <v>11070</v>
      </c>
      <c r="H71" s="88">
        <f>SUM(H67:H70)</f>
        <v>1</v>
      </c>
      <c r="I71" s="89" t="s">
        <v>103</v>
      </c>
      <c r="J71" s="90"/>
      <c r="K71" s="91">
        <f>SUM(K67:K70)</f>
        <v>21840</v>
      </c>
      <c r="L71" s="239"/>
    </row>
    <row r="72" spans="1:12">
      <c r="A72" s="234"/>
      <c r="B72" s="92"/>
      <c r="C72" s="93"/>
      <c r="D72" s="93"/>
      <c r="E72" s="94"/>
      <c r="F72" s="95"/>
      <c r="G72" s="95"/>
      <c r="H72" s="96" t="s">
        <v>103</v>
      </c>
      <c r="I72" s="97"/>
      <c r="J72" s="94"/>
      <c r="K72" s="98"/>
      <c r="L72" s="99"/>
    </row>
    <row r="73" spans="1:12">
      <c r="A73" s="234"/>
      <c r="B73" s="237" t="s">
        <v>16</v>
      </c>
      <c r="C73" s="81" t="str">
        <f t="shared" ref="C73:D76" si="0">C67</f>
        <v>50MG-500MG</v>
      </c>
      <c r="D73" s="81" t="str">
        <f t="shared" si="0"/>
        <v xml:space="preserve">TABLET    </v>
      </c>
      <c r="E73" s="82">
        <f>(E55*(F55/F73))+(E61*(F61/F73))+(E67*(F67/F73))</f>
        <v>1</v>
      </c>
      <c r="F73" s="83">
        <f t="shared" ref="F73:G76" si="1">F55+F61+F67</f>
        <v>4020</v>
      </c>
      <c r="G73" s="83">
        <f t="shared" si="1"/>
        <v>1845.2459016393443</v>
      </c>
      <c r="H73" s="84">
        <f>G73/G77</f>
        <v>8.7656004244403438E-2</v>
      </c>
      <c r="I73" s="85">
        <f>F73/G73</f>
        <v>2.1785714285714284</v>
      </c>
      <c r="J73" s="82">
        <f>E73*I73</f>
        <v>2.1785714285714284</v>
      </c>
      <c r="K73" s="86">
        <f>G73*J73</f>
        <v>4019.9999999999995</v>
      </c>
      <c r="L73" s="239">
        <f>K77/G77</f>
        <v>1.9652279954313328</v>
      </c>
    </row>
    <row r="74" spans="1:12">
      <c r="A74" s="234"/>
      <c r="B74" s="237"/>
      <c r="C74" s="81" t="str">
        <f t="shared" si="0"/>
        <v>50-1000 MG</v>
      </c>
      <c r="D74" s="81" t="str">
        <f t="shared" si="0"/>
        <v xml:space="preserve">TABLET    </v>
      </c>
      <c r="E74" s="82">
        <f>(E56*(F56/F74))+(E62*(F62/F74))+(E68*(F68/F74))</f>
        <v>1</v>
      </c>
      <c r="F74" s="83">
        <f t="shared" si="1"/>
        <v>5310</v>
      </c>
      <c r="G74" s="83">
        <f t="shared" si="1"/>
        <v>2670.5263157894738</v>
      </c>
      <c r="H74" s="84">
        <f>G74/G77</f>
        <v>0.12685987589169886</v>
      </c>
      <c r="I74" s="85">
        <f>F74/G74</f>
        <v>1.9883720930232558</v>
      </c>
      <c r="J74" s="82">
        <f>E74*I74</f>
        <v>1.9883720930232558</v>
      </c>
      <c r="K74" s="86">
        <f>G74*J74</f>
        <v>5310</v>
      </c>
      <c r="L74" s="239"/>
    </row>
    <row r="75" spans="1:12">
      <c r="A75" s="234"/>
      <c r="B75" s="237"/>
      <c r="C75" s="81" t="str">
        <f t="shared" si="0"/>
        <v>150-500 MG</v>
      </c>
      <c r="D75" s="81" t="str">
        <f t="shared" si="0"/>
        <v xml:space="preserve">TABLET    </v>
      </c>
      <c r="E75" s="82">
        <f>(E57*(F57/F75))+(E63*(F63/F75))+(E69*(F69/F75))</f>
        <v>1</v>
      </c>
      <c r="F75" s="83">
        <f t="shared" si="1"/>
        <v>5070.0001000000002</v>
      </c>
      <c r="G75" s="83">
        <f t="shared" si="1"/>
        <v>2715.0001000000002</v>
      </c>
      <c r="H75" s="84">
        <f>G75/G77</f>
        <v>0.12897254511050552</v>
      </c>
      <c r="I75" s="85">
        <f>F75/G75</f>
        <v>1.8674032829685714</v>
      </c>
      <c r="J75" s="82">
        <f>E75*I75</f>
        <v>1.8674032829685714</v>
      </c>
      <c r="K75" s="86">
        <f>G75*J75</f>
        <v>5070.0001000000002</v>
      </c>
      <c r="L75" s="239"/>
    </row>
    <row r="76" spans="1:12">
      <c r="A76" s="234"/>
      <c r="B76" s="237"/>
      <c r="C76" s="81" t="str">
        <f t="shared" si="0"/>
        <v>150-1000MG</v>
      </c>
      <c r="D76" s="81" t="str">
        <f t="shared" si="0"/>
        <v xml:space="preserve">TABLET    </v>
      </c>
      <c r="E76" s="82">
        <f>(E58*(F58/F76))+(E64*(F64/F76))+(E70*(F70/F76))</f>
        <v>1</v>
      </c>
      <c r="F76" s="83">
        <f t="shared" si="1"/>
        <v>26970</v>
      </c>
      <c r="G76" s="83">
        <f t="shared" si="1"/>
        <v>13820.22033898305</v>
      </c>
      <c r="H76" s="84">
        <f>G76/G77</f>
        <v>0.65651157475339217</v>
      </c>
      <c r="I76" s="85">
        <f>F76/G76</f>
        <v>1.9514884233737597</v>
      </c>
      <c r="J76" s="82">
        <f>E76*I76</f>
        <v>1.9514884233737597</v>
      </c>
      <c r="K76" s="86">
        <f>G76*J76</f>
        <v>26970</v>
      </c>
      <c r="L76" s="239"/>
    </row>
    <row r="77" spans="1:12" ht="13.5" thickBot="1">
      <c r="A77" s="235"/>
      <c r="B77" s="240"/>
      <c r="C77" s="100"/>
      <c r="D77" s="100"/>
      <c r="E77" s="101"/>
      <c r="F77" s="102">
        <f>SUM(F73:F76)</f>
        <v>41370.000100000005</v>
      </c>
      <c r="G77" s="102">
        <f>SUM(G73:G76)</f>
        <v>21050.992656411869</v>
      </c>
      <c r="H77" s="103">
        <f>SUM(H73:H76)</f>
        <v>1</v>
      </c>
      <c r="I77" s="104" t="s">
        <v>103</v>
      </c>
      <c r="J77" s="105"/>
      <c r="K77" s="106">
        <f>SUM(K73:K76)</f>
        <v>41370.000100000005</v>
      </c>
      <c r="L77" s="241"/>
    </row>
    <row r="78" spans="1:12" ht="14.25" thickTop="1" thickBo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9"/>
    </row>
    <row r="79" spans="1:12" s="110" customFormat="1" ht="13.5" thickTop="1">
      <c r="A79" s="233" t="s">
        <v>114</v>
      </c>
      <c r="B79" s="236" t="s">
        <v>10</v>
      </c>
      <c r="C79" s="75" t="s">
        <v>115</v>
      </c>
      <c r="D79" s="75" t="s">
        <v>116</v>
      </c>
      <c r="E79" s="76">
        <v>1</v>
      </c>
      <c r="F79" s="77">
        <v>1E-4</v>
      </c>
      <c r="G79" s="77">
        <v>1E-4</v>
      </c>
      <c r="H79" s="78">
        <f>G79/G83</f>
        <v>0.25</v>
      </c>
      <c r="I79" s="79">
        <f>F79/G79</f>
        <v>1</v>
      </c>
      <c r="J79" s="76">
        <f>E79*I79</f>
        <v>1</v>
      </c>
      <c r="K79" s="80">
        <f>G79*J79</f>
        <v>1E-4</v>
      </c>
      <c r="L79" s="238">
        <f>K83/G83</f>
        <v>1</v>
      </c>
    </row>
    <row r="80" spans="1:12" s="110" customFormat="1">
      <c r="A80" s="234"/>
      <c r="B80" s="237"/>
      <c r="C80" s="81" t="s">
        <v>117</v>
      </c>
      <c r="D80" s="81" t="s">
        <v>116</v>
      </c>
      <c r="E80" s="82">
        <v>1</v>
      </c>
      <c r="F80" s="83">
        <v>1E-4</v>
      </c>
      <c r="G80" s="83">
        <v>1E-4</v>
      </c>
      <c r="H80" s="84">
        <f>G80/G83</f>
        <v>0.25</v>
      </c>
      <c r="I80" s="85">
        <f>F80/G80</f>
        <v>1</v>
      </c>
      <c r="J80" s="82">
        <f>E80*I80</f>
        <v>1</v>
      </c>
      <c r="K80" s="86">
        <f>G80*J80</f>
        <v>1E-4</v>
      </c>
      <c r="L80" s="239"/>
    </row>
    <row r="81" spans="1:12" s="110" customFormat="1">
      <c r="A81" s="234"/>
      <c r="B81" s="237"/>
      <c r="C81" s="81" t="s">
        <v>118</v>
      </c>
      <c r="D81" s="81" t="s">
        <v>116</v>
      </c>
      <c r="E81" s="82">
        <v>1</v>
      </c>
      <c r="F81" s="83">
        <v>1E-4</v>
      </c>
      <c r="G81" s="83">
        <v>1E-4</v>
      </c>
      <c r="H81" s="84">
        <f>G81/G83</f>
        <v>0.25</v>
      </c>
      <c r="I81" s="85">
        <f>F81/G81</f>
        <v>1</v>
      </c>
      <c r="J81" s="82">
        <f>E81*I81</f>
        <v>1</v>
      </c>
      <c r="K81" s="86">
        <f>G81*J81</f>
        <v>1E-4</v>
      </c>
      <c r="L81" s="239"/>
    </row>
    <row r="82" spans="1:12" s="110" customFormat="1">
      <c r="A82" s="234"/>
      <c r="B82" s="237"/>
      <c r="C82" s="81" t="s">
        <v>119</v>
      </c>
      <c r="D82" s="81" t="s">
        <v>116</v>
      </c>
      <c r="E82" s="82">
        <v>1</v>
      </c>
      <c r="F82" s="83">
        <v>1E-4</v>
      </c>
      <c r="G82" s="83">
        <v>1E-4</v>
      </c>
      <c r="H82" s="84">
        <f>G82/G83</f>
        <v>0.25</v>
      </c>
      <c r="I82" s="85">
        <f>F82/G82</f>
        <v>1</v>
      </c>
      <c r="J82" s="82">
        <f>E82*I82</f>
        <v>1</v>
      </c>
      <c r="K82" s="86">
        <f>G82*J82</f>
        <v>1E-4</v>
      </c>
      <c r="L82" s="239"/>
    </row>
    <row r="83" spans="1:12">
      <c r="A83" s="234"/>
      <c r="B83" s="237"/>
      <c r="C83" s="81"/>
      <c r="D83" s="81"/>
      <c r="E83" s="82"/>
      <c r="F83" s="87">
        <f>SUM(F79:F82)</f>
        <v>4.0000000000000002E-4</v>
      </c>
      <c r="G83" s="87">
        <f>SUM(G79:G82)</f>
        <v>4.0000000000000002E-4</v>
      </c>
      <c r="H83" s="88">
        <f>SUM(H79:H82)</f>
        <v>1</v>
      </c>
      <c r="I83" s="89" t="s">
        <v>103</v>
      </c>
      <c r="J83" s="90"/>
      <c r="K83" s="91">
        <f>SUM(K79:K82)</f>
        <v>4.0000000000000002E-4</v>
      </c>
      <c r="L83" s="239"/>
    </row>
    <row r="84" spans="1:12">
      <c r="A84" s="234"/>
      <c r="B84" s="92"/>
      <c r="C84" s="93"/>
      <c r="D84" s="93"/>
      <c r="E84" s="94"/>
      <c r="F84" s="95"/>
      <c r="G84" s="95"/>
      <c r="H84" s="96" t="s">
        <v>103</v>
      </c>
      <c r="I84" s="97"/>
      <c r="J84" s="94"/>
      <c r="K84" s="98"/>
      <c r="L84" s="99"/>
    </row>
    <row r="85" spans="1:12">
      <c r="A85" s="234"/>
      <c r="B85" s="237" t="s">
        <v>14</v>
      </c>
      <c r="C85" s="81" t="s">
        <v>115</v>
      </c>
      <c r="D85" s="81" t="s">
        <v>116</v>
      </c>
      <c r="E85" s="82">
        <v>1</v>
      </c>
      <c r="F85" s="83">
        <v>49</v>
      </c>
      <c r="G85" s="83">
        <v>27</v>
      </c>
      <c r="H85" s="84">
        <f>G85/G89</f>
        <v>1.5025041736227046E-2</v>
      </c>
      <c r="I85" s="85">
        <f>F85/G85</f>
        <v>1.8148148148148149</v>
      </c>
      <c r="J85" s="82">
        <f>E85*I85</f>
        <v>1.8148148148148149</v>
      </c>
      <c r="K85" s="86">
        <f>G85*J85</f>
        <v>49</v>
      </c>
      <c r="L85" s="239">
        <f>K89/G89</f>
        <v>1.4462993878686701</v>
      </c>
    </row>
    <row r="86" spans="1:12">
      <c r="A86" s="234"/>
      <c r="B86" s="237"/>
      <c r="C86" s="81" t="s">
        <v>117</v>
      </c>
      <c r="D86" s="81" t="s">
        <v>116</v>
      </c>
      <c r="E86" s="82">
        <v>1</v>
      </c>
      <c r="F86" s="83">
        <v>2010</v>
      </c>
      <c r="G86" s="83">
        <v>1230</v>
      </c>
      <c r="H86" s="84">
        <f>G86/G89</f>
        <v>0.68447412353923209</v>
      </c>
      <c r="I86" s="85">
        <f>F86/G86</f>
        <v>1.6341463414634145</v>
      </c>
      <c r="J86" s="82">
        <f>E86*I86</f>
        <v>1.6341463414634145</v>
      </c>
      <c r="K86" s="86">
        <f>G86*J86</f>
        <v>2009.9999999999998</v>
      </c>
      <c r="L86" s="239"/>
    </row>
    <row r="87" spans="1:12">
      <c r="A87" s="234"/>
      <c r="B87" s="237"/>
      <c r="C87" s="81" t="s">
        <v>118</v>
      </c>
      <c r="D87" s="81" t="s">
        <v>116</v>
      </c>
      <c r="E87" s="82">
        <v>1</v>
      </c>
      <c r="F87" s="83">
        <v>60</v>
      </c>
      <c r="G87" s="83">
        <v>60</v>
      </c>
      <c r="H87" s="84">
        <f>G87/G89</f>
        <v>3.3388981636060099E-2</v>
      </c>
      <c r="I87" s="85">
        <f>F87/G87</f>
        <v>1</v>
      </c>
      <c r="J87" s="82">
        <f>E87*I87</f>
        <v>1</v>
      </c>
      <c r="K87" s="86">
        <f>G87*J87</f>
        <v>60</v>
      </c>
      <c r="L87" s="239"/>
    </row>
    <row r="88" spans="1:12">
      <c r="A88" s="234"/>
      <c r="B88" s="237"/>
      <c r="C88" s="81" t="s">
        <v>119</v>
      </c>
      <c r="D88" s="81" t="s">
        <v>116</v>
      </c>
      <c r="E88" s="82">
        <v>1</v>
      </c>
      <c r="F88" s="83">
        <v>480</v>
      </c>
      <c r="G88" s="83">
        <v>480</v>
      </c>
      <c r="H88" s="84">
        <f>G88/G89</f>
        <v>0.26711185308848079</v>
      </c>
      <c r="I88" s="85">
        <f>F88/G88</f>
        <v>1</v>
      </c>
      <c r="J88" s="82">
        <f>E88*I88</f>
        <v>1</v>
      </c>
      <c r="K88" s="86">
        <f>G88*J88</f>
        <v>480</v>
      </c>
      <c r="L88" s="239"/>
    </row>
    <row r="89" spans="1:12">
      <c r="A89" s="234"/>
      <c r="B89" s="237"/>
      <c r="C89" s="81"/>
      <c r="D89" s="81"/>
      <c r="E89" s="82"/>
      <c r="F89" s="87">
        <f>SUM(F85:F88)</f>
        <v>2599</v>
      </c>
      <c r="G89" s="87">
        <f>SUM(G85:G88)</f>
        <v>1797</v>
      </c>
      <c r="H89" s="88">
        <f>SUM(H85:H88)</f>
        <v>1</v>
      </c>
      <c r="I89" s="89" t="s">
        <v>103</v>
      </c>
      <c r="J89" s="90"/>
      <c r="K89" s="91">
        <f>SUM(K85:K88)</f>
        <v>2599</v>
      </c>
      <c r="L89" s="239"/>
    </row>
    <row r="90" spans="1:12">
      <c r="A90" s="234"/>
      <c r="B90" s="92"/>
      <c r="C90" s="93"/>
      <c r="D90" s="93"/>
      <c r="E90" s="94"/>
      <c r="F90" s="95"/>
      <c r="G90" s="95"/>
      <c r="H90" s="96" t="s">
        <v>103</v>
      </c>
      <c r="I90" s="97"/>
      <c r="J90" s="94"/>
      <c r="K90" s="98"/>
      <c r="L90" s="99"/>
    </row>
    <row r="91" spans="1:12">
      <c r="A91" s="234"/>
      <c r="B91" s="237" t="s">
        <v>15</v>
      </c>
      <c r="C91" s="81" t="s">
        <v>115</v>
      </c>
      <c r="D91" s="81" t="s">
        <v>116</v>
      </c>
      <c r="E91" s="82">
        <v>1</v>
      </c>
      <c r="F91" s="83">
        <v>180</v>
      </c>
      <c r="G91" s="83">
        <v>180</v>
      </c>
      <c r="H91" s="84">
        <f>G91/G95</f>
        <v>6.8181818181818177E-2</v>
      </c>
      <c r="I91" s="85">
        <f>F91/G91</f>
        <v>1</v>
      </c>
      <c r="J91" s="82">
        <f>E91*I91</f>
        <v>1</v>
      </c>
      <c r="K91" s="86">
        <f>G91*J91</f>
        <v>180</v>
      </c>
      <c r="L91" s="239">
        <f>K95/G95</f>
        <v>1.4545454545454546</v>
      </c>
    </row>
    <row r="92" spans="1:12">
      <c r="A92" s="234"/>
      <c r="B92" s="237"/>
      <c r="C92" s="81" t="s">
        <v>117</v>
      </c>
      <c r="D92" s="81" t="s">
        <v>116</v>
      </c>
      <c r="E92" s="82">
        <v>1</v>
      </c>
      <c r="F92" s="83">
        <v>2850</v>
      </c>
      <c r="G92" s="83">
        <v>1650</v>
      </c>
      <c r="H92" s="84">
        <f>G92/G95</f>
        <v>0.625</v>
      </c>
      <c r="I92" s="85">
        <f>F92/G92</f>
        <v>1.7272727272727273</v>
      </c>
      <c r="J92" s="82">
        <f>E92*I92</f>
        <v>1.7272727272727273</v>
      </c>
      <c r="K92" s="86">
        <f>G92*J92</f>
        <v>2850</v>
      </c>
      <c r="L92" s="239"/>
    </row>
    <row r="93" spans="1:12">
      <c r="A93" s="234"/>
      <c r="B93" s="237"/>
      <c r="C93" s="81" t="s">
        <v>118</v>
      </c>
      <c r="D93" s="81" t="s">
        <v>116</v>
      </c>
      <c r="E93" s="82">
        <v>1</v>
      </c>
      <c r="F93" s="83">
        <v>90</v>
      </c>
      <c r="G93" s="83">
        <v>90</v>
      </c>
      <c r="H93" s="84">
        <f>G93/G95</f>
        <v>3.4090909090909088E-2</v>
      </c>
      <c r="I93" s="85">
        <f>F93/G93</f>
        <v>1</v>
      </c>
      <c r="J93" s="82">
        <f>E93*I93</f>
        <v>1</v>
      </c>
      <c r="K93" s="86">
        <f>G93*J93</f>
        <v>90</v>
      </c>
      <c r="L93" s="239"/>
    </row>
    <row r="94" spans="1:12">
      <c r="A94" s="234"/>
      <c r="B94" s="237"/>
      <c r="C94" s="81" t="s">
        <v>119</v>
      </c>
      <c r="D94" s="81" t="s">
        <v>116</v>
      </c>
      <c r="E94" s="82">
        <v>1</v>
      </c>
      <c r="F94" s="83">
        <v>720</v>
      </c>
      <c r="G94" s="83">
        <v>720</v>
      </c>
      <c r="H94" s="84">
        <f>G94/G95</f>
        <v>0.27272727272727271</v>
      </c>
      <c r="I94" s="85">
        <f>F94/G94</f>
        <v>1</v>
      </c>
      <c r="J94" s="82">
        <f>E94*I94</f>
        <v>1</v>
      </c>
      <c r="K94" s="86">
        <f>G94*J94</f>
        <v>720</v>
      </c>
      <c r="L94" s="239"/>
    </row>
    <row r="95" spans="1:12">
      <c r="A95" s="234"/>
      <c r="B95" s="237"/>
      <c r="C95" s="81"/>
      <c r="D95" s="81"/>
      <c r="E95" s="82"/>
      <c r="F95" s="87">
        <f>SUM(F91:F94)</f>
        <v>3840</v>
      </c>
      <c r="G95" s="87">
        <f>SUM(G91:G94)</f>
        <v>2640</v>
      </c>
      <c r="H95" s="88">
        <f>SUM(H91:H94)</f>
        <v>0.99999999999999989</v>
      </c>
      <c r="I95" s="89" t="s">
        <v>103</v>
      </c>
      <c r="J95" s="90"/>
      <c r="K95" s="91">
        <f>SUM(K91:K94)</f>
        <v>3840</v>
      </c>
      <c r="L95" s="239"/>
    </row>
    <row r="96" spans="1:12">
      <c r="A96" s="234"/>
      <c r="B96" s="92"/>
      <c r="C96" s="93"/>
      <c r="D96" s="93"/>
      <c r="E96" s="94"/>
      <c r="F96" s="95"/>
      <c r="G96" s="95"/>
      <c r="H96" s="96" t="s">
        <v>103</v>
      </c>
      <c r="I96" s="97"/>
      <c r="J96" s="94"/>
      <c r="K96" s="98"/>
      <c r="L96" s="99"/>
    </row>
    <row r="97" spans="1:12">
      <c r="A97" s="234"/>
      <c r="B97" s="237" t="s">
        <v>16</v>
      </c>
      <c r="C97" s="81" t="str">
        <f t="shared" ref="C97:D100" si="2">C91</f>
        <v>5 MG-500MG</v>
      </c>
      <c r="D97" s="81" t="str">
        <f t="shared" si="2"/>
        <v>TAB BP 24H</v>
      </c>
      <c r="E97" s="82">
        <f>(E79*(F79/F97))+(E85*(F85/F97))+(E91*(F91/F97))</f>
        <v>1</v>
      </c>
      <c r="F97" s="83">
        <f t="shared" ref="F97:G100" si="3">F79+F85+F91</f>
        <v>229.0001</v>
      </c>
      <c r="G97" s="83">
        <f t="shared" si="3"/>
        <v>207.0001</v>
      </c>
      <c r="H97" s="84">
        <f>G97/G101</f>
        <v>4.6653162348148529E-2</v>
      </c>
      <c r="I97" s="85">
        <f>F97/G97</f>
        <v>1.1062801418936512</v>
      </c>
      <c r="J97" s="82">
        <f>E97*I97</f>
        <v>1.1062801418936512</v>
      </c>
      <c r="K97" s="86">
        <f>G97*J97</f>
        <v>229.0001</v>
      </c>
      <c r="L97" s="239">
        <f>K101/G101</f>
        <v>1.4512057289875384</v>
      </c>
    </row>
    <row r="98" spans="1:12">
      <c r="A98" s="234"/>
      <c r="B98" s="237"/>
      <c r="C98" s="81" t="str">
        <f t="shared" si="2"/>
        <v>5MG-1000MG</v>
      </c>
      <c r="D98" s="81" t="str">
        <f t="shared" si="2"/>
        <v>TAB BP 24H</v>
      </c>
      <c r="E98" s="82">
        <f>(E80*(F80/F98))+(E86*(F86/F98))+(E92*(F92/F98))</f>
        <v>1</v>
      </c>
      <c r="F98" s="83">
        <f t="shared" si="3"/>
        <v>4860.0001000000002</v>
      </c>
      <c r="G98" s="83">
        <f t="shared" si="3"/>
        <v>2880.0001000000002</v>
      </c>
      <c r="H98" s="84">
        <f>G98/G101</f>
        <v>0.64908718511722463</v>
      </c>
      <c r="I98" s="85">
        <f>F98/G98</f>
        <v>1.687499976128473</v>
      </c>
      <c r="J98" s="82">
        <f>E98*I98</f>
        <v>1.687499976128473</v>
      </c>
      <c r="K98" s="86">
        <f>G98*J98</f>
        <v>4860.0001000000002</v>
      </c>
      <c r="L98" s="239"/>
    </row>
    <row r="99" spans="1:12">
      <c r="A99" s="234"/>
      <c r="B99" s="237"/>
      <c r="C99" s="81" t="str">
        <f t="shared" si="2"/>
        <v>10MG-500MG</v>
      </c>
      <c r="D99" s="81" t="str">
        <f t="shared" si="2"/>
        <v>TAB BP 24H</v>
      </c>
      <c r="E99" s="82">
        <f>(E81*(F81/F99))+(E87*(F87/F99))+(E93*(F93/F99))</f>
        <v>1</v>
      </c>
      <c r="F99" s="83">
        <f t="shared" si="3"/>
        <v>150.0001</v>
      </c>
      <c r="G99" s="83">
        <f t="shared" si="3"/>
        <v>150.0001</v>
      </c>
      <c r="H99" s="84">
        <f>G99/G101</f>
        <v>3.3806645588763069E-2</v>
      </c>
      <c r="I99" s="85">
        <f>F99/G99</f>
        <v>1</v>
      </c>
      <c r="J99" s="82">
        <f>E99*I99</f>
        <v>1</v>
      </c>
      <c r="K99" s="86">
        <f>G99*J99</f>
        <v>150.0001</v>
      </c>
      <c r="L99" s="239"/>
    </row>
    <row r="100" spans="1:12">
      <c r="A100" s="234"/>
      <c r="B100" s="237"/>
      <c r="C100" s="81" t="str">
        <f t="shared" si="2"/>
        <v>10-1000 MG</v>
      </c>
      <c r="D100" s="81" t="str">
        <f t="shared" si="2"/>
        <v>TAB BP 24H</v>
      </c>
      <c r="E100" s="82">
        <f>(E82*(F82/F100))+(E88*(F88/F100))+(E94*(F94/F100))</f>
        <v>1</v>
      </c>
      <c r="F100" s="83">
        <f t="shared" si="3"/>
        <v>1200.0001</v>
      </c>
      <c r="G100" s="83">
        <f t="shared" si="3"/>
        <v>1200.0001</v>
      </c>
      <c r="H100" s="84">
        <f>G100/G101</f>
        <v>0.27045300694586366</v>
      </c>
      <c r="I100" s="85">
        <f>F100/G100</f>
        <v>1</v>
      </c>
      <c r="J100" s="82">
        <f>E100*I100</f>
        <v>1</v>
      </c>
      <c r="K100" s="86">
        <f>G100*J100</f>
        <v>1200.0001</v>
      </c>
      <c r="L100" s="239"/>
    </row>
    <row r="101" spans="1:12" ht="13.5" thickBot="1">
      <c r="A101" s="235"/>
      <c r="B101" s="240"/>
      <c r="C101" s="100"/>
      <c r="D101" s="100"/>
      <c r="E101" s="101"/>
      <c r="F101" s="102">
        <f>SUM(F97:F100)</f>
        <v>6439.0004000000008</v>
      </c>
      <c r="G101" s="102">
        <f>SUM(G97:G100)</f>
        <v>4437.0004000000008</v>
      </c>
      <c r="H101" s="103">
        <f>SUM(H97:H100)</f>
        <v>1</v>
      </c>
      <c r="I101" s="104" t="s">
        <v>103</v>
      </c>
      <c r="J101" s="105"/>
      <c r="K101" s="106">
        <f>SUM(K97:K100)</f>
        <v>6439.0004000000008</v>
      </c>
      <c r="L101" s="241"/>
    </row>
    <row r="102" spans="1:12" ht="13.5" thickTop="1"/>
  </sheetData>
  <mergeCells count="46">
    <mergeCell ref="A4:L5"/>
    <mergeCell ref="A7:A21"/>
    <mergeCell ref="B7:B9"/>
    <mergeCell ref="L7:L9"/>
    <mergeCell ref="B11:B13"/>
    <mergeCell ref="L11:L13"/>
    <mergeCell ref="B15:B17"/>
    <mergeCell ref="L15:L17"/>
    <mergeCell ref="B19:B21"/>
    <mergeCell ref="L19:L21"/>
    <mergeCell ref="A23:A37"/>
    <mergeCell ref="B23:B25"/>
    <mergeCell ref="L23:L25"/>
    <mergeCell ref="B27:B29"/>
    <mergeCell ref="L27:L29"/>
    <mergeCell ref="B31:B33"/>
    <mergeCell ref="L31:L33"/>
    <mergeCell ref="B35:B37"/>
    <mergeCell ref="L35:L37"/>
    <mergeCell ref="A39:A53"/>
    <mergeCell ref="B39:B41"/>
    <mergeCell ref="L39:L41"/>
    <mergeCell ref="B43:B45"/>
    <mergeCell ref="L43:L45"/>
    <mergeCell ref="B47:B49"/>
    <mergeCell ref="L47:L49"/>
    <mergeCell ref="B51:B53"/>
    <mergeCell ref="L51:L53"/>
    <mergeCell ref="A55:A77"/>
    <mergeCell ref="B55:B59"/>
    <mergeCell ref="L55:L59"/>
    <mergeCell ref="B61:B65"/>
    <mergeCell ref="L61:L65"/>
    <mergeCell ref="B67:B71"/>
    <mergeCell ref="L67:L71"/>
    <mergeCell ref="B73:B77"/>
    <mergeCell ref="L73:L77"/>
    <mergeCell ref="A79:A101"/>
    <mergeCell ref="B79:B83"/>
    <mergeCell ref="L79:L83"/>
    <mergeCell ref="B85:B89"/>
    <mergeCell ref="L85:L89"/>
    <mergeCell ref="B91:B95"/>
    <mergeCell ref="L91:L95"/>
    <mergeCell ref="B97:B101"/>
    <mergeCell ref="L97:L101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94"/>
  <sheetViews>
    <sheetView showGridLines="0" workbookViewId="0"/>
  </sheetViews>
  <sheetFormatPr defaultRowHeight="12.75"/>
  <cols>
    <col min="1" max="1" width="32.85546875" style="3" customWidth="1"/>
    <col min="2" max="2" width="6.7109375" style="3" customWidth="1"/>
    <col min="3" max="3" width="9.85546875" style="3" customWidth="1"/>
    <col min="4" max="4" width="12.5703125" style="3" bestFit="1" customWidth="1"/>
    <col min="5" max="5" width="13.140625" style="3" bestFit="1" customWidth="1"/>
    <col min="6" max="17" width="15" style="3" customWidth="1"/>
    <col min="18" max="18" width="13.85546875" style="3" bestFit="1" customWidth="1"/>
    <col min="19" max="16384" width="9.140625" style="3"/>
  </cols>
  <sheetData>
    <row r="1" spans="1:19" ht="15.75">
      <c r="A1" s="43" t="s">
        <v>120</v>
      </c>
    </row>
    <row r="2" spans="1:19">
      <c r="A2" s="44" t="s">
        <v>1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111"/>
      <c r="B4" s="111"/>
      <c r="C4" s="111"/>
      <c r="D4" s="111"/>
      <c r="E4" s="111"/>
      <c r="F4" s="232" t="s">
        <v>10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"/>
    </row>
    <row r="5" spans="1:19" ht="30" customHeight="1">
      <c r="A5" s="46" t="s">
        <v>2</v>
      </c>
      <c r="B5" s="46" t="s">
        <v>31</v>
      </c>
      <c r="C5" s="46" t="s">
        <v>32</v>
      </c>
      <c r="D5" s="46" t="s">
        <v>4</v>
      </c>
      <c r="E5" s="46" t="s">
        <v>5</v>
      </c>
      <c r="F5" s="58" t="s">
        <v>33</v>
      </c>
      <c r="G5" s="58" t="s">
        <v>34</v>
      </c>
      <c r="H5" s="58" t="s">
        <v>35</v>
      </c>
      <c r="I5" s="58" t="s">
        <v>36</v>
      </c>
      <c r="J5" s="58" t="s">
        <v>37</v>
      </c>
      <c r="K5" s="58" t="s">
        <v>38</v>
      </c>
      <c r="L5" s="58" t="s">
        <v>39</v>
      </c>
      <c r="M5" s="58" t="s">
        <v>40</v>
      </c>
      <c r="N5" s="58" t="s">
        <v>41</v>
      </c>
      <c r="O5" s="58" t="s">
        <v>42</v>
      </c>
      <c r="P5" s="58" t="s">
        <v>43</v>
      </c>
      <c r="Q5" s="58" t="s">
        <v>44</v>
      </c>
      <c r="R5" s="58" t="s">
        <v>8</v>
      </c>
      <c r="S5" s="2"/>
    </row>
    <row r="6" spans="1:19">
      <c r="A6" s="112" t="s">
        <v>99</v>
      </c>
      <c r="B6" s="113">
        <v>1</v>
      </c>
      <c r="C6" s="114">
        <v>30</v>
      </c>
      <c r="D6" s="112" t="s">
        <v>100</v>
      </c>
      <c r="E6" s="112" t="s">
        <v>101</v>
      </c>
      <c r="F6" s="115">
        <v>0</v>
      </c>
      <c r="G6" s="115">
        <v>300</v>
      </c>
      <c r="H6" s="115">
        <v>180</v>
      </c>
      <c r="I6" s="115">
        <v>360</v>
      </c>
      <c r="J6" s="115">
        <v>660</v>
      </c>
      <c r="K6" s="115">
        <v>390</v>
      </c>
      <c r="L6" s="115">
        <v>840</v>
      </c>
      <c r="M6" s="115">
        <v>990</v>
      </c>
      <c r="N6" s="115">
        <v>810</v>
      </c>
      <c r="O6" s="115">
        <v>1545</v>
      </c>
      <c r="P6" s="115">
        <v>4410</v>
      </c>
      <c r="Q6" s="115">
        <v>2310</v>
      </c>
      <c r="R6" s="116">
        <f>SUM(F6:Q6)</f>
        <v>12795</v>
      </c>
      <c r="S6" s="2"/>
    </row>
    <row r="7" spans="1:19">
      <c r="A7" s="112" t="s">
        <v>99</v>
      </c>
      <c r="B7" s="113">
        <v>1</v>
      </c>
      <c r="C7" s="114">
        <v>30</v>
      </c>
      <c r="D7" s="112" t="s">
        <v>102</v>
      </c>
      <c r="E7" s="112" t="s">
        <v>101</v>
      </c>
      <c r="F7" s="115">
        <v>0</v>
      </c>
      <c r="G7" s="115">
        <v>0</v>
      </c>
      <c r="H7" s="115">
        <v>30</v>
      </c>
      <c r="I7" s="115">
        <v>270</v>
      </c>
      <c r="J7" s="115">
        <v>240</v>
      </c>
      <c r="K7" s="115">
        <v>330</v>
      </c>
      <c r="L7" s="115">
        <v>540</v>
      </c>
      <c r="M7" s="115">
        <v>1080</v>
      </c>
      <c r="N7" s="115">
        <v>1080</v>
      </c>
      <c r="O7" s="115">
        <v>1020</v>
      </c>
      <c r="P7" s="115">
        <v>1110</v>
      </c>
      <c r="Q7" s="115">
        <v>1545</v>
      </c>
      <c r="R7" s="116">
        <f t="shared" ref="R7:R24" si="0">SUM(F7:Q7)</f>
        <v>7245</v>
      </c>
      <c r="S7" s="2"/>
    </row>
    <row r="8" spans="1:19">
      <c r="A8" s="112" t="s">
        <v>104</v>
      </c>
      <c r="B8" s="113">
        <v>1</v>
      </c>
      <c r="C8" s="114">
        <v>30</v>
      </c>
      <c r="D8" s="112" t="s">
        <v>105</v>
      </c>
      <c r="E8" s="112" t="s">
        <v>101</v>
      </c>
      <c r="F8" s="115">
        <v>1710</v>
      </c>
      <c r="G8" s="115">
        <v>2763</v>
      </c>
      <c r="H8" s="115">
        <v>1860</v>
      </c>
      <c r="I8" s="115">
        <v>2430</v>
      </c>
      <c r="J8" s="115">
        <v>2610</v>
      </c>
      <c r="K8" s="115">
        <v>3119</v>
      </c>
      <c r="L8" s="115">
        <v>3375</v>
      </c>
      <c r="M8" s="115">
        <v>4890</v>
      </c>
      <c r="N8" s="115">
        <v>4440</v>
      </c>
      <c r="O8" s="115">
        <v>6480</v>
      </c>
      <c r="P8" s="115">
        <v>6375</v>
      </c>
      <c r="Q8" s="115">
        <v>7819</v>
      </c>
      <c r="R8" s="116">
        <f t="shared" si="0"/>
        <v>47871</v>
      </c>
      <c r="S8" s="2"/>
    </row>
    <row r="9" spans="1:19">
      <c r="A9" s="112" t="s">
        <v>104</v>
      </c>
      <c r="B9" s="113">
        <v>1</v>
      </c>
      <c r="C9" s="114">
        <v>90</v>
      </c>
      <c r="D9" s="112" t="s">
        <v>105</v>
      </c>
      <c r="E9" s="112" t="s">
        <v>101</v>
      </c>
      <c r="F9" s="115">
        <v>1500</v>
      </c>
      <c r="G9" s="115">
        <v>1350</v>
      </c>
      <c r="H9" s="115">
        <v>1410</v>
      </c>
      <c r="I9" s="115">
        <v>2460</v>
      </c>
      <c r="J9" s="115">
        <v>3240</v>
      </c>
      <c r="K9" s="115">
        <v>2100</v>
      </c>
      <c r="L9" s="115">
        <v>3345</v>
      </c>
      <c r="M9" s="115">
        <v>3960</v>
      </c>
      <c r="N9" s="115">
        <v>4260</v>
      </c>
      <c r="O9" s="115">
        <v>5195</v>
      </c>
      <c r="P9" s="115">
        <v>5895</v>
      </c>
      <c r="Q9" s="115">
        <v>5115</v>
      </c>
      <c r="R9" s="116">
        <f t="shared" si="0"/>
        <v>39830</v>
      </c>
      <c r="S9" s="2"/>
    </row>
    <row r="10" spans="1:19">
      <c r="A10" s="112" t="s">
        <v>104</v>
      </c>
      <c r="B10" s="113">
        <v>1</v>
      </c>
      <c r="C10" s="114">
        <v>30</v>
      </c>
      <c r="D10" s="112" t="s">
        <v>106</v>
      </c>
      <c r="E10" s="112" t="s">
        <v>101</v>
      </c>
      <c r="F10" s="115">
        <v>1650</v>
      </c>
      <c r="G10" s="115">
        <v>3090</v>
      </c>
      <c r="H10" s="115">
        <v>2130</v>
      </c>
      <c r="I10" s="115">
        <v>3345</v>
      </c>
      <c r="J10" s="115">
        <v>3405</v>
      </c>
      <c r="K10" s="115">
        <v>4035</v>
      </c>
      <c r="L10" s="115">
        <v>3540</v>
      </c>
      <c r="M10" s="115">
        <v>5910</v>
      </c>
      <c r="N10" s="115">
        <v>5040</v>
      </c>
      <c r="O10" s="115">
        <v>5010</v>
      </c>
      <c r="P10" s="115">
        <v>6825</v>
      </c>
      <c r="Q10" s="115">
        <v>7342</v>
      </c>
      <c r="R10" s="116">
        <f t="shared" si="0"/>
        <v>51322</v>
      </c>
      <c r="S10" s="2"/>
    </row>
    <row r="11" spans="1:19">
      <c r="A11" s="112" t="s">
        <v>104</v>
      </c>
      <c r="B11" s="113">
        <v>1</v>
      </c>
      <c r="C11" s="114">
        <v>90</v>
      </c>
      <c r="D11" s="112" t="s">
        <v>106</v>
      </c>
      <c r="E11" s="112" t="s">
        <v>101</v>
      </c>
      <c r="F11" s="115">
        <v>630</v>
      </c>
      <c r="G11" s="115">
        <v>990</v>
      </c>
      <c r="H11" s="115">
        <v>1140</v>
      </c>
      <c r="I11" s="115">
        <v>570</v>
      </c>
      <c r="J11" s="115">
        <v>1110</v>
      </c>
      <c r="K11" s="115">
        <v>450</v>
      </c>
      <c r="L11" s="115">
        <v>1320</v>
      </c>
      <c r="M11" s="115">
        <v>1950</v>
      </c>
      <c r="N11" s="115">
        <v>1350</v>
      </c>
      <c r="O11" s="115">
        <v>1470</v>
      </c>
      <c r="P11" s="115">
        <v>2310</v>
      </c>
      <c r="Q11" s="115">
        <v>2250</v>
      </c>
      <c r="R11" s="116">
        <f t="shared" si="0"/>
        <v>15540</v>
      </c>
      <c r="S11" s="2"/>
    </row>
    <row r="12" spans="1:19">
      <c r="A12" s="112" t="s">
        <v>107</v>
      </c>
      <c r="B12" s="113">
        <v>1</v>
      </c>
      <c r="C12" s="114">
        <v>30</v>
      </c>
      <c r="D12" s="112" t="s">
        <v>102</v>
      </c>
      <c r="E12" s="112" t="s">
        <v>101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30</v>
      </c>
      <c r="N12" s="115">
        <v>0</v>
      </c>
      <c r="O12" s="115">
        <v>150</v>
      </c>
      <c r="P12" s="115">
        <v>60</v>
      </c>
      <c r="Q12" s="115">
        <v>413</v>
      </c>
      <c r="R12" s="116">
        <f t="shared" si="0"/>
        <v>653</v>
      </c>
      <c r="S12" s="2"/>
    </row>
    <row r="13" spans="1:19">
      <c r="A13" s="112" t="s">
        <v>107</v>
      </c>
      <c r="B13" s="113">
        <v>1</v>
      </c>
      <c r="C13" s="114">
        <v>90</v>
      </c>
      <c r="D13" s="112" t="s">
        <v>102</v>
      </c>
      <c r="E13" s="112" t="s">
        <v>101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90</v>
      </c>
      <c r="Q13" s="115">
        <v>0</v>
      </c>
      <c r="R13" s="116">
        <f t="shared" si="0"/>
        <v>90</v>
      </c>
      <c r="S13" s="2"/>
    </row>
    <row r="14" spans="1:19">
      <c r="A14" s="112" t="s">
        <v>107</v>
      </c>
      <c r="B14" s="113">
        <v>1</v>
      </c>
      <c r="C14" s="114">
        <v>30</v>
      </c>
      <c r="D14" s="112" t="s">
        <v>108</v>
      </c>
      <c r="E14" s="112" t="s">
        <v>101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60</v>
      </c>
      <c r="O14" s="115">
        <v>60</v>
      </c>
      <c r="P14" s="115">
        <v>90</v>
      </c>
      <c r="Q14" s="115">
        <v>30</v>
      </c>
      <c r="R14" s="116">
        <f t="shared" si="0"/>
        <v>240</v>
      </c>
      <c r="S14" s="2"/>
    </row>
    <row r="15" spans="1:19">
      <c r="A15" s="112" t="s">
        <v>107</v>
      </c>
      <c r="B15" s="113">
        <v>1</v>
      </c>
      <c r="C15" s="114">
        <v>90</v>
      </c>
      <c r="D15" s="112" t="s">
        <v>108</v>
      </c>
      <c r="E15" s="112" t="s">
        <v>101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120</v>
      </c>
      <c r="O15" s="115">
        <v>30</v>
      </c>
      <c r="P15" s="115">
        <v>150</v>
      </c>
      <c r="Q15" s="115">
        <v>30</v>
      </c>
      <c r="R15" s="116">
        <f t="shared" si="0"/>
        <v>330</v>
      </c>
      <c r="S15" s="2"/>
    </row>
    <row r="16" spans="1:19">
      <c r="A16" s="112" t="s">
        <v>109</v>
      </c>
      <c r="B16" s="113">
        <v>1</v>
      </c>
      <c r="C16" s="114">
        <v>60</v>
      </c>
      <c r="D16" s="112" t="s">
        <v>110</v>
      </c>
      <c r="E16" s="112" t="s">
        <v>101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240</v>
      </c>
      <c r="P16" s="115">
        <v>60</v>
      </c>
      <c r="Q16" s="115">
        <v>60</v>
      </c>
      <c r="R16" s="116">
        <f t="shared" si="0"/>
        <v>360</v>
      </c>
      <c r="S16" s="2"/>
    </row>
    <row r="17" spans="1:19">
      <c r="A17" s="112" t="s">
        <v>109</v>
      </c>
      <c r="B17" s="113">
        <v>1</v>
      </c>
      <c r="C17" s="114">
        <v>60</v>
      </c>
      <c r="D17" s="112" t="s">
        <v>111</v>
      </c>
      <c r="E17" s="112" t="s">
        <v>101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60</v>
      </c>
      <c r="Q17" s="115">
        <v>120</v>
      </c>
      <c r="R17" s="116">
        <f t="shared" si="0"/>
        <v>180</v>
      </c>
      <c r="S17" s="2"/>
    </row>
    <row r="18" spans="1:19">
      <c r="A18" s="112" t="s">
        <v>109</v>
      </c>
      <c r="B18" s="113">
        <v>1</v>
      </c>
      <c r="C18" s="114">
        <v>60</v>
      </c>
      <c r="D18" s="112" t="s">
        <v>112</v>
      </c>
      <c r="E18" s="112" t="s">
        <v>101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6">
        <f t="shared" si="0"/>
        <v>0</v>
      </c>
      <c r="S18" s="2"/>
    </row>
    <row r="19" spans="1:19">
      <c r="A19" s="112" t="s">
        <v>109</v>
      </c>
      <c r="B19" s="113">
        <v>1</v>
      </c>
      <c r="C19" s="114">
        <v>60</v>
      </c>
      <c r="D19" s="112" t="s">
        <v>113</v>
      </c>
      <c r="E19" s="112" t="s">
        <v>101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60</v>
      </c>
      <c r="O19" s="115">
        <v>0</v>
      </c>
      <c r="P19" s="115">
        <v>360</v>
      </c>
      <c r="Q19" s="115">
        <v>0</v>
      </c>
      <c r="R19" s="116">
        <f t="shared" si="0"/>
        <v>420</v>
      </c>
      <c r="S19" s="2"/>
    </row>
    <row r="20" spans="1:19">
      <c r="A20" s="112" t="s">
        <v>114</v>
      </c>
      <c r="B20" s="113">
        <v>1</v>
      </c>
      <c r="C20" s="114">
        <v>30</v>
      </c>
      <c r="D20" s="112" t="s">
        <v>115</v>
      </c>
      <c r="E20" s="112" t="s">
        <v>116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6">
        <f t="shared" si="0"/>
        <v>0</v>
      </c>
      <c r="S20" s="2"/>
    </row>
    <row r="21" spans="1:19">
      <c r="A21" s="112" t="s">
        <v>114</v>
      </c>
      <c r="B21" s="113">
        <v>1</v>
      </c>
      <c r="C21" s="114">
        <v>30</v>
      </c>
      <c r="D21" s="112" t="s">
        <v>117</v>
      </c>
      <c r="E21" s="112" t="s">
        <v>116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6">
        <f t="shared" si="0"/>
        <v>0</v>
      </c>
      <c r="S21" s="2"/>
    </row>
    <row r="22" spans="1:19">
      <c r="A22" s="112" t="s">
        <v>114</v>
      </c>
      <c r="B22" s="113">
        <v>1</v>
      </c>
      <c r="C22" s="114">
        <v>60</v>
      </c>
      <c r="D22" s="112" t="s">
        <v>117</v>
      </c>
      <c r="E22" s="112" t="s">
        <v>116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6">
        <f t="shared" si="0"/>
        <v>0</v>
      </c>
      <c r="S22" s="2"/>
    </row>
    <row r="23" spans="1:19">
      <c r="A23" s="112" t="s">
        <v>114</v>
      </c>
      <c r="B23" s="113">
        <v>1</v>
      </c>
      <c r="C23" s="114">
        <v>30</v>
      </c>
      <c r="D23" s="112" t="s">
        <v>118</v>
      </c>
      <c r="E23" s="112" t="s">
        <v>116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6">
        <f t="shared" si="0"/>
        <v>0</v>
      </c>
      <c r="S23" s="2"/>
    </row>
    <row r="24" spans="1:19">
      <c r="A24" s="112" t="s">
        <v>114</v>
      </c>
      <c r="B24" s="113">
        <v>1</v>
      </c>
      <c r="C24" s="114">
        <v>30</v>
      </c>
      <c r="D24" s="112" t="s">
        <v>119</v>
      </c>
      <c r="E24" s="117" t="s">
        <v>116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6">
        <f t="shared" si="0"/>
        <v>0</v>
      </c>
      <c r="S24" s="2"/>
    </row>
    <row r="25" spans="1:19" ht="14.25">
      <c r="A25" s="2"/>
      <c r="B25" s="2"/>
      <c r="C25" s="2"/>
      <c r="D25" s="2"/>
      <c r="E25" s="55" t="s">
        <v>45</v>
      </c>
      <c r="F25" s="56">
        <f>SUM(F6:F24)</f>
        <v>5490</v>
      </c>
      <c r="G25" s="56">
        <f t="shared" ref="G25:R25" si="1">SUM(G6:G24)</f>
        <v>8493</v>
      </c>
      <c r="H25" s="56">
        <f t="shared" si="1"/>
        <v>6750</v>
      </c>
      <c r="I25" s="56">
        <f t="shared" si="1"/>
        <v>9435</v>
      </c>
      <c r="J25" s="56">
        <f t="shared" si="1"/>
        <v>11265</v>
      </c>
      <c r="K25" s="56">
        <f t="shared" si="1"/>
        <v>10424</v>
      </c>
      <c r="L25" s="56">
        <f t="shared" si="1"/>
        <v>12960</v>
      </c>
      <c r="M25" s="56">
        <f t="shared" si="1"/>
        <v>18810</v>
      </c>
      <c r="N25" s="56">
        <f t="shared" si="1"/>
        <v>17220</v>
      </c>
      <c r="O25" s="56">
        <f t="shared" si="1"/>
        <v>21200</v>
      </c>
      <c r="P25" s="56">
        <f t="shared" si="1"/>
        <v>27795</v>
      </c>
      <c r="Q25" s="56">
        <f t="shared" si="1"/>
        <v>27034</v>
      </c>
      <c r="R25" s="57">
        <f t="shared" si="1"/>
        <v>176876</v>
      </c>
      <c r="S25" s="2"/>
    </row>
    <row r="27" spans="1:19">
      <c r="F27" s="232" t="s">
        <v>46</v>
      </c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1:19" ht="30" customHeight="1">
      <c r="A28" s="46" t="s">
        <v>2</v>
      </c>
      <c r="B28" s="46" t="s">
        <v>31</v>
      </c>
      <c r="C28" s="46" t="s">
        <v>32</v>
      </c>
      <c r="D28" s="46" t="s">
        <v>4</v>
      </c>
      <c r="E28" s="46" t="s">
        <v>5</v>
      </c>
      <c r="F28" s="58" t="s">
        <v>33</v>
      </c>
      <c r="G28" s="58" t="s">
        <v>34</v>
      </c>
      <c r="H28" s="58" t="s">
        <v>35</v>
      </c>
      <c r="I28" s="58" t="s">
        <v>36</v>
      </c>
      <c r="J28" s="58" t="s">
        <v>37</v>
      </c>
      <c r="K28" s="58" t="s">
        <v>38</v>
      </c>
      <c r="L28" s="58" t="s">
        <v>39</v>
      </c>
      <c r="M28" s="58" t="s">
        <v>40</v>
      </c>
      <c r="N28" s="58" t="s">
        <v>41</v>
      </c>
      <c r="O28" s="58" t="s">
        <v>42</v>
      </c>
      <c r="P28" s="58" t="s">
        <v>43</v>
      </c>
      <c r="Q28" s="58" t="s">
        <v>44</v>
      </c>
      <c r="R28" s="59" t="s">
        <v>8</v>
      </c>
    </row>
    <row r="29" spans="1:19">
      <c r="A29" s="112" t="s">
        <v>99</v>
      </c>
      <c r="B29" s="113">
        <v>1</v>
      </c>
      <c r="C29" s="114">
        <v>30</v>
      </c>
      <c r="D29" s="112" t="s">
        <v>100</v>
      </c>
      <c r="E29" s="112" t="s">
        <v>101</v>
      </c>
      <c r="F29" s="115">
        <v>2880</v>
      </c>
      <c r="G29" s="115">
        <v>4609</v>
      </c>
      <c r="H29" s="115">
        <v>6235</v>
      </c>
      <c r="I29" s="115">
        <v>6919</v>
      </c>
      <c r="J29" s="115">
        <v>9494</v>
      </c>
      <c r="K29" s="115">
        <v>9735</v>
      </c>
      <c r="L29" s="115">
        <v>9084</v>
      </c>
      <c r="M29" s="115">
        <v>11400</v>
      </c>
      <c r="N29" s="115">
        <v>10014</v>
      </c>
      <c r="O29" s="115">
        <v>11575</v>
      </c>
      <c r="P29" s="115">
        <v>10548</v>
      </c>
      <c r="Q29" s="119">
        <v>8428</v>
      </c>
      <c r="R29" s="14">
        <f>SUM(F29:Q29)</f>
        <v>100921</v>
      </c>
    </row>
    <row r="30" spans="1:19">
      <c r="A30" s="112" t="s">
        <v>99</v>
      </c>
      <c r="B30" s="113">
        <v>1</v>
      </c>
      <c r="C30" s="114">
        <v>30</v>
      </c>
      <c r="D30" s="112" t="s">
        <v>102</v>
      </c>
      <c r="E30" s="112" t="s">
        <v>101</v>
      </c>
      <c r="F30" s="115">
        <v>1470</v>
      </c>
      <c r="G30" s="115">
        <v>2220</v>
      </c>
      <c r="H30" s="115">
        <v>3630</v>
      </c>
      <c r="I30" s="115">
        <v>4350</v>
      </c>
      <c r="J30" s="115">
        <v>6764</v>
      </c>
      <c r="K30" s="115">
        <v>6630</v>
      </c>
      <c r="L30" s="115">
        <v>8820</v>
      </c>
      <c r="M30" s="115">
        <v>10350</v>
      </c>
      <c r="N30" s="115">
        <v>9900</v>
      </c>
      <c r="O30" s="115">
        <v>11310</v>
      </c>
      <c r="P30" s="115">
        <v>10611</v>
      </c>
      <c r="Q30" s="119">
        <v>9725</v>
      </c>
      <c r="R30" s="14">
        <f t="shared" ref="R30:R47" si="2">SUM(F30:Q30)</f>
        <v>85780</v>
      </c>
    </row>
    <row r="31" spans="1:19">
      <c r="A31" s="112" t="s">
        <v>104</v>
      </c>
      <c r="B31" s="113">
        <v>1</v>
      </c>
      <c r="C31" s="114">
        <v>30</v>
      </c>
      <c r="D31" s="112" t="s">
        <v>105</v>
      </c>
      <c r="E31" s="112" t="s">
        <v>101</v>
      </c>
      <c r="F31" s="115">
        <v>17388</v>
      </c>
      <c r="G31" s="115">
        <v>20166</v>
      </c>
      <c r="H31" s="115">
        <v>19318</v>
      </c>
      <c r="I31" s="115">
        <v>21121</v>
      </c>
      <c r="J31" s="115">
        <v>20323</v>
      </c>
      <c r="K31" s="115">
        <v>22733</v>
      </c>
      <c r="L31" s="115">
        <v>24545</v>
      </c>
      <c r="M31" s="115">
        <v>24455</v>
      </c>
      <c r="N31" s="115">
        <v>22991</v>
      </c>
      <c r="O31" s="115">
        <v>25270</v>
      </c>
      <c r="P31" s="115">
        <v>26956</v>
      </c>
      <c r="Q31" s="119">
        <v>24168</v>
      </c>
      <c r="R31" s="14">
        <f t="shared" si="2"/>
        <v>269434</v>
      </c>
    </row>
    <row r="32" spans="1:19">
      <c r="A32" s="112" t="s">
        <v>104</v>
      </c>
      <c r="B32" s="113">
        <v>1</v>
      </c>
      <c r="C32" s="114">
        <v>90</v>
      </c>
      <c r="D32" s="112" t="s">
        <v>105</v>
      </c>
      <c r="E32" s="112" t="s">
        <v>101</v>
      </c>
      <c r="F32" s="115">
        <v>1500</v>
      </c>
      <c r="G32" s="115">
        <v>2100</v>
      </c>
      <c r="H32" s="115">
        <v>1890</v>
      </c>
      <c r="I32" s="115">
        <v>1976</v>
      </c>
      <c r="J32" s="115">
        <v>1770</v>
      </c>
      <c r="K32" s="115">
        <v>1995</v>
      </c>
      <c r="L32" s="115">
        <v>930</v>
      </c>
      <c r="M32" s="115">
        <v>1890</v>
      </c>
      <c r="N32" s="115">
        <v>1080</v>
      </c>
      <c r="O32" s="115">
        <v>1020</v>
      </c>
      <c r="P32" s="115">
        <v>1053</v>
      </c>
      <c r="Q32" s="119">
        <v>1091</v>
      </c>
      <c r="R32" s="14">
        <f t="shared" si="2"/>
        <v>18295</v>
      </c>
    </row>
    <row r="33" spans="1:18">
      <c r="A33" s="112" t="s">
        <v>104</v>
      </c>
      <c r="B33" s="113">
        <v>1</v>
      </c>
      <c r="C33" s="114">
        <v>30</v>
      </c>
      <c r="D33" s="112" t="s">
        <v>106</v>
      </c>
      <c r="E33" s="112" t="s">
        <v>101</v>
      </c>
      <c r="F33" s="115">
        <v>16518.599999999999</v>
      </c>
      <c r="G33" s="115">
        <v>17640</v>
      </c>
      <c r="H33" s="115">
        <v>18279</v>
      </c>
      <c r="I33" s="115">
        <v>17684</v>
      </c>
      <c r="J33" s="115">
        <v>18884</v>
      </c>
      <c r="K33" s="115">
        <v>21114</v>
      </c>
      <c r="L33" s="115">
        <v>23856</v>
      </c>
      <c r="M33" s="115">
        <v>24260.7</v>
      </c>
      <c r="N33" s="115">
        <v>24467</v>
      </c>
      <c r="O33" s="115">
        <v>28178</v>
      </c>
      <c r="P33" s="115">
        <v>30756</v>
      </c>
      <c r="Q33" s="119">
        <v>28145</v>
      </c>
      <c r="R33" s="14">
        <f t="shared" si="2"/>
        <v>269782.30000000005</v>
      </c>
    </row>
    <row r="34" spans="1:18">
      <c r="A34" s="112" t="s">
        <v>104</v>
      </c>
      <c r="B34" s="113">
        <v>1</v>
      </c>
      <c r="C34" s="114">
        <v>90</v>
      </c>
      <c r="D34" s="112" t="s">
        <v>106</v>
      </c>
      <c r="E34" s="112" t="s">
        <v>101</v>
      </c>
      <c r="F34" s="115">
        <v>2835</v>
      </c>
      <c r="G34" s="115">
        <v>2633</v>
      </c>
      <c r="H34" s="115">
        <v>2864</v>
      </c>
      <c r="I34" s="115">
        <v>2814</v>
      </c>
      <c r="J34" s="115">
        <v>3335</v>
      </c>
      <c r="K34" s="115">
        <v>3150</v>
      </c>
      <c r="L34" s="115">
        <v>3630</v>
      </c>
      <c r="M34" s="115">
        <v>2482</v>
      </c>
      <c r="N34" s="115">
        <v>1800</v>
      </c>
      <c r="O34" s="115">
        <v>1935</v>
      </c>
      <c r="P34" s="115">
        <v>2011</v>
      </c>
      <c r="Q34" s="119">
        <v>1501</v>
      </c>
      <c r="R34" s="14">
        <f t="shared" si="2"/>
        <v>30990</v>
      </c>
    </row>
    <row r="35" spans="1:18">
      <c r="A35" s="112" t="s">
        <v>107</v>
      </c>
      <c r="B35" s="113">
        <v>1</v>
      </c>
      <c r="C35" s="114">
        <v>30</v>
      </c>
      <c r="D35" s="112" t="s">
        <v>102</v>
      </c>
      <c r="E35" s="112" t="s">
        <v>101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120</v>
      </c>
      <c r="L35" s="115">
        <v>974</v>
      </c>
      <c r="M35" s="115">
        <v>2717</v>
      </c>
      <c r="N35" s="115">
        <v>2578</v>
      </c>
      <c r="O35" s="115">
        <v>3423</v>
      </c>
      <c r="P35" s="115">
        <v>3750</v>
      </c>
      <c r="Q35" s="119">
        <v>3090</v>
      </c>
      <c r="R35" s="14">
        <f t="shared" si="2"/>
        <v>16652</v>
      </c>
    </row>
    <row r="36" spans="1:18">
      <c r="A36" s="112" t="s">
        <v>107</v>
      </c>
      <c r="B36" s="113">
        <v>1</v>
      </c>
      <c r="C36" s="114">
        <v>90</v>
      </c>
      <c r="D36" s="112" t="s">
        <v>102</v>
      </c>
      <c r="E36" s="112" t="s">
        <v>101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240</v>
      </c>
      <c r="M36" s="115">
        <v>450</v>
      </c>
      <c r="N36" s="115">
        <v>390</v>
      </c>
      <c r="O36" s="115">
        <v>402</v>
      </c>
      <c r="P36" s="115">
        <v>840</v>
      </c>
      <c r="Q36" s="119">
        <v>180</v>
      </c>
      <c r="R36" s="14">
        <f t="shared" si="2"/>
        <v>2502</v>
      </c>
    </row>
    <row r="37" spans="1:18">
      <c r="A37" s="112" t="s">
        <v>107</v>
      </c>
      <c r="B37" s="113">
        <v>1</v>
      </c>
      <c r="C37" s="114">
        <v>30</v>
      </c>
      <c r="D37" s="112" t="s">
        <v>108</v>
      </c>
      <c r="E37" s="112" t="s">
        <v>101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180</v>
      </c>
      <c r="M37" s="115">
        <v>1500</v>
      </c>
      <c r="N37" s="115">
        <v>1740</v>
      </c>
      <c r="O37" s="115">
        <v>2110</v>
      </c>
      <c r="P37" s="115">
        <v>3120</v>
      </c>
      <c r="Q37" s="119">
        <v>3300</v>
      </c>
      <c r="R37" s="14">
        <f t="shared" si="2"/>
        <v>11950</v>
      </c>
    </row>
    <row r="38" spans="1:18">
      <c r="A38" s="112" t="s">
        <v>107</v>
      </c>
      <c r="B38" s="113">
        <v>1</v>
      </c>
      <c r="C38" s="114">
        <v>90</v>
      </c>
      <c r="D38" s="112" t="s">
        <v>108</v>
      </c>
      <c r="E38" s="112" t="s">
        <v>101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120</v>
      </c>
      <c r="O38" s="115">
        <v>390</v>
      </c>
      <c r="P38" s="115">
        <v>660</v>
      </c>
      <c r="Q38" s="119">
        <v>330</v>
      </c>
      <c r="R38" s="14">
        <f t="shared" si="2"/>
        <v>1500</v>
      </c>
    </row>
    <row r="39" spans="1:18">
      <c r="A39" s="112" t="s">
        <v>109</v>
      </c>
      <c r="B39" s="113">
        <v>1</v>
      </c>
      <c r="C39" s="114">
        <v>60</v>
      </c>
      <c r="D39" s="112" t="s">
        <v>110</v>
      </c>
      <c r="E39" s="112" t="s">
        <v>101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210</v>
      </c>
      <c r="O39" s="115">
        <v>120</v>
      </c>
      <c r="P39" s="115">
        <v>360</v>
      </c>
      <c r="Q39" s="119">
        <v>270</v>
      </c>
      <c r="R39" s="14">
        <f t="shared" si="2"/>
        <v>960</v>
      </c>
    </row>
    <row r="40" spans="1:18">
      <c r="A40" s="112" t="s">
        <v>109</v>
      </c>
      <c r="B40" s="113">
        <v>1</v>
      </c>
      <c r="C40" s="114">
        <v>60</v>
      </c>
      <c r="D40" s="112" t="s">
        <v>111</v>
      </c>
      <c r="E40" s="112" t="s">
        <v>101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120</v>
      </c>
      <c r="M40" s="115">
        <v>360</v>
      </c>
      <c r="N40" s="115">
        <v>450</v>
      </c>
      <c r="O40" s="115">
        <v>810</v>
      </c>
      <c r="P40" s="115">
        <v>1440</v>
      </c>
      <c r="Q40" s="119">
        <v>1770</v>
      </c>
      <c r="R40" s="14">
        <f t="shared" si="2"/>
        <v>4950</v>
      </c>
    </row>
    <row r="41" spans="1:18">
      <c r="A41" s="112" t="s">
        <v>109</v>
      </c>
      <c r="B41" s="113">
        <v>1</v>
      </c>
      <c r="C41" s="114">
        <v>60</v>
      </c>
      <c r="D41" s="112" t="s">
        <v>112</v>
      </c>
      <c r="E41" s="112" t="s">
        <v>101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150</v>
      </c>
      <c r="M41" s="115">
        <v>480</v>
      </c>
      <c r="N41" s="115">
        <v>270</v>
      </c>
      <c r="O41" s="115">
        <v>330</v>
      </c>
      <c r="P41" s="115">
        <v>660</v>
      </c>
      <c r="Q41" s="119">
        <v>420</v>
      </c>
      <c r="R41" s="14">
        <f t="shared" si="2"/>
        <v>2310</v>
      </c>
    </row>
    <row r="42" spans="1:18">
      <c r="A42" s="112" t="s">
        <v>109</v>
      </c>
      <c r="B42" s="113">
        <v>1</v>
      </c>
      <c r="C42" s="114">
        <v>60</v>
      </c>
      <c r="D42" s="112" t="s">
        <v>113</v>
      </c>
      <c r="E42" s="112" t="s">
        <v>101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270</v>
      </c>
      <c r="M42" s="115">
        <v>1020</v>
      </c>
      <c r="N42" s="115">
        <v>1920</v>
      </c>
      <c r="O42" s="115">
        <v>1320</v>
      </c>
      <c r="P42" s="115">
        <v>2280</v>
      </c>
      <c r="Q42" s="119">
        <v>3540</v>
      </c>
      <c r="R42" s="14">
        <f t="shared" si="2"/>
        <v>10350</v>
      </c>
    </row>
    <row r="43" spans="1:18">
      <c r="A43" s="112" t="s">
        <v>114</v>
      </c>
      <c r="B43" s="113">
        <v>1</v>
      </c>
      <c r="C43" s="114">
        <v>30</v>
      </c>
      <c r="D43" s="112" t="s">
        <v>115</v>
      </c>
      <c r="E43" s="112" t="s">
        <v>116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9">
        <v>49</v>
      </c>
      <c r="R43" s="14">
        <f t="shared" si="2"/>
        <v>49</v>
      </c>
    </row>
    <row r="44" spans="1:18">
      <c r="A44" s="112" t="s">
        <v>114</v>
      </c>
      <c r="B44" s="113">
        <v>1</v>
      </c>
      <c r="C44" s="114">
        <v>30</v>
      </c>
      <c r="D44" s="112" t="s">
        <v>117</v>
      </c>
      <c r="E44" s="112" t="s">
        <v>116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510</v>
      </c>
      <c r="P44" s="115">
        <v>270</v>
      </c>
      <c r="Q44" s="119">
        <v>480</v>
      </c>
      <c r="R44" s="14">
        <f t="shared" si="2"/>
        <v>1260</v>
      </c>
    </row>
    <row r="45" spans="1:18">
      <c r="A45" s="112" t="s">
        <v>114</v>
      </c>
      <c r="B45" s="113">
        <v>1</v>
      </c>
      <c r="C45" s="114">
        <v>60</v>
      </c>
      <c r="D45" s="112" t="s">
        <v>117</v>
      </c>
      <c r="E45" s="112" t="s">
        <v>116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180</v>
      </c>
      <c r="P45" s="115">
        <v>240</v>
      </c>
      <c r="Q45" s="119">
        <v>330</v>
      </c>
      <c r="R45" s="14">
        <f t="shared" si="2"/>
        <v>750</v>
      </c>
    </row>
    <row r="46" spans="1:18">
      <c r="A46" s="112" t="s">
        <v>114</v>
      </c>
      <c r="B46" s="113">
        <v>1</v>
      </c>
      <c r="C46" s="114">
        <v>30</v>
      </c>
      <c r="D46" s="112" t="s">
        <v>118</v>
      </c>
      <c r="E46" s="112" t="s">
        <v>116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30</v>
      </c>
      <c r="Q46" s="119">
        <v>30</v>
      </c>
      <c r="R46" s="14">
        <f t="shared" si="2"/>
        <v>60</v>
      </c>
    </row>
    <row r="47" spans="1:18">
      <c r="A47" s="112" t="s">
        <v>114</v>
      </c>
      <c r="B47" s="113">
        <v>1</v>
      </c>
      <c r="C47" s="114">
        <v>30</v>
      </c>
      <c r="D47" s="112" t="s">
        <v>119</v>
      </c>
      <c r="E47" s="117" t="s">
        <v>116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30</v>
      </c>
      <c r="O47" s="118">
        <v>120</v>
      </c>
      <c r="P47" s="118">
        <v>150</v>
      </c>
      <c r="Q47" s="120">
        <v>180</v>
      </c>
      <c r="R47" s="14">
        <f t="shared" si="2"/>
        <v>480</v>
      </c>
    </row>
    <row r="48" spans="1:18" ht="14.25">
      <c r="E48" s="55" t="s">
        <v>45</v>
      </c>
      <c r="F48" s="14">
        <f>SUM(F29:F47)</f>
        <v>42591.6</v>
      </c>
      <c r="G48" s="14">
        <f t="shared" ref="G48:R48" si="3">SUM(G29:G47)</f>
        <v>49368</v>
      </c>
      <c r="H48" s="14">
        <f t="shared" si="3"/>
        <v>52216</v>
      </c>
      <c r="I48" s="14">
        <f t="shared" si="3"/>
        <v>54864</v>
      </c>
      <c r="J48" s="14">
        <f t="shared" si="3"/>
        <v>60570</v>
      </c>
      <c r="K48" s="14">
        <f t="shared" si="3"/>
        <v>65477</v>
      </c>
      <c r="L48" s="14">
        <f t="shared" si="3"/>
        <v>72799</v>
      </c>
      <c r="M48" s="14">
        <f t="shared" si="3"/>
        <v>81364.7</v>
      </c>
      <c r="N48" s="14">
        <f t="shared" si="3"/>
        <v>77960</v>
      </c>
      <c r="O48" s="14">
        <f t="shared" si="3"/>
        <v>89003</v>
      </c>
      <c r="P48" s="14">
        <f t="shared" si="3"/>
        <v>95735</v>
      </c>
      <c r="Q48" s="14">
        <f t="shared" si="3"/>
        <v>87027</v>
      </c>
      <c r="R48" s="62">
        <f t="shared" si="3"/>
        <v>828975.3</v>
      </c>
    </row>
    <row r="50" spans="1:18">
      <c r="F50" s="232" t="s">
        <v>47</v>
      </c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</row>
    <row r="51" spans="1:18" ht="30" customHeight="1">
      <c r="A51" s="46" t="s">
        <v>2</v>
      </c>
      <c r="B51" s="46" t="s">
        <v>31</v>
      </c>
      <c r="C51" s="46" t="s">
        <v>32</v>
      </c>
      <c r="D51" s="46" t="s">
        <v>4</v>
      </c>
      <c r="E51" s="46" t="s">
        <v>5</v>
      </c>
      <c r="F51" s="58" t="s">
        <v>33</v>
      </c>
      <c r="G51" s="58" t="s">
        <v>34</v>
      </c>
      <c r="H51" s="58" t="s">
        <v>35</v>
      </c>
      <c r="I51" s="58" t="s">
        <v>36</v>
      </c>
      <c r="J51" s="58" t="s">
        <v>37</v>
      </c>
      <c r="K51" s="58" t="s">
        <v>38</v>
      </c>
      <c r="L51" s="58" t="s">
        <v>39</v>
      </c>
      <c r="M51" s="58" t="s">
        <v>40</v>
      </c>
      <c r="N51" s="58" t="s">
        <v>41</v>
      </c>
      <c r="O51" s="58" t="s">
        <v>42</v>
      </c>
      <c r="P51" s="58" t="s">
        <v>43</v>
      </c>
      <c r="Q51" s="58" t="s">
        <v>44</v>
      </c>
      <c r="R51" s="59" t="s">
        <v>8</v>
      </c>
    </row>
    <row r="52" spans="1:18">
      <c r="A52" s="112" t="s">
        <v>99</v>
      </c>
      <c r="B52" s="113">
        <v>1</v>
      </c>
      <c r="C52" s="114">
        <v>30</v>
      </c>
      <c r="D52" s="112" t="s">
        <v>100</v>
      </c>
      <c r="E52" s="112" t="s">
        <v>101</v>
      </c>
      <c r="F52" s="115">
        <v>3450</v>
      </c>
      <c r="G52" s="115">
        <v>4394</v>
      </c>
      <c r="H52" s="115">
        <v>7224</v>
      </c>
      <c r="I52" s="115">
        <v>8970</v>
      </c>
      <c r="J52" s="115">
        <v>10035</v>
      </c>
      <c r="K52" s="115">
        <v>13050</v>
      </c>
      <c r="L52" s="115">
        <v>14565</v>
      </c>
      <c r="M52" s="115">
        <v>18165</v>
      </c>
      <c r="N52" s="115">
        <v>18787</v>
      </c>
      <c r="O52" s="115">
        <v>21990</v>
      </c>
      <c r="P52" s="115">
        <v>24360</v>
      </c>
      <c r="Q52" s="115">
        <v>22965</v>
      </c>
      <c r="R52" s="121">
        <f>SUM(F52:Q52)</f>
        <v>167955</v>
      </c>
    </row>
    <row r="53" spans="1:18">
      <c r="A53" s="112" t="s">
        <v>99</v>
      </c>
      <c r="B53" s="113">
        <v>1</v>
      </c>
      <c r="C53" s="114">
        <v>30</v>
      </c>
      <c r="D53" s="112" t="s">
        <v>102</v>
      </c>
      <c r="E53" s="112" t="s">
        <v>101</v>
      </c>
      <c r="F53" s="115">
        <v>1080</v>
      </c>
      <c r="G53" s="115">
        <v>2610</v>
      </c>
      <c r="H53" s="115">
        <v>3930</v>
      </c>
      <c r="I53" s="115">
        <v>5370</v>
      </c>
      <c r="J53" s="115">
        <v>9810</v>
      </c>
      <c r="K53" s="115">
        <v>10785</v>
      </c>
      <c r="L53" s="115">
        <v>13140</v>
      </c>
      <c r="M53" s="115">
        <v>17520</v>
      </c>
      <c r="N53" s="115">
        <v>16995</v>
      </c>
      <c r="O53" s="115">
        <v>20850</v>
      </c>
      <c r="P53" s="115">
        <v>26910</v>
      </c>
      <c r="Q53" s="115">
        <v>24255</v>
      </c>
      <c r="R53" s="121">
        <f t="shared" ref="R53:R70" si="4">SUM(F53:Q53)</f>
        <v>153255</v>
      </c>
    </row>
    <row r="54" spans="1:18">
      <c r="A54" s="112" t="s">
        <v>104</v>
      </c>
      <c r="B54" s="113">
        <v>1</v>
      </c>
      <c r="C54" s="114">
        <v>30</v>
      </c>
      <c r="D54" s="112" t="s">
        <v>105</v>
      </c>
      <c r="E54" s="112" t="s">
        <v>101</v>
      </c>
      <c r="F54" s="115">
        <v>33045</v>
      </c>
      <c r="G54" s="115">
        <v>39705</v>
      </c>
      <c r="H54" s="115">
        <v>40095</v>
      </c>
      <c r="I54" s="115">
        <v>52856</v>
      </c>
      <c r="J54" s="115">
        <v>57479</v>
      </c>
      <c r="K54" s="115">
        <v>60700</v>
      </c>
      <c r="L54" s="115">
        <v>66345</v>
      </c>
      <c r="M54" s="115">
        <v>75090</v>
      </c>
      <c r="N54" s="115">
        <v>65160</v>
      </c>
      <c r="O54" s="115">
        <v>78235</v>
      </c>
      <c r="P54" s="115">
        <v>79500</v>
      </c>
      <c r="Q54" s="115">
        <v>77385</v>
      </c>
      <c r="R54" s="121">
        <f t="shared" si="4"/>
        <v>725595</v>
      </c>
    </row>
    <row r="55" spans="1:18">
      <c r="A55" s="112" t="s">
        <v>104</v>
      </c>
      <c r="B55" s="113">
        <v>1</v>
      </c>
      <c r="C55" s="114">
        <v>90</v>
      </c>
      <c r="D55" s="112" t="s">
        <v>105</v>
      </c>
      <c r="E55" s="112" t="s">
        <v>101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21">
        <f t="shared" si="4"/>
        <v>0</v>
      </c>
    </row>
    <row r="56" spans="1:18">
      <c r="A56" s="112" t="s">
        <v>104</v>
      </c>
      <c r="B56" s="113">
        <v>1</v>
      </c>
      <c r="C56" s="114">
        <v>30</v>
      </c>
      <c r="D56" s="112" t="s">
        <v>106</v>
      </c>
      <c r="E56" s="112" t="s">
        <v>101</v>
      </c>
      <c r="F56" s="115">
        <v>37650</v>
      </c>
      <c r="G56" s="115">
        <v>42525</v>
      </c>
      <c r="H56" s="115">
        <v>46208</v>
      </c>
      <c r="I56" s="115">
        <v>59280</v>
      </c>
      <c r="J56" s="115">
        <v>59412</v>
      </c>
      <c r="K56" s="115">
        <v>67965</v>
      </c>
      <c r="L56" s="115">
        <v>77040</v>
      </c>
      <c r="M56" s="115">
        <v>83442</v>
      </c>
      <c r="N56" s="115">
        <v>81315</v>
      </c>
      <c r="O56" s="115">
        <v>93057</v>
      </c>
      <c r="P56" s="115">
        <v>101895</v>
      </c>
      <c r="Q56" s="115">
        <v>93150</v>
      </c>
      <c r="R56" s="121">
        <f t="shared" si="4"/>
        <v>842939</v>
      </c>
    </row>
    <row r="57" spans="1:18">
      <c r="A57" s="112" t="s">
        <v>104</v>
      </c>
      <c r="B57" s="113">
        <v>1</v>
      </c>
      <c r="C57" s="114">
        <v>90</v>
      </c>
      <c r="D57" s="112" t="s">
        <v>106</v>
      </c>
      <c r="E57" s="112" t="s">
        <v>101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21">
        <f t="shared" si="4"/>
        <v>0</v>
      </c>
    </row>
    <row r="58" spans="1:18">
      <c r="A58" s="112" t="s">
        <v>107</v>
      </c>
      <c r="B58" s="113">
        <v>1</v>
      </c>
      <c r="C58" s="114">
        <v>30</v>
      </c>
      <c r="D58" s="112" t="s">
        <v>102</v>
      </c>
      <c r="E58" s="112" t="s">
        <v>101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21">
        <f t="shared" si="4"/>
        <v>0</v>
      </c>
    </row>
    <row r="59" spans="1:18">
      <c r="A59" s="112" t="s">
        <v>107</v>
      </c>
      <c r="B59" s="113">
        <v>1</v>
      </c>
      <c r="C59" s="114">
        <v>90</v>
      </c>
      <c r="D59" s="112" t="s">
        <v>102</v>
      </c>
      <c r="E59" s="112" t="s">
        <v>101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180</v>
      </c>
      <c r="L59" s="115">
        <v>1380</v>
      </c>
      <c r="M59" s="115">
        <v>2684</v>
      </c>
      <c r="N59" s="115">
        <v>3360</v>
      </c>
      <c r="O59" s="115">
        <v>4680</v>
      </c>
      <c r="P59" s="115">
        <v>7260</v>
      </c>
      <c r="Q59" s="115">
        <v>6480</v>
      </c>
      <c r="R59" s="121">
        <f t="shared" si="4"/>
        <v>26024</v>
      </c>
    </row>
    <row r="60" spans="1:18">
      <c r="A60" s="112" t="s">
        <v>107</v>
      </c>
      <c r="B60" s="113">
        <v>1</v>
      </c>
      <c r="C60" s="114">
        <v>30</v>
      </c>
      <c r="D60" s="112" t="s">
        <v>108</v>
      </c>
      <c r="E60" s="112" t="s">
        <v>101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21">
        <f t="shared" si="4"/>
        <v>0</v>
      </c>
    </row>
    <row r="61" spans="1:18">
      <c r="A61" s="112" t="s">
        <v>107</v>
      </c>
      <c r="B61" s="113">
        <v>1</v>
      </c>
      <c r="C61" s="114">
        <v>90</v>
      </c>
      <c r="D61" s="112" t="s">
        <v>108</v>
      </c>
      <c r="E61" s="112" t="s">
        <v>101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1110</v>
      </c>
      <c r="M61" s="115">
        <v>1440</v>
      </c>
      <c r="N61" s="115">
        <v>2790</v>
      </c>
      <c r="O61" s="115">
        <v>3960</v>
      </c>
      <c r="P61" s="115">
        <v>5520</v>
      </c>
      <c r="Q61" s="115">
        <v>7320</v>
      </c>
      <c r="R61" s="121">
        <f t="shared" si="4"/>
        <v>22140</v>
      </c>
    </row>
    <row r="62" spans="1:18">
      <c r="A62" s="112" t="s">
        <v>109</v>
      </c>
      <c r="B62" s="113">
        <v>1</v>
      </c>
      <c r="C62" s="114">
        <v>60</v>
      </c>
      <c r="D62" s="112" t="s">
        <v>110</v>
      </c>
      <c r="E62" s="112" t="s">
        <v>101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180</v>
      </c>
      <c r="N62" s="115">
        <v>540</v>
      </c>
      <c r="O62" s="115">
        <v>360</v>
      </c>
      <c r="P62" s="115">
        <v>1020</v>
      </c>
      <c r="Q62" s="115">
        <v>600</v>
      </c>
      <c r="R62" s="121">
        <f t="shared" si="4"/>
        <v>2700</v>
      </c>
    </row>
    <row r="63" spans="1:18">
      <c r="A63" s="112" t="s">
        <v>109</v>
      </c>
      <c r="B63" s="113">
        <v>1</v>
      </c>
      <c r="C63" s="114">
        <v>60</v>
      </c>
      <c r="D63" s="112" t="s">
        <v>111</v>
      </c>
      <c r="E63" s="112" t="s">
        <v>101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180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21">
        <f t="shared" si="4"/>
        <v>180</v>
      </c>
    </row>
    <row r="64" spans="1:18">
      <c r="A64" s="112" t="s">
        <v>109</v>
      </c>
      <c r="B64" s="113">
        <v>1</v>
      </c>
      <c r="C64" s="114">
        <v>60</v>
      </c>
      <c r="D64" s="112" t="s">
        <v>112</v>
      </c>
      <c r="E64" s="112" t="s">
        <v>101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180</v>
      </c>
      <c r="M64" s="115">
        <v>180</v>
      </c>
      <c r="N64" s="115">
        <v>360</v>
      </c>
      <c r="O64" s="115">
        <v>660</v>
      </c>
      <c r="P64" s="115">
        <v>720</v>
      </c>
      <c r="Q64" s="115">
        <v>660</v>
      </c>
      <c r="R64" s="121">
        <f t="shared" si="4"/>
        <v>2760</v>
      </c>
    </row>
    <row r="65" spans="1:18">
      <c r="A65" s="112" t="s">
        <v>109</v>
      </c>
      <c r="B65" s="113">
        <v>1</v>
      </c>
      <c r="C65" s="114">
        <v>60</v>
      </c>
      <c r="D65" s="112" t="s">
        <v>113</v>
      </c>
      <c r="E65" s="112" t="s">
        <v>101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360</v>
      </c>
      <c r="M65" s="115">
        <v>1560</v>
      </c>
      <c r="N65" s="115">
        <v>1860</v>
      </c>
      <c r="O65" s="115">
        <v>3060</v>
      </c>
      <c r="P65" s="115">
        <v>4260</v>
      </c>
      <c r="Q65" s="115">
        <v>5100</v>
      </c>
      <c r="R65" s="121">
        <f t="shared" si="4"/>
        <v>16200</v>
      </c>
    </row>
    <row r="66" spans="1:18">
      <c r="A66" s="112" t="s">
        <v>114</v>
      </c>
      <c r="B66" s="113">
        <v>1</v>
      </c>
      <c r="C66" s="114">
        <v>30</v>
      </c>
      <c r="D66" s="112" t="s">
        <v>115</v>
      </c>
      <c r="E66" s="112" t="s">
        <v>116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90</v>
      </c>
      <c r="Q66" s="115">
        <v>90</v>
      </c>
      <c r="R66" s="121">
        <f t="shared" si="4"/>
        <v>180</v>
      </c>
    </row>
    <row r="67" spans="1:18">
      <c r="A67" s="112" t="s">
        <v>114</v>
      </c>
      <c r="B67" s="113">
        <v>1</v>
      </c>
      <c r="C67" s="114">
        <v>30</v>
      </c>
      <c r="D67" s="112" t="s">
        <v>117</v>
      </c>
      <c r="E67" s="112" t="s">
        <v>116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21">
        <f t="shared" si="4"/>
        <v>0</v>
      </c>
    </row>
    <row r="68" spans="1:18">
      <c r="A68" s="112" t="s">
        <v>114</v>
      </c>
      <c r="B68" s="113">
        <v>1</v>
      </c>
      <c r="C68" s="114">
        <v>60</v>
      </c>
      <c r="D68" s="112" t="s">
        <v>117</v>
      </c>
      <c r="E68" s="112" t="s">
        <v>116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360</v>
      </c>
      <c r="P68" s="115">
        <v>720</v>
      </c>
      <c r="Q68" s="115">
        <v>1770</v>
      </c>
      <c r="R68" s="121">
        <f t="shared" si="4"/>
        <v>2850</v>
      </c>
    </row>
    <row r="69" spans="1:18">
      <c r="A69" s="112" t="s">
        <v>114</v>
      </c>
      <c r="B69" s="113">
        <v>1</v>
      </c>
      <c r="C69" s="114">
        <v>30</v>
      </c>
      <c r="D69" s="112" t="s">
        <v>118</v>
      </c>
      <c r="E69" s="112" t="s">
        <v>116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90</v>
      </c>
      <c r="R69" s="121">
        <f t="shared" si="4"/>
        <v>90</v>
      </c>
    </row>
    <row r="70" spans="1:18">
      <c r="A70" s="112" t="s">
        <v>114</v>
      </c>
      <c r="B70" s="113">
        <v>1</v>
      </c>
      <c r="C70" s="114">
        <v>30</v>
      </c>
      <c r="D70" s="112" t="s">
        <v>119</v>
      </c>
      <c r="E70" s="112" t="s">
        <v>116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90</v>
      </c>
      <c r="P70" s="118">
        <v>90</v>
      </c>
      <c r="Q70" s="118">
        <v>540</v>
      </c>
      <c r="R70" s="121">
        <f t="shared" si="4"/>
        <v>720</v>
      </c>
    </row>
    <row r="71" spans="1:18" ht="14.25">
      <c r="E71" s="55" t="s">
        <v>45</v>
      </c>
      <c r="F71" s="14">
        <f>SUM(F52:F70)</f>
        <v>75225</v>
      </c>
      <c r="G71" s="14">
        <f t="shared" ref="G71:R71" si="5">SUM(G52:G70)</f>
        <v>89234</v>
      </c>
      <c r="H71" s="14">
        <f t="shared" si="5"/>
        <v>97457</v>
      </c>
      <c r="I71" s="14">
        <f t="shared" si="5"/>
        <v>126476</v>
      </c>
      <c r="J71" s="14">
        <f t="shared" si="5"/>
        <v>136736</v>
      </c>
      <c r="K71" s="14">
        <f t="shared" si="5"/>
        <v>152680</v>
      </c>
      <c r="L71" s="14">
        <f t="shared" si="5"/>
        <v>174300</v>
      </c>
      <c r="M71" s="14">
        <f t="shared" si="5"/>
        <v>200261</v>
      </c>
      <c r="N71" s="14">
        <f t="shared" si="5"/>
        <v>191167</v>
      </c>
      <c r="O71" s="14">
        <f t="shared" si="5"/>
        <v>227302</v>
      </c>
      <c r="P71" s="14">
        <f t="shared" si="5"/>
        <v>252345</v>
      </c>
      <c r="Q71" s="14">
        <f t="shared" si="5"/>
        <v>240405</v>
      </c>
      <c r="R71" s="62">
        <f t="shared" si="5"/>
        <v>1963588</v>
      </c>
    </row>
    <row r="73" spans="1:18">
      <c r="F73" s="232" t="s">
        <v>48</v>
      </c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</row>
    <row r="74" spans="1:18" ht="25.5">
      <c r="A74" s="46" t="s">
        <v>2</v>
      </c>
      <c r="B74" s="46" t="s">
        <v>31</v>
      </c>
      <c r="C74" s="46" t="s">
        <v>32</v>
      </c>
      <c r="D74" s="46" t="s">
        <v>4</v>
      </c>
      <c r="E74" s="46" t="s">
        <v>5</v>
      </c>
      <c r="F74" s="58" t="s">
        <v>33</v>
      </c>
      <c r="G74" s="58" t="s">
        <v>34</v>
      </c>
      <c r="H74" s="58" t="s">
        <v>35</v>
      </c>
      <c r="I74" s="58" t="s">
        <v>36</v>
      </c>
      <c r="J74" s="58" t="s">
        <v>37</v>
      </c>
      <c r="K74" s="58" t="s">
        <v>38</v>
      </c>
      <c r="L74" s="58" t="s">
        <v>39</v>
      </c>
      <c r="M74" s="58" t="s">
        <v>40</v>
      </c>
      <c r="N74" s="58" t="s">
        <v>41</v>
      </c>
      <c r="O74" s="58" t="s">
        <v>42</v>
      </c>
      <c r="P74" s="58" t="s">
        <v>43</v>
      </c>
      <c r="Q74" s="58" t="s">
        <v>44</v>
      </c>
      <c r="R74" s="59" t="s">
        <v>8</v>
      </c>
    </row>
    <row r="75" spans="1:18">
      <c r="A75" s="112" t="s">
        <v>99</v>
      </c>
      <c r="B75" s="113">
        <v>1</v>
      </c>
      <c r="C75" s="114">
        <v>30</v>
      </c>
      <c r="D75" s="112" t="s">
        <v>100</v>
      </c>
      <c r="E75" s="112" t="s">
        <v>101</v>
      </c>
      <c r="F75" s="115">
        <f>F6+F29+F52</f>
        <v>6330</v>
      </c>
      <c r="G75" s="115">
        <f t="shared" ref="G75:Q75" si="6">G6+G29+G52</f>
        <v>9303</v>
      </c>
      <c r="H75" s="115">
        <f t="shared" si="6"/>
        <v>13639</v>
      </c>
      <c r="I75" s="115">
        <f t="shared" si="6"/>
        <v>16249</v>
      </c>
      <c r="J75" s="115">
        <f t="shared" si="6"/>
        <v>20189</v>
      </c>
      <c r="K75" s="115">
        <f t="shared" si="6"/>
        <v>23175</v>
      </c>
      <c r="L75" s="115">
        <f t="shared" si="6"/>
        <v>24489</v>
      </c>
      <c r="M75" s="115">
        <f t="shared" si="6"/>
        <v>30555</v>
      </c>
      <c r="N75" s="115">
        <f t="shared" si="6"/>
        <v>29611</v>
      </c>
      <c r="O75" s="115">
        <f t="shared" si="6"/>
        <v>35110</v>
      </c>
      <c r="P75" s="115">
        <f t="shared" si="6"/>
        <v>39318</v>
      </c>
      <c r="Q75" s="115">
        <f t="shared" si="6"/>
        <v>33703</v>
      </c>
      <c r="R75" s="121">
        <f>SUM(F75:Q75)</f>
        <v>281671</v>
      </c>
    </row>
    <row r="76" spans="1:18">
      <c r="A76" s="112" t="s">
        <v>99</v>
      </c>
      <c r="B76" s="113">
        <v>1</v>
      </c>
      <c r="C76" s="114">
        <v>30</v>
      </c>
      <c r="D76" s="112" t="s">
        <v>102</v>
      </c>
      <c r="E76" s="112" t="s">
        <v>101</v>
      </c>
      <c r="F76" s="115">
        <f t="shared" ref="F76:Q91" si="7">F7+F30+F53</f>
        <v>2550</v>
      </c>
      <c r="G76" s="115">
        <f t="shared" si="7"/>
        <v>4830</v>
      </c>
      <c r="H76" s="115">
        <f t="shared" si="7"/>
        <v>7590</v>
      </c>
      <c r="I76" s="115">
        <f t="shared" si="7"/>
        <v>9990</v>
      </c>
      <c r="J76" s="115">
        <f t="shared" si="7"/>
        <v>16814</v>
      </c>
      <c r="K76" s="115">
        <f t="shared" si="7"/>
        <v>17745</v>
      </c>
      <c r="L76" s="115">
        <f t="shared" si="7"/>
        <v>22500</v>
      </c>
      <c r="M76" s="115">
        <f t="shared" si="7"/>
        <v>28950</v>
      </c>
      <c r="N76" s="115">
        <f t="shared" si="7"/>
        <v>27975</v>
      </c>
      <c r="O76" s="115">
        <f t="shared" si="7"/>
        <v>33180</v>
      </c>
      <c r="P76" s="115">
        <f t="shared" si="7"/>
        <v>38631</v>
      </c>
      <c r="Q76" s="115">
        <f t="shared" si="7"/>
        <v>35525</v>
      </c>
      <c r="R76" s="121">
        <f t="shared" ref="R76:R93" si="8">SUM(F76:Q76)</f>
        <v>246280</v>
      </c>
    </row>
    <row r="77" spans="1:18">
      <c r="A77" s="112" t="s">
        <v>104</v>
      </c>
      <c r="B77" s="113">
        <v>1</v>
      </c>
      <c r="C77" s="114">
        <v>30</v>
      </c>
      <c r="D77" s="112" t="s">
        <v>105</v>
      </c>
      <c r="E77" s="112" t="s">
        <v>101</v>
      </c>
      <c r="F77" s="115">
        <f t="shared" si="7"/>
        <v>52143</v>
      </c>
      <c r="G77" s="115">
        <f t="shared" si="7"/>
        <v>62634</v>
      </c>
      <c r="H77" s="115">
        <f t="shared" si="7"/>
        <v>61273</v>
      </c>
      <c r="I77" s="115">
        <f t="shared" si="7"/>
        <v>76407</v>
      </c>
      <c r="J77" s="115">
        <f t="shared" si="7"/>
        <v>80412</v>
      </c>
      <c r="K77" s="115">
        <f t="shared" si="7"/>
        <v>86552</v>
      </c>
      <c r="L77" s="115">
        <f t="shared" si="7"/>
        <v>94265</v>
      </c>
      <c r="M77" s="115">
        <f t="shared" si="7"/>
        <v>104435</v>
      </c>
      <c r="N77" s="115">
        <f t="shared" si="7"/>
        <v>92591</v>
      </c>
      <c r="O77" s="115">
        <f t="shared" si="7"/>
        <v>109985</v>
      </c>
      <c r="P77" s="115">
        <f t="shared" si="7"/>
        <v>112831</v>
      </c>
      <c r="Q77" s="115">
        <f t="shared" si="7"/>
        <v>109372</v>
      </c>
      <c r="R77" s="121">
        <f t="shared" si="8"/>
        <v>1042900</v>
      </c>
    </row>
    <row r="78" spans="1:18">
      <c r="A78" s="112" t="s">
        <v>104</v>
      </c>
      <c r="B78" s="113">
        <v>1</v>
      </c>
      <c r="C78" s="114">
        <v>90</v>
      </c>
      <c r="D78" s="112" t="s">
        <v>105</v>
      </c>
      <c r="E78" s="112" t="s">
        <v>101</v>
      </c>
      <c r="F78" s="115">
        <f t="shared" si="7"/>
        <v>3000</v>
      </c>
      <c r="G78" s="115">
        <f t="shared" si="7"/>
        <v>3450</v>
      </c>
      <c r="H78" s="115">
        <f t="shared" si="7"/>
        <v>3300</v>
      </c>
      <c r="I78" s="115">
        <f t="shared" si="7"/>
        <v>4436</v>
      </c>
      <c r="J78" s="115">
        <f t="shared" si="7"/>
        <v>5010</v>
      </c>
      <c r="K78" s="115">
        <f t="shared" si="7"/>
        <v>4095</v>
      </c>
      <c r="L78" s="115">
        <f t="shared" si="7"/>
        <v>4275</v>
      </c>
      <c r="M78" s="115">
        <f t="shared" si="7"/>
        <v>5850</v>
      </c>
      <c r="N78" s="115">
        <f t="shared" si="7"/>
        <v>5340</v>
      </c>
      <c r="O78" s="115">
        <f t="shared" si="7"/>
        <v>6215</v>
      </c>
      <c r="P78" s="115">
        <f t="shared" si="7"/>
        <v>6948</v>
      </c>
      <c r="Q78" s="115">
        <f t="shared" si="7"/>
        <v>6206</v>
      </c>
      <c r="R78" s="121">
        <f t="shared" si="8"/>
        <v>58125</v>
      </c>
    </row>
    <row r="79" spans="1:18">
      <c r="A79" s="112" t="s">
        <v>104</v>
      </c>
      <c r="B79" s="113">
        <v>1</v>
      </c>
      <c r="C79" s="114">
        <v>30</v>
      </c>
      <c r="D79" s="112" t="s">
        <v>106</v>
      </c>
      <c r="E79" s="112" t="s">
        <v>101</v>
      </c>
      <c r="F79" s="115">
        <f t="shared" si="7"/>
        <v>55818.6</v>
      </c>
      <c r="G79" s="115">
        <f t="shared" si="7"/>
        <v>63255</v>
      </c>
      <c r="H79" s="115">
        <f t="shared" si="7"/>
        <v>66617</v>
      </c>
      <c r="I79" s="115">
        <f t="shared" si="7"/>
        <v>80309</v>
      </c>
      <c r="J79" s="115">
        <f t="shared" si="7"/>
        <v>81701</v>
      </c>
      <c r="K79" s="115">
        <f t="shared" si="7"/>
        <v>93114</v>
      </c>
      <c r="L79" s="115">
        <f t="shared" si="7"/>
        <v>104436</v>
      </c>
      <c r="M79" s="115">
        <f t="shared" si="7"/>
        <v>113612.7</v>
      </c>
      <c r="N79" s="115">
        <f t="shared" si="7"/>
        <v>110822</v>
      </c>
      <c r="O79" s="115">
        <f t="shared" si="7"/>
        <v>126245</v>
      </c>
      <c r="P79" s="115">
        <f t="shared" si="7"/>
        <v>139476</v>
      </c>
      <c r="Q79" s="115">
        <f t="shared" si="7"/>
        <v>128637</v>
      </c>
      <c r="R79" s="121">
        <f t="shared" si="8"/>
        <v>1164043.2999999998</v>
      </c>
    </row>
    <row r="80" spans="1:18">
      <c r="A80" s="112" t="s">
        <v>104</v>
      </c>
      <c r="B80" s="113">
        <v>1</v>
      </c>
      <c r="C80" s="114">
        <v>90</v>
      </c>
      <c r="D80" s="112" t="s">
        <v>106</v>
      </c>
      <c r="E80" s="112" t="s">
        <v>101</v>
      </c>
      <c r="F80" s="115">
        <f t="shared" si="7"/>
        <v>3465</v>
      </c>
      <c r="G80" s="115">
        <f t="shared" si="7"/>
        <v>3623</v>
      </c>
      <c r="H80" s="115">
        <f t="shared" si="7"/>
        <v>4004</v>
      </c>
      <c r="I80" s="115">
        <f t="shared" si="7"/>
        <v>3384</v>
      </c>
      <c r="J80" s="115">
        <f t="shared" si="7"/>
        <v>4445</v>
      </c>
      <c r="K80" s="115">
        <f t="shared" si="7"/>
        <v>3600</v>
      </c>
      <c r="L80" s="115">
        <f t="shared" si="7"/>
        <v>4950</v>
      </c>
      <c r="M80" s="115">
        <f t="shared" si="7"/>
        <v>4432</v>
      </c>
      <c r="N80" s="115">
        <f t="shared" si="7"/>
        <v>3150</v>
      </c>
      <c r="O80" s="115">
        <f t="shared" si="7"/>
        <v>3405</v>
      </c>
      <c r="P80" s="115">
        <f t="shared" si="7"/>
        <v>4321</v>
      </c>
      <c r="Q80" s="115">
        <f t="shared" si="7"/>
        <v>3751</v>
      </c>
      <c r="R80" s="121">
        <f t="shared" si="8"/>
        <v>46530</v>
      </c>
    </row>
    <row r="81" spans="1:18">
      <c r="A81" s="112" t="s">
        <v>107</v>
      </c>
      <c r="B81" s="113">
        <v>1</v>
      </c>
      <c r="C81" s="114">
        <v>30</v>
      </c>
      <c r="D81" s="112" t="s">
        <v>102</v>
      </c>
      <c r="E81" s="112" t="s">
        <v>101</v>
      </c>
      <c r="F81" s="115">
        <f t="shared" si="7"/>
        <v>0</v>
      </c>
      <c r="G81" s="115">
        <f t="shared" si="7"/>
        <v>0</v>
      </c>
      <c r="H81" s="115">
        <f t="shared" si="7"/>
        <v>0</v>
      </c>
      <c r="I81" s="115">
        <f t="shared" si="7"/>
        <v>0</v>
      </c>
      <c r="J81" s="115">
        <f t="shared" si="7"/>
        <v>0</v>
      </c>
      <c r="K81" s="115">
        <f t="shared" si="7"/>
        <v>120</v>
      </c>
      <c r="L81" s="115">
        <f t="shared" si="7"/>
        <v>974</v>
      </c>
      <c r="M81" s="115">
        <f t="shared" si="7"/>
        <v>2747</v>
      </c>
      <c r="N81" s="115">
        <f t="shared" si="7"/>
        <v>2578</v>
      </c>
      <c r="O81" s="115">
        <f t="shared" si="7"/>
        <v>3573</v>
      </c>
      <c r="P81" s="115">
        <f t="shared" si="7"/>
        <v>3810</v>
      </c>
      <c r="Q81" s="115">
        <f t="shared" si="7"/>
        <v>3503</v>
      </c>
      <c r="R81" s="121">
        <f t="shared" si="8"/>
        <v>17305</v>
      </c>
    </row>
    <row r="82" spans="1:18">
      <c r="A82" s="112" t="s">
        <v>107</v>
      </c>
      <c r="B82" s="113">
        <v>1</v>
      </c>
      <c r="C82" s="114">
        <v>90</v>
      </c>
      <c r="D82" s="112" t="s">
        <v>102</v>
      </c>
      <c r="E82" s="112" t="s">
        <v>101</v>
      </c>
      <c r="F82" s="115">
        <f t="shared" si="7"/>
        <v>0</v>
      </c>
      <c r="G82" s="115">
        <f t="shared" si="7"/>
        <v>0</v>
      </c>
      <c r="H82" s="115">
        <f t="shared" si="7"/>
        <v>0</v>
      </c>
      <c r="I82" s="115">
        <f t="shared" si="7"/>
        <v>0</v>
      </c>
      <c r="J82" s="115">
        <f t="shared" si="7"/>
        <v>0</v>
      </c>
      <c r="K82" s="115">
        <f t="shared" si="7"/>
        <v>180</v>
      </c>
      <c r="L82" s="115">
        <f t="shared" si="7"/>
        <v>1620</v>
      </c>
      <c r="M82" s="115">
        <f t="shared" si="7"/>
        <v>3134</v>
      </c>
      <c r="N82" s="115">
        <f t="shared" si="7"/>
        <v>3750</v>
      </c>
      <c r="O82" s="115">
        <f t="shared" si="7"/>
        <v>5082</v>
      </c>
      <c r="P82" s="115">
        <f t="shared" si="7"/>
        <v>8190</v>
      </c>
      <c r="Q82" s="115">
        <f t="shared" si="7"/>
        <v>6660</v>
      </c>
      <c r="R82" s="121">
        <f t="shared" si="8"/>
        <v>28616</v>
      </c>
    </row>
    <row r="83" spans="1:18">
      <c r="A83" s="112" t="s">
        <v>107</v>
      </c>
      <c r="B83" s="113">
        <v>1</v>
      </c>
      <c r="C83" s="114">
        <v>30</v>
      </c>
      <c r="D83" s="112" t="s">
        <v>108</v>
      </c>
      <c r="E83" s="112" t="s">
        <v>101</v>
      </c>
      <c r="F83" s="115">
        <f t="shared" si="7"/>
        <v>0</v>
      </c>
      <c r="G83" s="115">
        <f t="shared" si="7"/>
        <v>0</v>
      </c>
      <c r="H83" s="115">
        <f t="shared" si="7"/>
        <v>0</v>
      </c>
      <c r="I83" s="115">
        <f t="shared" si="7"/>
        <v>0</v>
      </c>
      <c r="J83" s="115">
        <f t="shared" si="7"/>
        <v>0</v>
      </c>
      <c r="K83" s="115">
        <f t="shared" si="7"/>
        <v>0</v>
      </c>
      <c r="L83" s="115">
        <f t="shared" si="7"/>
        <v>180</v>
      </c>
      <c r="M83" s="115">
        <f t="shared" si="7"/>
        <v>1500</v>
      </c>
      <c r="N83" s="115">
        <f t="shared" si="7"/>
        <v>1800</v>
      </c>
      <c r="O83" s="115">
        <f t="shared" si="7"/>
        <v>2170</v>
      </c>
      <c r="P83" s="115">
        <f t="shared" si="7"/>
        <v>3210</v>
      </c>
      <c r="Q83" s="115">
        <f t="shared" si="7"/>
        <v>3330</v>
      </c>
      <c r="R83" s="121">
        <f t="shared" si="8"/>
        <v>12190</v>
      </c>
    </row>
    <row r="84" spans="1:18">
      <c r="A84" s="112" t="s">
        <v>107</v>
      </c>
      <c r="B84" s="113">
        <v>1</v>
      </c>
      <c r="C84" s="114">
        <v>90</v>
      </c>
      <c r="D84" s="112" t="s">
        <v>108</v>
      </c>
      <c r="E84" s="112" t="s">
        <v>101</v>
      </c>
      <c r="F84" s="115">
        <f t="shared" si="7"/>
        <v>0</v>
      </c>
      <c r="G84" s="115">
        <f t="shared" si="7"/>
        <v>0</v>
      </c>
      <c r="H84" s="115">
        <f t="shared" si="7"/>
        <v>0</v>
      </c>
      <c r="I84" s="115">
        <f t="shared" si="7"/>
        <v>0</v>
      </c>
      <c r="J84" s="115">
        <f t="shared" si="7"/>
        <v>0</v>
      </c>
      <c r="K84" s="115">
        <f t="shared" si="7"/>
        <v>0</v>
      </c>
      <c r="L84" s="115">
        <f t="shared" si="7"/>
        <v>1110</v>
      </c>
      <c r="M84" s="115">
        <f t="shared" si="7"/>
        <v>1440</v>
      </c>
      <c r="N84" s="115">
        <f t="shared" si="7"/>
        <v>3030</v>
      </c>
      <c r="O84" s="115">
        <f t="shared" si="7"/>
        <v>4380</v>
      </c>
      <c r="P84" s="115">
        <f t="shared" si="7"/>
        <v>6330</v>
      </c>
      <c r="Q84" s="115">
        <f t="shared" si="7"/>
        <v>7680</v>
      </c>
      <c r="R84" s="121">
        <f t="shared" si="8"/>
        <v>23970</v>
      </c>
    </row>
    <row r="85" spans="1:18">
      <c r="A85" s="112" t="s">
        <v>109</v>
      </c>
      <c r="B85" s="113">
        <v>1</v>
      </c>
      <c r="C85" s="114">
        <v>60</v>
      </c>
      <c r="D85" s="112" t="s">
        <v>110</v>
      </c>
      <c r="E85" s="112" t="s">
        <v>101</v>
      </c>
      <c r="F85" s="115">
        <f t="shared" si="7"/>
        <v>0</v>
      </c>
      <c r="G85" s="115">
        <f t="shared" si="7"/>
        <v>0</v>
      </c>
      <c r="H85" s="115">
        <f t="shared" si="7"/>
        <v>0</v>
      </c>
      <c r="I85" s="115">
        <f t="shared" si="7"/>
        <v>0</v>
      </c>
      <c r="J85" s="115">
        <f t="shared" si="7"/>
        <v>0</v>
      </c>
      <c r="K85" s="115">
        <f t="shared" si="7"/>
        <v>0</v>
      </c>
      <c r="L85" s="115">
        <f t="shared" si="7"/>
        <v>0</v>
      </c>
      <c r="M85" s="115">
        <f t="shared" si="7"/>
        <v>180</v>
      </c>
      <c r="N85" s="115">
        <f t="shared" si="7"/>
        <v>750</v>
      </c>
      <c r="O85" s="115">
        <f t="shared" si="7"/>
        <v>720</v>
      </c>
      <c r="P85" s="115">
        <f t="shared" si="7"/>
        <v>1440</v>
      </c>
      <c r="Q85" s="115">
        <f t="shared" si="7"/>
        <v>930</v>
      </c>
      <c r="R85" s="121">
        <f t="shared" si="8"/>
        <v>4020</v>
      </c>
    </row>
    <row r="86" spans="1:18">
      <c r="A86" s="112" t="s">
        <v>109</v>
      </c>
      <c r="B86" s="113">
        <v>1</v>
      </c>
      <c r="C86" s="114">
        <v>60</v>
      </c>
      <c r="D86" s="112" t="s">
        <v>111</v>
      </c>
      <c r="E86" s="112" t="s">
        <v>101</v>
      </c>
      <c r="F86" s="115">
        <f t="shared" si="7"/>
        <v>0</v>
      </c>
      <c r="G86" s="115">
        <f t="shared" si="7"/>
        <v>0</v>
      </c>
      <c r="H86" s="115">
        <f t="shared" si="7"/>
        <v>0</v>
      </c>
      <c r="I86" s="115">
        <f t="shared" si="7"/>
        <v>0</v>
      </c>
      <c r="J86" s="115">
        <f t="shared" si="7"/>
        <v>0</v>
      </c>
      <c r="K86" s="115">
        <f t="shared" si="7"/>
        <v>0</v>
      </c>
      <c r="L86" s="115">
        <f t="shared" si="7"/>
        <v>300</v>
      </c>
      <c r="M86" s="115">
        <f t="shared" si="7"/>
        <v>360</v>
      </c>
      <c r="N86" s="115">
        <f t="shared" si="7"/>
        <v>450</v>
      </c>
      <c r="O86" s="115">
        <f t="shared" si="7"/>
        <v>810</v>
      </c>
      <c r="P86" s="115">
        <f t="shared" si="7"/>
        <v>1500</v>
      </c>
      <c r="Q86" s="115">
        <f t="shared" si="7"/>
        <v>1890</v>
      </c>
      <c r="R86" s="121">
        <f t="shared" si="8"/>
        <v>5310</v>
      </c>
    </row>
    <row r="87" spans="1:18">
      <c r="A87" s="112" t="s">
        <v>109</v>
      </c>
      <c r="B87" s="113">
        <v>1</v>
      </c>
      <c r="C87" s="114">
        <v>60</v>
      </c>
      <c r="D87" s="112" t="s">
        <v>112</v>
      </c>
      <c r="E87" s="112" t="s">
        <v>101</v>
      </c>
      <c r="F87" s="115">
        <f t="shared" si="7"/>
        <v>0</v>
      </c>
      <c r="G87" s="115">
        <f t="shared" si="7"/>
        <v>0</v>
      </c>
      <c r="H87" s="115">
        <f t="shared" si="7"/>
        <v>0</v>
      </c>
      <c r="I87" s="115">
        <f t="shared" si="7"/>
        <v>0</v>
      </c>
      <c r="J87" s="115">
        <f t="shared" si="7"/>
        <v>0</v>
      </c>
      <c r="K87" s="115">
        <f t="shared" si="7"/>
        <v>0</v>
      </c>
      <c r="L87" s="115">
        <f t="shared" si="7"/>
        <v>330</v>
      </c>
      <c r="M87" s="115">
        <f t="shared" si="7"/>
        <v>660</v>
      </c>
      <c r="N87" s="115">
        <f t="shared" si="7"/>
        <v>630</v>
      </c>
      <c r="O87" s="115">
        <f t="shared" si="7"/>
        <v>990</v>
      </c>
      <c r="P87" s="115">
        <f t="shared" si="7"/>
        <v>1380</v>
      </c>
      <c r="Q87" s="115">
        <f t="shared" si="7"/>
        <v>1080</v>
      </c>
      <c r="R87" s="121">
        <f t="shared" si="8"/>
        <v>5070</v>
      </c>
    </row>
    <row r="88" spans="1:18">
      <c r="A88" s="112" t="s">
        <v>109</v>
      </c>
      <c r="B88" s="113">
        <v>1</v>
      </c>
      <c r="C88" s="114">
        <v>60</v>
      </c>
      <c r="D88" s="112" t="s">
        <v>113</v>
      </c>
      <c r="E88" s="112" t="s">
        <v>101</v>
      </c>
      <c r="F88" s="115">
        <f t="shared" si="7"/>
        <v>0</v>
      </c>
      <c r="G88" s="115">
        <f t="shared" si="7"/>
        <v>0</v>
      </c>
      <c r="H88" s="115">
        <f t="shared" si="7"/>
        <v>0</v>
      </c>
      <c r="I88" s="115">
        <f t="shared" si="7"/>
        <v>0</v>
      </c>
      <c r="J88" s="115">
        <f t="shared" si="7"/>
        <v>0</v>
      </c>
      <c r="K88" s="115">
        <f t="shared" si="7"/>
        <v>0</v>
      </c>
      <c r="L88" s="115">
        <f t="shared" si="7"/>
        <v>630</v>
      </c>
      <c r="M88" s="115">
        <f t="shared" si="7"/>
        <v>2580</v>
      </c>
      <c r="N88" s="115">
        <f t="shared" si="7"/>
        <v>3840</v>
      </c>
      <c r="O88" s="115">
        <f t="shared" si="7"/>
        <v>4380</v>
      </c>
      <c r="P88" s="115">
        <f t="shared" si="7"/>
        <v>6900</v>
      </c>
      <c r="Q88" s="115">
        <f t="shared" si="7"/>
        <v>8640</v>
      </c>
      <c r="R88" s="121">
        <f t="shared" si="8"/>
        <v>26970</v>
      </c>
    </row>
    <row r="89" spans="1:18">
      <c r="A89" s="112" t="s">
        <v>114</v>
      </c>
      <c r="B89" s="113">
        <v>1</v>
      </c>
      <c r="C89" s="114">
        <v>30</v>
      </c>
      <c r="D89" s="112" t="s">
        <v>115</v>
      </c>
      <c r="E89" s="112" t="s">
        <v>116</v>
      </c>
      <c r="F89" s="115">
        <f t="shared" si="7"/>
        <v>0</v>
      </c>
      <c r="G89" s="115">
        <f t="shared" si="7"/>
        <v>0</v>
      </c>
      <c r="H89" s="115">
        <f t="shared" si="7"/>
        <v>0</v>
      </c>
      <c r="I89" s="115">
        <f t="shared" si="7"/>
        <v>0</v>
      </c>
      <c r="J89" s="115">
        <f t="shared" si="7"/>
        <v>0</v>
      </c>
      <c r="K89" s="115">
        <f t="shared" si="7"/>
        <v>0</v>
      </c>
      <c r="L89" s="115">
        <f t="shared" si="7"/>
        <v>0</v>
      </c>
      <c r="M89" s="115">
        <f t="shared" si="7"/>
        <v>0</v>
      </c>
      <c r="N89" s="115">
        <f t="shared" si="7"/>
        <v>0</v>
      </c>
      <c r="O89" s="115">
        <f t="shared" si="7"/>
        <v>0</v>
      </c>
      <c r="P89" s="115">
        <f t="shared" si="7"/>
        <v>90</v>
      </c>
      <c r="Q89" s="115">
        <f t="shared" si="7"/>
        <v>139</v>
      </c>
      <c r="R89" s="121">
        <f t="shared" si="8"/>
        <v>229</v>
      </c>
    </row>
    <row r="90" spans="1:18">
      <c r="A90" s="112" t="s">
        <v>114</v>
      </c>
      <c r="B90" s="113">
        <v>1</v>
      </c>
      <c r="C90" s="114">
        <v>30</v>
      </c>
      <c r="D90" s="112" t="s">
        <v>117</v>
      </c>
      <c r="E90" s="112" t="s">
        <v>116</v>
      </c>
      <c r="F90" s="115">
        <f t="shared" si="7"/>
        <v>0</v>
      </c>
      <c r="G90" s="115">
        <f t="shared" si="7"/>
        <v>0</v>
      </c>
      <c r="H90" s="115">
        <f t="shared" si="7"/>
        <v>0</v>
      </c>
      <c r="I90" s="115">
        <f t="shared" si="7"/>
        <v>0</v>
      </c>
      <c r="J90" s="115">
        <f t="shared" si="7"/>
        <v>0</v>
      </c>
      <c r="K90" s="115">
        <f t="shared" si="7"/>
        <v>0</v>
      </c>
      <c r="L90" s="115">
        <f t="shared" si="7"/>
        <v>0</v>
      </c>
      <c r="M90" s="115">
        <f t="shared" si="7"/>
        <v>0</v>
      </c>
      <c r="N90" s="115">
        <f t="shared" si="7"/>
        <v>0</v>
      </c>
      <c r="O90" s="115">
        <f t="shared" si="7"/>
        <v>510</v>
      </c>
      <c r="P90" s="115">
        <f t="shared" si="7"/>
        <v>270</v>
      </c>
      <c r="Q90" s="115">
        <f t="shared" si="7"/>
        <v>480</v>
      </c>
      <c r="R90" s="121">
        <f t="shared" si="8"/>
        <v>1260</v>
      </c>
    </row>
    <row r="91" spans="1:18">
      <c r="A91" s="112" t="s">
        <v>114</v>
      </c>
      <c r="B91" s="113">
        <v>1</v>
      </c>
      <c r="C91" s="114">
        <v>60</v>
      </c>
      <c r="D91" s="112" t="s">
        <v>117</v>
      </c>
      <c r="E91" s="112" t="s">
        <v>116</v>
      </c>
      <c r="F91" s="115">
        <f t="shared" si="7"/>
        <v>0</v>
      </c>
      <c r="G91" s="115">
        <f t="shared" si="7"/>
        <v>0</v>
      </c>
      <c r="H91" s="115">
        <f t="shared" si="7"/>
        <v>0</v>
      </c>
      <c r="I91" s="115">
        <f t="shared" si="7"/>
        <v>0</v>
      </c>
      <c r="J91" s="115">
        <f t="shared" si="7"/>
        <v>0</v>
      </c>
      <c r="K91" s="115">
        <f t="shared" si="7"/>
        <v>0</v>
      </c>
      <c r="L91" s="115">
        <f t="shared" si="7"/>
        <v>0</v>
      </c>
      <c r="M91" s="115">
        <f t="shared" si="7"/>
        <v>0</v>
      </c>
      <c r="N91" s="115">
        <f t="shared" si="7"/>
        <v>0</v>
      </c>
      <c r="O91" s="115">
        <f t="shared" si="7"/>
        <v>540</v>
      </c>
      <c r="P91" s="115">
        <f t="shared" si="7"/>
        <v>960</v>
      </c>
      <c r="Q91" s="115">
        <f t="shared" si="7"/>
        <v>2100</v>
      </c>
      <c r="R91" s="121">
        <f t="shared" si="8"/>
        <v>3600</v>
      </c>
    </row>
    <row r="92" spans="1:18">
      <c r="A92" s="112" t="s">
        <v>114</v>
      </c>
      <c r="B92" s="113">
        <v>1</v>
      </c>
      <c r="C92" s="114">
        <v>30</v>
      </c>
      <c r="D92" s="112" t="s">
        <v>118</v>
      </c>
      <c r="E92" s="112" t="s">
        <v>116</v>
      </c>
      <c r="F92" s="115">
        <f t="shared" ref="F92:Q93" si="9">F23+F46+F69</f>
        <v>0</v>
      </c>
      <c r="G92" s="115">
        <f t="shared" si="9"/>
        <v>0</v>
      </c>
      <c r="H92" s="115">
        <f t="shared" si="9"/>
        <v>0</v>
      </c>
      <c r="I92" s="115">
        <f t="shared" si="9"/>
        <v>0</v>
      </c>
      <c r="J92" s="115">
        <f t="shared" si="9"/>
        <v>0</v>
      </c>
      <c r="K92" s="115">
        <f t="shared" si="9"/>
        <v>0</v>
      </c>
      <c r="L92" s="115">
        <f t="shared" si="9"/>
        <v>0</v>
      </c>
      <c r="M92" s="115">
        <f t="shared" si="9"/>
        <v>0</v>
      </c>
      <c r="N92" s="115">
        <f t="shared" si="9"/>
        <v>0</v>
      </c>
      <c r="O92" s="115">
        <f t="shared" si="9"/>
        <v>0</v>
      </c>
      <c r="P92" s="115">
        <f t="shared" si="9"/>
        <v>30</v>
      </c>
      <c r="Q92" s="115">
        <f t="shared" si="9"/>
        <v>120</v>
      </c>
      <c r="R92" s="121">
        <f t="shared" si="8"/>
        <v>150</v>
      </c>
    </row>
    <row r="93" spans="1:18">
      <c r="A93" s="112" t="s">
        <v>114</v>
      </c>
      <c r="B93" s="113">
        <v>1</v>
      </c>
      <c r="C93" s="114">
        <v>30</v>
      </c>
      <c r="D93" s="112" t="s">
        <v>119</v>
      </c>
      <c r="E93" s="112" t="s">
        <v>116</v>
      </c>
      <c r="F93" s="115">
        <f t="shared" si="9"/>
        <v>0</v>
      </c>
      <c r="G93" s="115">
        <f t="shared" si="9"/>
        <v>0</v>
      </c>
      <c r="H93" s="115">
        <f t="shared" si="9"/>
        <v>0</v>
      </c>
      <c r="I93" s="115">
        <f t="shared" si="9"/>
        <v>0</v>
      </c>
      <c r="J93" s="115">
        <f t="shared" si="9"/>
        <v>0</v>
      </c>
      <c r="K93" s="115">
        <f t="shared" si="9"/>
        <v>0</v>
      </c>
      <c r="L93" s="115">
        <f t="shared" si="9"/>
        <v>0</v>
      </c>
      <c r="M93" s="115">
        <f t="shared" si="9"/>
        <v>0</v>
      </c>
      <c r="N93" s="115">
        <f t="shared" si="9"/>
        <v>30</v>
      </c>
      <c r="O93" s="115">
        <f t="shared" si="9"/>
        <v>210</v>
      </c>
      <c r="P93" s="115">
        <f t="shared" si="9"/>
        <v>240</v>
      </c>
      <c r="Q93" s="115">
        <f t="shared" si="9"/>
        <v>720</v>
      </c>
      <c r="R93" s="121">
        <f t="shared" si="8"/>
        <v>1200</v>
      </c>
    </row>
    <row r="94" spans="1:18" ht="14.25">
      <c r="E94" s="55" t="s">
        <v>45</v>
      </c>
      <c r="F94" s="14">
        <f t="shared" ref="F94:R94" si="10">SUM(F75:F93)</f>
        <v>123306.6</v>
      </c>
      <c r="G94" s="14">
        <f t="shared" si="10"/>
        <v>147095</v>
      </c>
      <c r="H94" s="14">
        <f t="shared" si="10"/>
        <v>156423</v>
      </c>
      <c r="I94" s="14">
        <f t="shared" si="10"/>
        <v>190775</v>
      </c>
      <c r="J94" s="14">
        <f t="shared" si="10"/>
        <v>208571</v>
      </c>
      <c r="K94" s="14">
        <f t="shared" si="10"/>
        <v>228581</v>
      </c>
      <c r="L94" s="14">
        <f t="shared" si="10"/>
        <v>260059</v>
      </c>
      <c r="M94" s="14">
        <f t="shared" si="10"/>
        <v>300435.7</v>
      </c>
      <c r="N94" s="14">
        <f t="shared" si="10"/>
        <v>286347</v>
      </c>
      <c r="O94" s="14">
        <f t="shared" si="10"/>
        <v>337505</v>
      </c>
      <c r="P94" s="14">
        <f t="shared" si="10"/>
        <v>375875</v>
      </c>
      <c r="Q94" s="14">
        <f t="shared" si="10"/>
        <v>354466</v>
      </c>
      <c r="R94" s="62">
        <f t="shared" si="10"/>
        <v>2969439.3</v>
      </c>
    </row>
  </sheetData>
  <mergeCells count="4">
    <mergeCell ref="F4:R4"/>
    <mergeCell ref="F27:R27"/>
    <mergeCell ref="F50:R50"/>
    <mergeCell ref="F73:R73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showGridLines="0" workbookViewId="0"/>
  </sheetViews>
  <sheetFormatPr defaultRowHeight="12.75"/>
  <cols>
    <col min="1" max="1" width="32" style="3" customWidth="1"/>
    <col min="2" max="2" width="22.5703125" style="3" bestFit="1" customWidth="1"/>
    <col min="3" max="3" width="12.5703125" style="3" bestFit="1" customWidth="1"/>
    <col min="4" max="4" width="13.140625" style="3" bestFit="1" customWidth="1"/>
    <col min="5" max="5" width="8.7109375" style="3" bestFit="1" customWidth="1"/>
    <col min="6" max="6" width="12" style="3" bestFit="1" customWidth="1"/>
    <col min="7" max="7" width="17.85546875" style="3" bestFit="1" customWidth="1"/>
    <col min="8" max="8" width="14.28515625" style="3" bestFit="1" customWidth="1"/>
    <col min="9" max="9" width="7.7109375" style="3" bestFit="1" customWidth="1"/>
    <col min="10" max="16384" width="9.140625" style="3"/>
  </cols>
  <sheetData>
    <row r="1" spans="1:10" ht="15.75">
      <c r="A1" s="43" t="s">
        <v>121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63" t="s">
        <v>2</v>
      </c>
      <c r="B3" s="63" t="s">
        <v>50</v>
      </c>
      <c r="C3" s="63" t="s">
        <v>4</v>
      </c>
      <c r="D3" s="63" t="s">
        <v>5</v>
      </c>
      <c r="E3" s="63" t="s">
        <v>51</v>
      </c>
      <c r="F3" s="63" t="s">
        <v>52</v>
      </c>
      <c r="G3" s="63" t="s">
        <v>53</v>
      </c>
      <c r="H3" s="63" t="s">
        <v>54</v>
      </c>
      <c r="I3" s="63" t="s">
        <v>55</v>
      </c>
      <c r="J3" s="2"/>
    </row>
    <row r="4" spans="1:10">
      <c r="A4" s="112" t="s">
        <v>99</v>
      </c>
      <c r="B4" s="112" t="s">
        <v>122</v>
      </c>
      <c r="C4" s="112" t="s">
        <v>100</v>
      </c>
      <c r="D4" s="112" t="s">
        <v>101</v>
      </c>
      <c r="E4" s="112" t="s">
        <v>57</v>
      </c>
      <c r="F4" s="112" t="s">
        <v>123</v>
      </c>
      <c r="G4" s="112" t="s">
        <v>67</v>
      </c>
      <c r="H4" s="122" t="s">
        <v>60</v>
      </c>
      <c r="I4" s="122" t="s">
        <v>61</v>
      </c>
      <c r="J4" s="2"/>
    </row>
    <row r="5" spans="1:10">
      <c r="A5" s="112" t="s">
        <v>99</v>
      </c>
      <c r="B5" s="112" t="s">
        <v>122</v>
      </c>
      <c r="C5" s="112" t="s">
        <v>100</v>
      </c>
      <c r="D5" s="112" t="s">
        <v>101</v>
      </c>
      <c r="E5" s="112" t="s">
        <v>57</v>
      </c>
      <c r="F5" s="112" t="s">
        <v>124</v>
      </c>
      <c r="G5" s="112" t="s">
        <v>67</v>
      </c>
      <c r="H5" s="122" t="s">
        <v>60</v>
      </c>
      <c r="I5" s="122" t="s">
        <v>61</v>
      </c>
      <c r="J5" s="2"/>
    </row>
    <row r="6" spans="1:10">
      <c r="A6" s="112" t="s">
        <v>99</v>
      </c>
      <c r="B6" s="112" t="s">
        <v>122</v>
      </c>
      <c r="C6" s="112" t="s">
        <v>100</v>
      </c>
      <c r="D6" s="112" t="s">
        <v>101</v>
      </c>
      <c r="E6" s="112" t="s">
        <v>77</v>
      </c>
      <c r="F6" s="112" t="s">
        <v>123</v>
      </c>
      <c r="G6" s="112" t="s">
        <v>67</v>
      </c>
      <c r="H6" s="122" t="s">
        <v>60</v>
      </c>
      <c r="I6" s="122" t="s">
        <v>61</v>
      </c>
      <c r="J6" s="2"/>
    </row>
    <row r="7" spans="1:10">
      <c r="A7" s="112" t="s">
        <v>99</v>
      </c>
      <c r="B7" s="112" t="s">
        <v>122</v>
      </c>
      <c r="C7" s="112" t="s">
        <v>102</v>
      </c>
      <c r="D7" s="112" t="s">
        <v>101</v>
      </c>
      <c r="E7" s="112" t="s">
        <v>57</v>
      </c>
      <c r="F7" s="112" t="s">
        <v>125</v>
      </c>
      <c r="G7" s="112" t="s">
        <v>67</v>
      </c>
      <c r="H7" s="122" t="s">
        <v>60</v>
      </c>
      <c r="I7" s="122" t="s">
        <v>61</v>
      </c>
      <c r="J7" s="2"/>
    </row>
    <row r="8" spans="1:10">
      <c r="A8" s="112" t="s">
        <v>99</v>
      </c>
      <c r="B8" s="112" t="s">
        <v>122</v>
      </c>
      <c r="C8" s="112" t="s">
        <v>102</v>
      </c>
      <c r="D8" s="112" t="s">
        <v>101</v>
      </c>
      <c r="E8" s="112" t="s">
        <v>57</v>
      </c>
      <c r="F8" s="112" t="s">
        <v>126</v>
      </c>
      <c r="G8" s="112" t="s">
        <v>67</v>
      </c>
      <c r="H8" s="122" t="s">
        <v>60</v>
      </c>
      <c r="I8" s="122" t="s">
        <v>61</v>
      </c>
      <c r="J8" s="2"/>
    </row>
    <row r="9" spans="1:10">
      <c r="A9" s="112" t="s">
        <v>104</v>
      </c>
      <c r="B9" s="112" t="s">
        <v>127</v>
      </c>
      <c r="C9" s="112" t="s">
        <v>105</v>
      </c>
      <c r="D9" s="112" t="s">
        <v>101</v>
      </c>
      <c r="E9" s="112" t="s">
        <v>57</v>
      </c>
      <c r="F9" s="112" t="s">
        <v>128</v>
      </c>
      <c r="G9" s="112" t="s">
        <v>129</v>
      </c>
      <c r="H9" s="122" t="s">
        <v>60</v>
      </c>
      <c r="I9" s="122" t="s">
        <v>61</v>
      </c>
      <c r="J9" s="2"/>
    </row>
    <row r="10" spans="1:10">
      <c r="A10" s="112" t="s">
        <v>104</v>
      </c>
      <c r="B10" s="112" t="s">
        <v>127</v>
      </c>
      <c r="C10" s="112" t="s">
        <v>105</v>
      </c>
      <c r="D10" s="112" t="s">
        <v>101</v>
      </c>
      <c r="E10" s="112" t="s">
        <v>57</v>
      </c>
      <c r="F10" s="112" t="s">
        <v>130</v>
      </c>
      <c r="G10" s="112" t="s">
        <v>129</v>
      </c>
      <c r="H10" s="122" t="s">
        <v>60</v>
      </c>
      <c r="I10" s="122" t="s">
        <v>61</v>
      </c>
      <c r="J10" s="2"/>
    </row>
    <row r="11" spans="1:10">
      <c r="A11" s="112" t="s">
        <v>104</v>
      </c>
      <c r="B11" s="112" t="s">
        <v>127</v>
      </c>
      <c r="C11" s="112" t="s">
        <v>105</v>
      </c>
      <c r="D11" s="112" t="s">
        <v>101</v>
      </c>
      <c r="E11" s="112" t="s">
        <v>77</v>
      </c>
      <c r="F11" s="112" t="s">
        <v>128</v>
      </c>
      <c r="G11" s="112" t="s">
        <v>129</v>
      </c>
      <c r="H11" s="122" t="s">
        <v>60</v>
      </c>
      <c r="I11" s="122" t="s">
        <v>61</v>
      </c>
      <c r="J11" s="2"/>
    </row>
    <row r="12" spans="1:10">
      <c r="A12" s="112" t="s">
        <v>104</v>
      </c>
      <c r="B12" s="112" t="s">
        <v>127</v>
      </c>
      <c r="C12" s="112" t="s">
        <v>105</v>
      </c>
      <c r="D12" s="112" t="s">
        <v>101</v>
      </c>
      <c r="E12" s="112" t="s">
        <v>77</v>
      </c>
      <c r="F12" s="112" t="s">
        <v>130</v>
      </c>
      <c r="G12" s="112" t="s">
        <v>129</v>
      </c>
      <c r="H12" s="122" t="s">
        <v>60</v>
      </c>
      <c r="I12" s="122" t="s">
        <v>61</v>
      </c>
      <c r="J12" s="2"/>
    </row>
    <row r="13" spans="1:10">
      <c r="A13" s="112" t="s">
        <v>104</v>
      </c>
      <c r="B13" s="112" t="s">
        <v>127</v>
      </c>
      <c r="C13" s="112" t="s">
        <v>106</v>
      </c>
      <c r="D13" s="112" t="s">
        <v>101</v>
      </c>
      <c r="E13" s="112" t="s">
        <v>57</v>
      </c>
      <c r="F13" s="112" t="s">
        <v>131</v>
      </c>
      <c r="G13" s="112" t="s">
        <v>129</v>
      </c>
      <c r="H13" s="122" t="s">
        <v>60</v>
      </c>
      <c r="I13" s="122" t="s">
        <v>61</v>
      </c>
      <c r="J13" s="2"/>
    </row>
    <row r="14" spans="1:10">
      <c r="A14" s="112" t="s">
        <v>104</v>
      </c>
      <c r="B14" s="112" t="s">
        <v>127</v>
      </c>
      <c r="C14" s="112" t="s">
        <v>106</v>
      </c>
      <c r="D14" s="112" t="s">
        <v>101</v>
      </c>
      <c r="E14" s="112" t="s">
        <v>57</v>
      </c>
      <c r="F14" s="112" t="s">
        <v>132</v>
      </c>
      <c r="G14" s="112" t="s">
        <v>129</v>
      </c>
      <c r="H14" s="122" t="s">
        <v>60</v>
      </c>
      <c r="I14" s="122" t="s">
        <v>61</v>
      </c>
      <c r="J14" s="2"/>
    </row>
    <row r="15" spans="1:10">
      <c r="A15" s="112" t="s">
        <v>104</v>
      </c>
      <c r="B15" s="112" t="s">
        <v>127</v>
      </c>
      <c r="C15" s="112" t="s">
        <v>106</v>
      </c>
      <c r="D15" s="112" t="s">
        <v>101</v>
      </c>
      <c r="E15" s="112" t="s">
        <v>77</v>
      </c>
      <c r="F15" s="112" t="s">
        <v>131</v>
      </c>
      <c r="G15" s="112" t="s">
        <v>129</v>
      </c>
      <c r="H15" s="122" t="s">
        <v>60</v>
      </c>
      <c r="I15" s="122" t="s">
        <v>61</v>
      </c>
      <c r="J15" s="2"/>
    </row>
    <row r="16" spans="1:10">
      <c r="A16" s="112" t="s">
        <v>104</v>
      </c>
      <c r="B16" s="112" t="s">
        <v>127</v>
      </c>
      <c r="C16" s="112" t="s">
        <v>106</v>
      </c>
      <c r="D16" s="112" t="s">
        <v>101</v>
      </c>
      <c r="E16" s="112" t="s">
        <v>77</v>
      </c>
      <c r="F16" s="112" t="s">
        <v>132</v>
      </c>
      <c r="G16" s="112" t="s">
        <v>129</v>
      </c>
      <c r="H16" s="122" t="s">
        <v>60</v>
      </c>
      <c r="I16" s="122" t="s">
        <v>61</v>
      </c>
      <c r="J16" s="2"/>
    </row>
    <row r="17" spans="1:10">
      <c r="A17" s="112" t="s">
        <v>107</v>
      </c>
      <c r="B17" s="112" t="s">
        <v>133</v>
      </c>
      <c r="C17" s="112" t="s">
        <v>102</v>
      </c>
      <c r="D17" s="112" t="s">
        <v>101</v>
      </c>
      <c r="E17" s="112" t="s">
        <v>57</v>
      </c>
      <c r="F17" s="112" t="s">
        <v>134</v>
      </c>
      <c r="G17" s="112" t="s">
        <v>135</v>
      </c>
      <c r="H17" s="122" t="s">
        <v>60</v>
      </c>
      <c r="I17" s="122" t="s">
        <v>61</v>
      </c>
      <c r="J17" s="2"/>
    </row>
    <row r="18" spans="1:10">
      <c r="A18" s="112" t="s">
        <v>107</v>
      </c>
      <c r="B18" s="112" t="s">
        <v>133</v>
      </c>
      <c r="C18" s="112" t="s">
        <v>102</v>
      </c>
      <c r="D18" s="112" t="s">
        <v>101</v>
      </c>
      <c r="E18" s="112" t="s">
        <v>57</v>
      </c>
      <c r="F18" s="112" t="s">
        <v>136</v>
      </c>
      <c r="G18" s="112" t="s">
        <v>135</v>
      </c>
      <c r="H18" s="122" t="s">
        <v>60</v>
      </c>
      <c r="I18" s="122" t="s">
        <v>61</v>
      </c>
      <c r="J18" s="2"/>
    </row>
    <row r="19" spans="1:10">
      <c r="A19" s="112" t="s">
        <v>107</v>
      </c>
      <c r="B19" s="112" t="s">
        <v>133</v>
      </c>
      <c r="C19" s="112" t="s">
        <v>108</v>
      </c>
      <c r="D19" s="112" t="s">
        <v>101</v>
      </c>
      <c r="E19" s="112" t="s">
        <v>57</v>
      </c>
      <c r="F19" s="112" t="s">
        <v>137</v>
      </c>
      <c r="G19" s="112" t="s">
        <v>135</v>
      </c>
      <c r="H19" s="122" t="s">
        <v>60</v>
      </c>
      <c r="I19" s="122" t="s">
        <v>61</v>
      </c>
      <c r="J19" s="2"/>
    </row>
    <row r="20" spans="1:10">
      <c r="A20" s="112" t="s">
        <v>107</v>
      </c>
      <c r="B20" s="112" t="s">
        <v>133</v>
      </c>
      <c r="C20" s="112" t="s">
        <v>108</v>
      </c>
      <c r="D20" s="112" t="s">
        <v>101</v>
      </c>
      <c r="E20" s="112" t="s">
        <v>57</v>
      </c>
      <c r="F20" s="112" t="s">
        <v>138</v>
      </c>
      <c r="G20" s="112" t="s">
        <v>135</v>
      </c>
      <c r="H20" s="122" t="s">
        <v>60</v>
      </c>
      <c r="I20" s="122" t="s">
        <v>61</v>
      </c>
      <c r="J20" s="2"/>
    </row>
    <row r="21" spans="1:10">
      <c r="A21" s="112" t="s">
        <v>107</v>
      </c>
      <c r="B21" s="112" t="s">
        <v>133</v>
      </c>
      <c r="C21" s="112" t="s">
        <v>108</v>
      </c>
      <c r="D21" s="112" t="s">
        <v>101</v>
      </c>
      <c r="E21" s="112" t="s">
        <v>77</v>
      </c>
      <c r="F21" s="112" t="s">
        <v>137</v>
      </c>
      <c r="G21" s="112" t="s">
        <v>135</v>
      </c>
      <c r="H21" s="122" t="s">
        <v>60</v>
      </c>
      <c r="I21" s="122" t="s">
        <v>61</v>
      </c>
      <c r="J21" s="2"/>
    </row>
    <row r="22" spans="1:10">
      <c r="A22" s="112" t="s">
        <v>109</v>
      </c>
      <c r="B22" s="112" t="s">
        <v>139</v>
      </c>
      <c r="C22" s="112" t="s">
        <v>110</v>
      </c>
      <c r="D22" s="112" t="s">
        <v>101</v>
      </c>
      <c r="E22" s="112" t="s">
        <v>57</v>
      </c>
      <c r="F22" s="112" t="s">
        <v>140</v>
      </c>
      <c r="G22" s="112" t="s">
        <v>129</v>
      </c>
      <c r="H22" s="122" t="s">
        <v>60</v>
      </c>
      <c r="I22" s="122" t="s">
        <v>61</v>
      </c>
      <c r="J22" s="2"/>
    </row>
    <row r="23" spans="1:10">
      <c r="A23" s="112" t="s">
        <v>109</v>
      </c>
      <c r="B23" s="112" t="s">
        <v>139</v>
      </c>
      <c r="C23" s="112" t="s">
        <v>111</v>
      </c>
      <c r="D23" s="112" t="s">
        <v>101</v>
      </c>
      <c r="E23" s="112" t="s">
        <v>57</v>
      </c>
      <c r="F23" s="112" t="s">
        <v>141</v>
      </c>
      <c r="G23" s="112" t="s">
        <v>129</v>
      </c>
      <c r="H23" s="122" t="s">
        <v>60</v>
      </c>
      <c r="I23" s="122" t="s">
        <v>61</v>
      </c>
      <c r="J23" s="2"/>
    </row>
    <row r="24" spans="1:10">
      <c r="A24" s="112" t="s">
        <v>109</v>
      </c>
      <c r="B24" s="112" t="s">
        <v>139</v>
      </c>
      <c r="C24" s="112" t="s">
        <v>112</v>
      </c>
      <c r="D24" s="112" t="s">
        <v>101</v>
      </c>
      <c r="E24" s="112" t="s">
        <v>57</v>
      </c>
      <c r="F24" s="112" t="s">
        <v>142</v>
      </c>
      <c r="G24" s="112" t="s">
        <v>129</v>
      </c>
      <c r="H24" s="122" t="s">
        <v>60</v>
      </c>
      <c r="I24" s="122" t="s">
        <v>61</v>
      </c>
      <c r="J24" s="2"/>
    </row>
    <row r="25" spans="1:10">
      <c r="A25" s="112" t="s">
        <v>109</v>
      </c>
      <c r="B25" s="112" t="s">
        <v>139</v>
      </c>
      <c r="C25" s="112" t="s">
        <v>113</v>
      </c>
      <c r="D25" s="112" t="s">
        <v>101</v>
      </c>
      <c r="E25" s="112" t="s">
        <v>57</v>
      </c>
      <c r="F25" s="112" t="s">
        <v>143</v>
      </c>
      <c r="G25" s="112" t="s">
        <v>129</v>
      </c>
      <c r="H25" s="122" t="s">
        <v>60</v>
      </c>
      <c r="I25" s="122" t="s">
        <v>61</v>
      </c>
      <c r="J25" s="2"/>
    </row>
    <row r="26" spans="1:10">
      <c r="A26" s="112" t="s">
        <v>114</v>
      </c>
      <c r="B26" s="112" t="s">
        <v>144</v>
      </c>
      <c r="C26" s="112" t="s">
        <v>115</v>
      </c>
      <c r="D26" s="112" t="s">
        <v>116</v>
      </c>
      <c r="E26" s="112" t="s">
        <v>57</v>
      </c>
      <c r="F26" s="112" t="s">
        <v>145</v>
      </c>
      <c r="G26" s="112" t="s">
        <v>67</v>
      </c>
      <c r="H26" s="122" t="s">
        <v>60</v>
      </c>
      <c r="I26" s="122" t="s">
        <v>61</v>
      </c>
      <c r="J26" s="2"/>
    </row>
    <row r="27" spans="1:10">
      <c r="A27" s="112" t="s">
        <v>114</v>
      </c>
      <c r="B27" s="112" t="s">
        <v>144</v>
      </c>
      <c r="C27" s="112" t="s">
        <v>117</v>
      </c>
      <c r="D27" s="112" t="s">
        <v>116</v>
      </c>
      <c r="E27" s="112" t="s">
        <v>57</v>
      </c>
      <c r="F27" s="112" t="s">
        <v>146</v>
      </c>
      <c r="G27" s="112" t="s">
        <v>67</v>
      </c>
      <c r="H27" s="122" t="s">
        <v>60</v>
      </c>
      <c r="I27" s="122" t="s">
        <v>61</v>
      </c>
      <c r="J27" s="2"/>
    </row>
    <row r="28" spans="1:10">
      <c r="A28" s="112" t="s">
        <v>114</v>
      </c>
      <c r="B28" s="112" t="s">
        <v>144</v>
      </c>
      <c r="C28" s="112" t="s">
        <v>117</v>
      </c>
      <c r="D28" s="112" t="s">
        <v>116</v>
      </c>
      <c r="E28" s="112" t="s">
        <v>57</v>
      </c>
      <c r="F28" s="112" t="s">
        <v>147</v>
      </c>
      <c r="G28" s="112" t="s">
        <v>67</v>
      </c>
      <c r="H28" s="122" t="s">
        <v>60</v>
      </c>
      <c r="I28" s="122" t="s">
        <v>61</v>
      </c>
      <c r="J28" s="2"/>
    </row>
    <row r="29" spans="1:10">
      <c r="A29" s="112" t="s">
        <v>114</v>
      </c>
      <c r="B29" s="112" t="s">
        <v>144</v>
      </c>
      <c r="C29" s="112" t="s">
        <v>118</v>
      </c>
      <c r="D29" s="112" t="s">
        <v>116</v>
      </c>
      <c r="E29" s="112" t="s">
        <v>57</v>
      </c>
      <c r="F29" s="112" t="s">
        <v>148</v>
      </c>
      <c r="G29" s="112" t="s">
        <v>67</v>
      </c>
      <c r="H29" s="122" t="s">
        <v>60</v>
      </c>
      <c r="I29" s="122" t="s">
        <v>61</v>
      </c>
      <c r="J29" s="2"/>
    </row>
    <row r="30" spans="1:10">
      <c r="A30" s="112" t="s">
        <v>114</v>
      </c>
      <c r="B30" s="112" t="s">
        <v>144</v>
      </c>
      <c r="C30" s="112" t="s">
        <v>119</v>
      </c>
      <c r="D30" s="112" t="s">
        <v>116</v>
      </c>
      <c r="E30" s="112" t="s">
        <v>57</v>
      </c>
      <c r="F30" s="112" t="s">
        <v>149</v>
      </c>
      <c r="G30" s="112" t="s">
        <v>67</v>
      </c>
      <c r="H30" s="122" t="s">
        <v>60</v>
      </c>
      <c r="I30" s="122" t="s">
        <v>61</v>
      </c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pageMargins left="0.44431372549019615" right="0.44431372549019615" top="0.44431372549019615" bottom="0.44431372549019615" header="0.50980392156862753" footer="0.50980392156862753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showGridLines="0" workbookViewId="0">
      <pane ySplit="4" topLeftCell="A5" activePane="bottomLeft" state="frozen"/>
      <selection pane="bottomLeft"/>
    </sheetView>
  </sheetViews>
  <sheetFormatPr defaultRowHeight="12.75"/>
  <cols>
    <col min="1" max="1" width="40" style="3" customWidth="1"/>
    <col min="2" max="2" width="17" style="3" customWidth="1"/>
    <col min="3" max="3" width="15" style="3" customWidth="1"/>
    <col min="4" max="7" width="17" style="3" customWidth="1"/>
    <col min="8" max="16384" width="9.140625" style="3"/>
  </cols>
  <sheetData>
    <row r="1" spans="1:8" ht="15.75">
      <c r="A1" s="1" t="s">
        <v>352</v>
      </c>
      <c r="B1" s="2"/>
      <c r="C1" s="2"/>
      <c r="D1" s="2"/>
      <c r="E1" s="2"/>
      <c r="F1" s="2"/>
      <c r="G1" s="2"/>
      <c r="H1" s="2"/>
    </row>
    <row r="2" spans="1:8">
      <c r="A2" s="44" t="s">
        <v>1</v>
      </c>
      <c r="B2" s="2"/>
      <c r="C2" s="2"/>
      <c r="D2" s="2"/>
      <c r="E2" s="2"/>
      <c r="F2" s="2"/>
      <c r="G2" s="2"/>
      <c r="H2" s="2"/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30" customHeight="1" thickBo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8" t="s">
        <v>8</v>
      </c>
      <c r="H4" s="2"/>
    </row>
    <row r="5" spans="1:8">
      <c r="A5" s="226" t="s">
        <v>353</v>
      </c>
      <c r="B5" s="222" t="s">
        <v>10</v>
      </c>
      <c r="C5" s="9" t="s">
        <v>208</v>
      </c>
      <c r="D5" s="9" t="s">
        <v>354</v>
      </c>
      <c r="E5" s="10">
        <v>367</v>
      </c>
      <c r="F5" s="10">
        <v>376</v>
      </c>
      <c r="G5" s="11">
        <v>2997</v>
      </c>
      <c r="H5" s="2"/>
    </row>
    <row r="6" spans="1:8">
      <c r="A6" s="227"/>
      <c r="B6" s="223"/>
      <c r="C6" s="12"/>
      <c r="D6" s="13"/>
      <c r="E6" s="13" t="s">
        <v>13</v>
      </c>
      <c r="F6" s="14">
        <f>SUM(F5)</f>
        <v>376</v>
      </c>
      <c r="G6" s="15">
        <f>SUM(G5)</f>
        <v>2997</v>
      </c>
      <c r="H6" s="2"/>
    </row>
    <row r="7" spans="1:8">
      <c r="A7" s="227"/>
      <c r="B7" s="16"/>
      <c r="C7" s="17"/>
      <c r="D7" s="17"/>
      <c r="E7" s="18"/>
      <c r="F7" s="18"/>
      <c r="G7" s="19"/>
      <c r="H7" s="2"/>
    </row>
    <row r="8" spans="1:8">
      <c r="A8" s="227"/>
      <c r="B8" s="224" t="s">
        <v>14</v>
      </c>
      <c r="C8" s="12" t="s">
        <v>208</v>
      </c>
      <c r="D8" s="12" t="s">
        <v>354</v>
      </c>
      <c r="E8" s="20">
        <v>8920</v>
      </c>
      <c r="F8" s="20">
        <v>9191</v>
      </c>
      <c r="G8" s="21">
        <v>10100</v>
      </c>
      <c r="H8" s="2"/>
    </row>
    <row r="9" spans="1:8">
      <c r="A9" s="227"/>
      <c r="B9" s="223"/>
      <c r="C9" s="12"/>
      <c r="D9" s="13"/>
      <c r="E9" s="13" t="s">
        <v>13</v>
      </c>
      <c r="F9" s="14">
        <f>SUM(F8)</f>
        <v>9191</v>
      </c>
      <c r="G9" s="15">
        <f>SUM(G8)</f>
        <v>10100</v>
      </c>
      <c r="H9" s="2"/>
    </row>
    <row r="10" spans="1:8">
      <c r="A10" s="227"/>
      <c r="B10" s="16"/>
      <c r="C10" s="17"/>
      <c r="D10" s="17"/>
      <c r="E10" s="18"/>
      <c r="F10" s="18"/>
      <c r="G10" s="19"/>
      <c r="H10" s="2"/>
    </row>
    <row r="11" spans="1:8">
      <c r="A11" s="227"/>
      <c r="B11" s="224" t="s">
        <v>15</v>
      </c>
      <c r="C11" s="12" t="s">
        <v>208</v>
      </c>
      <c r="D11" s="12" t="s">
        <v>354</v>
      </c>
      <c r="E11" s="20">
        <v>13709</v>
      </c>
      <c r="F11" s="20">
        <v>13992</v>
      </c>
      <c r="G11" s="21">
        <v>38861</v>
      </c>
      <c r="H11" s="2"/>
    </row>
    <row r="12" spans="1:8">
      <c r="A12" s="227"/>
      <c r="B12" s="223"/>
      <c r="C12" s="12"/>
      <c r="D12" s="13"/>
      <c r="E12" s="13" t="s">
        <v>13</v>
      </c>
      <c r="F12" s="14">
        <f>SUM(F11)</f>
        <v>13992</v>
      </c>
      <c r="G12" s="15">
        <f>SUM(G11)</f>
        <v>38861</v>
      </c>
      <c r="H12" s="2"/>
    </row>
    <row r="13" spans="1:8">
      <c r="A13" s="227"/>
      <c r="B13" s="16"/>
      <c r="C13" s="17"/>
      <c r="D13" s="17"/>
      <c r="E13" s="18"/>
      <c r="F13" s="18"/>
      <c r="G13" s="19"/>
      <c r="H13" s="2"/>
    </row>
    <row r="14" spans="1:8">
      <c r="A14" s="227"/>
      <c r="B14" s="224" t="s">
        <v>16</v>
      </c>
      <c r="C14" s="22" t="str">
        <f>C11</f>
        <v xml:space="preserve">400 MCG   </v>
      </c>
      <c r="D14" s="22" t="str">
        <f>D11</f>
        <v>AER POW BA</v>
      </c>
      <c r="E14" s="20"/>
      <c r="F14" s="20">
        <f>F5+F8+F11</f>
        <v>23559</v>
      </c>
      <c r="G14" s="21">
        <f>G5+G8+G11</f>
        <v>51958</v>
      </c>
      <c r="H14" s="2"/>
    </row>
    <row r="15" spans="1:8" ht="13.5" thickBot="1">
      <c r="A15" s="227"/>
      <c r="B15" s="228"/>
      <c r="C15" s="23"/>
      <c r="D15" s="24"/>
      <c r="E15" s="123" t="s">
        <v>13</v>
      </c>
      <c r="F15" s="25">
        <f>F6+F9+F12</f>
        <v>23559</v>
      </c>
      <c r="G15" s="26">
        <f>G6+G9+G12</f>
        <v>51958</v>
      </c>
      <c r="H15" s="2"/>
    </row>
    <row r="16" spans="1:8" ht="13.5" thickBot="1">
      <c r="A16" s="27"/>
      <c r="B16" s="28"/>
      <c r="C16" s="28"/>
      <c r="D16" s="28"/>
      <c r="E16" s="28"/>
      <c r="F16" s="28"/>
      <c r="G16" s="29"/>
      <c r="H16" s="2"/>
    </row>
    <row r="17" spans="1:8">
      <c r="A17" s="216" t="s">
        <v>355</v>
      </c>
      <c r="B17" s="222" t="s">
        <v>10</v>
      </c>
      <c r="C17" s="9" t="s">
        <v>356</v>
      </c>
      <c r="D17" s="9" t="s">
        <v>357</v>
      </c>
      <c r="E17" s="10">
        <v>97389</v>
      </c>
      <c r="F17" s="10">
        <v>99141</v>
      </c>
      <c r="G17" s="11">
        <v>7157571</v>
      </c>
      <c r="H17" s="2"/>
    </row>
    <row r="18" spans="1:8">
      <c r="A18" s="217"/>
      <c r="B18" s="223"/>
      <c r="C18" s="12"/>
      <c r="D18" s="13"/>
      <c r="E18" s="13" t="s">
        <v>13</v>
      </c>
      <c r="F18" s="14">
        <f>SUM(F17)</f>
        <v>99141</v>
      </c>
      <c r="G18" s="15">
        <f>SUM(G17)</f>
        <v>7157571</v>
      </c>
      <c r="H18" s="2"/>
    </row>
    <row r="19" spans="1:8">
      <c r="A19" s="217"/>
      <c r="B19" s="16"/>
      <c r="C19" s="17"/>
      <c r="D19" s="17"/>
      <c r="E19" s="18"/>
      <c r="F19" s="18"/>
      <c r="G19" s="19"/>
      <c r="H19" s="2"/>
    </row>
    <row r="20" spans="1:8">
      <c r="A20" s="217"/>
      <c r="B20" s="224" t="s">
        <v>14</v>
      </c>
      <c r="C20" s="12" t="s">
        <v>356</v>
      </c>
      <c r="D20" s="12" t="s">
        <v>357</v>
      </c>
      <c r="E20" s="20">
        <v>65520</v>
      </c>
      <c r="F20" s="20">
        <v>67530</v>
      </c>
      <c r="G20" s="21">
        <v>2191314.0999999996</v>
      </c>
      <c r="H20" s="2"/>
    </row>
    <row r="21" spans="1:8">
      <c r="A21" s="217"/>
      <c r="B21" s="223"/>
      <c r="C21" s="12"/>
      <c r="D21" s="13"/>
      <c r="E21" s="13" t="s">
        <v>13</v>
      </c>
      <c r="F21" s="14">
        <f>SUM(F20)</f>
        <v>67530</v>
      </c>
      <c r="G21" s="15">
        <f>SUM(G20)</f>
        <v>2191314.0999999996</v>
      </c>
      <c r="H21" s="2"/>
    </row>
    <row r="22" spans="1:8">
      <c r="A22" s="217"/>
      <c r="B22" s="16"/>
      <c r="C22" s="17"/>
      <c r="D22" s="17"/>
      <c r="E22" s="18"/>
      <c r="F22" s="18"/>
      <c r="G22" s="19"/>
      <c r="H22" s="2"/>
    </row>
    <row r="23" spans="1:8">
      <c r="A23" s="217"/>
      <c r="B23" s="224" t="s">
        <v>15</v>
      </c>
      <c r="C23" s="12" t="s">
        <v>356</v>
      </c>
      <c r="D23" s="12" t="s">
        <v>357</v>
      </c>
      <c r="E23" s="20">
        <v>153098</v>
      </c>
      <c r="F23" s="20">
        <v>153415</v>
      </c>
      <c r="G23" s="21">
        <v>13607400</v>
      </c>
      <c r="H23" s="2"/>
    </row>
    <row r="24" spans="1:8">
      <c r="A24" s="217"/>
      <c r="B24" s="223"/>
      <c r="C24" s="12"/>
      <c r="D24" s="13"/>
      <c r="E24" s="13" t="s">
        <v>13</v>
      </c>
      <c r="F24" s="14">
        <f>SUM(F23)</f>
        <v>153415</v>
      </c>
      <c r="G24" s="15">
        <f>SUM(G23)</f>
        <v>13607400</v>
      </c>
      <c r="H24" s="2"/>
    </row>
    <row r="25" spans="1:8">
      <c r="A25" s="217"/>
      <c r="B25" s="16"/>
      <c r="C25" s="17"/>
      <c r="D25" s="17"/>
      <c r="E25" s="18"/>
      <c r="F25" s="18"/>
      <c r="G25" s="19"/>
      <c r="H25" s="2"/>
    </row>
    <row r="26" spans="1:8">
      <c r="A26" s="217"/>
      <c r="B26" s="224" t="s">
        <v>16</v>
      </c>
      <c r="C26" s="22" t="str">
        <f>C23</f>
        <v xml:space="preserve">18 MCG    </v>
      </c>
      <c r="D26" s="22" t="str">
        <f>D23</f>
        <v xml:space="preserve">CAP W/DEV </v>
      </c>
      <c r="E26" s="20"/>
      <c r="F26" s="20">
        <f>F17+F20+F23</f>
        <v>320086</v>
      </c>
      <c r="G26" s="21">
        <f>G17+G20+G23</f>
        <v>22956285.100000001</v>
      </c>
      <c r="H26" s="2"/>
    </row>
    <row r="27" spans="1:8" ht="13.5" thickBot="1">
      <c r="A27" s="218"/>
      <c r="B27" s="225"/>
      <c r="C27" s="30"/>
      <c r="D27" s="31"/>
      <c r="E27" s="31" t="s">
        <v>13</v>
      </c>
      <c r="F27" s="33">
        <f>F18+F21+F24</f>
        <v>320086</v>
      </c>
      <c r="G27" s="34">
        <f>G18+G21+G24</f>
        <v>22956285.100000001</v>
      </c>
      <c r="H27" s="2"/>
    </row>
    <row r="28" spans="1:8" ht="13.5" thickBot="1">
      <c r="A28" s="27"/>
      <c r="B28" s="28"/>
      <c r="C28" s="28"/>
      <c r="D28" s="28"/>
      <c r="E28" s="28"/>
      <c r="F28" s="28"/>
      <c r="G28" s="29"/>
      <c r="H28" s="2"/>
    </row>
    <row r="29" spans="1:8">
      <c r="A29" s="216" t="s">
        <v>355</v>
      </c>
      <c r="B29" s="222" t="s">
        <v>10</v>
      </c>
      <c r="C29" s="9" t="s">
        <v>358</v>
      </c>
      <c r="D29" s="9" t="s">
        <v>359</v>
      </c>
      <c r="E29" s="10">
        <v>4</v>
      </c>
      <c r="F29" s="10">
        <v>5</v>
      </c>
      <c r="G29" s="11">
        <v>22</v>
      </c>
      <c r="H29" s="2"/>
    </row>
    <row r="30" spans="1:8">
      <c r="A30" s="217"/>
      <c r="B30" s="223"/>
      <c r="C30" s="12"/>
      <c r="D30" s="13"/>
      <c r="E30" s="13" t="s">
        <v>13</v>
      </c>
      <c r="F30" s="14">
        <f>SUM(F29)</f>
        <v>5</v>
      </c>
      <c r="G30" s="15">
        <f>SUM(G29)</f>
        <v>22</v>
      </c>
      <c r="H30" s="2"/>
    </row>
    <row r="31" spans="1:8">
      <c r="A31" s="217"/>
      <c r="B31" s="16"/>
      <c r="C31" s="17"/>
      <c r="D31" s="17"/>
      <c r="E31" s="18"/>
      <c r="F31" s="18"/>
      <c r="G31" s="19"/>
      <c r="H31" s="2"/>
    </row>
    <row r="32" spans="1:8">
      <c r="A32" s="217"/>
      <c r="B32" s="224" t="s">
        <v>14</v>
      </c>
      <c r="C32" s="12" t="s">
        <v>358</v>
      </c>
      <c r="D32" s="12" t="s">
        <v>359</v>
      </c>
      <c r="E32" s="20">
        <v>160</v>
      </c>
      <c r="F32" s="20">
        <v>162</v>
      </c>
      <c r="G32" s="21">
        <v>698</v>
      </c>
      <c r="H32" s="2"/>
    </row>
    <row r="33" spans="1:8">
      <c r="A33" s="217"/>
      <c r="B33" s="223"/>
      <c r="C33" s="12"/>
      <c r="D33" s="13"/>
      <c r="E33" s="13" t="s">
        <v>13</v>
      </c>
      <c r="F33" s="14">
        <f>SUM(F32)</f>
        <v>162</v>
      </c>
      <c r="G33" s="15">
        <f>SUM(G32)</f>
        <v>698</v>
      </c>
      <c r="H33" s="2"/>
    </row>
    <row r="34" spans="1:8">
      <c r="A34" s="217"/>
      <c r="B34" s="16"/>
      <c r="C34" s="17"/>
      <c r="D34" s="17"/>
      <c r="E34" s="18"/>
      <c r="F34" s="18"/>
      <c r="G34" s="19"/>
      <c r="H34" s="2"/>
    </row>
    <row r="35" spans="1:8">
      <c r="A35" s="217"/>
      <c r="B35" s="224" t="s">
        <v>15</v>
      </c>
      <c r="C35" s="12" t="s">
        <v>358</v>
      </c>
      <c r="D35" s="12" t="s">
        <v>359</v>
      </c>
      <c r="E35" s="20">
        <v>172</v>
      </c>
      <c r="F35" s="20">
        <v>172</v>
      </c>
      <c r="G35" s="21">
        <v>1900</v>
      </c>
      <c r="H35" s="2"/>
    </row>
    <row r="36" spans="1:8">
      <c r="A36" s="217"/>
      <c r="B36" s="223"/>
      <c r="C36" s="12"/>
      <c r="D36" s="13"/>
      <c r="E36" s="13" t="s">
        <v>13</v>
      </c>
      <c r="F36" s="14">
        <f>SUM(F35)</f>
        <v>172</v>
      </c>
      <c r="G36" s="15">
        <f>SUM(G35)</f>
        <v>1900</v>
      </c>
      <c r="H36" s="2"/>
    </row>
    <row r="37" spans="1:8">
      <c r="A37" s="217"/>
      <c r="B37" s="16"/>
      <c r="C37" s="17"/>
      <c r="D37" s="17"/>
      <c r="E37" s="18"/>
      <c r="F37" s="18"/>
      <c r="G37" s="19"/>
      <c r="H37" s="2"/>
    </row>
    <row r="38" spans="1:8">
      <c r="A38" s="217"/>
      <c r="B38" s="224" t="s">
        <v>16</v>
      </c>
      <c r="C38" s="22" t="str">
        <f>C35</f>
        <v xml:space="preserve">2.5 MCG   </v>
      </c>
      <c r="D38" s="22" t="str">
        <f>D35</f>
        <v>MIST INHAL</v>
      </c>
      <c r="E38" s="20"/>
      <c r="F38" s="20">
        <f>F29+F32+F35</f>
        <v>339</v>
      </c>
      <c r="G38" s="21">
        <f>G29+G32+G35</f>
        <v>2620</v>
      </c>
      <c r="H38" s="2"/>
    </row>
    <row r="39" spans="1:8" ht="13.5" thickBot="1">
      <c r="A39" s="218"/>
      <c r="B39" s="225"/>
      <c r="C39" s="30"/>
      <c r="D39" s="31"/>
      <c r="E39" s="32" t="s">
        <v>13</v>
      </c>
      <c r="F39" s="33">
        <f>F30+F33+F36</f>
        <v>339</v>
      </c>
      <c r="G39" s="34">
        <f>G30+G33+G36</f>
        <v>2620</v>
      </c>
      <c r="H39" s="2"/>
    </row>
    <row r="40" spans="1:8" ht="13.5" thickBot="1">
      <c r="A40" s="27"/>
      <c r="B40" s="28"/>
      <c r="C40" s="28"/>
      <c r="D40" s="28"/>
      <c r="E40" s="28"/>
      <c r="F40" s="28"/>
      <c r="G40" s="29"/>
      <c r="H40" s="2"/>
    </row>
    <row r="41" spans="1:8">
      <c r="A41" s="216" t="s">
        <v>360</v>
      </c>
      <c r="B41" s="222" t="s">
        <v>10</v>
      </c>
      <c r="C41" s="9" t="s">
        <v>361</v>
      </c>
      <c r="D41" s="9" t="s">
        <v>362</v>
      </c>
      <c r="E41" s="10">
        <v>0</v>
      </c>
      <c r="F41" s="10">
        <v>0</v>
      </c>
      <c r="G41" s="11">
        <v>0</v>
      </c>
      <c r="H41" s="2"/>
    </row>
    <row r="42" spans="1:8">
      <c r="A42" s="217"/>
      <c r="B42" s="223"/>
      <c r="C42" s="12"/>
      <c r="D42" s="13"/>
      <c r="E42" s="13" t="s">
        <v>13</v>
      </c>
      <c r="F42" s="14">
        <f>SUM(F41)</f>
        <v>0</v>
      </c>
      <c r="G42" s="15">
        <f>SUM(G41)</f>
        <v>0</v>
      </c>
      <c r="H42" s="2"/>
    </row>
    <row r="43" spans="1:8">
      <c r="A43" s="217"/>
      <c r="B43" s="16"/>
      <c r="C43" s="17"/>
      <c r="D43" s="17"/>
      <c r="E43" s="18"/>
      <c r="F43" s="18"/>
      <c r="G43" s="19"/>
      <c r="H43" s="2"/>
    </row>
    <row r="44" spans="1:8">
      <c r="A44" s="217"/>
      <c r="B44" s="224" t="s">
        <v>14</v>
      </c>
      <c r="C44" s="12" t="s">
        <v>361</v>
      </c>
      <c r="D44" s="12" t="s">
        <v>362</v>
      </c>
      <c r="E44" s="20">
        <v>12</v>
      </c>
      <c r="F44" s="20">
        <v>12</v>
      </c>
      <c r="G44" s="21">
        <v>457</v>
      </c>
      <c r="H44" s="2"/>
    </row>
    <row r="45" spans="1:8">
      <c r="A45" s="217"/>
      <c r="B45" s="223"/>
      <c r="C45" s="12"/>
      <c r="D45" s="13"/>
      <c r="E45" s="13" t="s">
        <v>13</v>
      </c>
      <c r="F45" s="14">
        <f>SUM(F44)</f>
        <v>12</v>
      </c>
      <c r="G45" s="15">
        <f>SUM(G44)</f>
        <v>457</v>
      </c>
      <c r="H45" s="2"/>
    </row>
    <row r="46" spans="1:8">
      <c r="A46" s="217"/>
      <c r="B46" s="16"/>
      <c r="C46" s="17"/>
      <c r="D46" s="17"/>
      <c r="E46" s="18"/>
      <c r="F46" s="18"/>
      <c r="G46" s="19"/>
      <c r="H46" s="2"/>
    </row>
    <row r="47" spans="1:8">
      <c r="A47" s="217"/>
      <c r="B47" s="224" t="s">
        <v>15</v>
      </c>
      <c r="C47" s="12" t="s">
        <v>361</v>
      </c>
      <c r="D47" s="12" t="s">
        <v>362</v>
      </c>
      <c r="E47" s="20">
        <v>9</v>
      </c>
      <c r="F47" s="20">
        <v>10</v>
      </c>
      <c r="G47" s="21">
        <v>840</v>
      </c>
      <c r="H47" s="2"/>
    </row>
    <row r="48" spans="1:8">
      <c r="A48" s="217"/>
      <c r="B48" s="223"/>
      <c r="C48" s="12"/>
      <c r="D48" s="13"/>
      <c r="E48" s="13" t="s">
        <v>13</v>
      </c>
      <c r="F48" s="14">
        <f>SUM(F47)</f>
        <v>10</v>
      </c>
      <c r="G48" s="15">
        <f>SUM(G47)</f>
        <v>840</v>
      </c>
      <c r="H48" s="2"/>
    </row>
    <row r="49" spans="1:8">
      <c r="A49" s="217"/>
      <c r="B49" s="16"/>
      <c r="C49" s="17"/>
      <c r="D49" s="17"/>
      <c r="E49" s="18"/>
      <c r="F49" s="18"/>
      <c r="G49" s="19"/>
      <c r="H49" s="2"/>
    </row>
    <row r="50" spans="1:8">
      <c r="A50" s="217"/>
      <c r="B50" s="224" t="s">
        <v>16</v>
      </c>
      <c r="C50" s="22" t="str">
        <f>C47</f>
        <v xml:space="preserve">62.5 MCG  </v>
      </c>
      <c r="D50" s="22" t="str">
        <f>D47</f>
        <v>BLST W/DEV</v>
      </c>
      <c r="E50" s="20">
        <f t="shared" ref="E50:G51" si="0">E41+E44+E47</f>
        <v>21</v>
      </c>
      <c r="F50" s="20">
        <f t="shared" si="0"/>
        <v>22</v>
      </c>
      <c r="G50" s="21">
        <f t="shared" si="0"/>
        <v>1297</v>
      </c>
      <c r="H50" s="2"/>
    </row>
    <row r="51" spans="1:8" ht="13.5" thickBot="1">
      <c r="A51" s="218"/>
      <c r="B51" s="225"/>
      <c r="C51" s="30"/>
      <c r="D51" s="31"/>
      <c r="E51" s="32" t="s">
        <v>13</v>
      </c>
      <c r="F51" s="33">
        <f t="shared" si="0"/>
        <v>22</v>
      </c>
      <c r="G51" s="34">
        <f t="shared" si="0"/>
        <v>1297</v>
      </c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</sheetData>
  <mergeCells count="20">
    <mergeCell ref="A17:A27"/>
    <mergeCell ref="B17:B18"/>
    <mergeCell ref="B20:B21"/>
    <mergeCell ref="B23:B24"/>
    <mergeCell ref="B26:B27"/>
    <mergeCell ref="A5:A15"/>
    <mergeCell ref="B5:B6"/>
    <mergeCell ref="B8:B9"/>
    <mergeCell ref="B11:B12"/>
    <mergeCell ref="B14:B15"/>
    <mergeCell ref="A41:A51"/>
    <mergeCell ref="B41:B42"/>
    <mergeCell ref="B44:B45"/>
    <mergeCell ref="B47:B48"/>
    <mergeCell ref="B50:B51"/>
    <mergeCell ref="A29:A39"/>
    <mergeCell ref="B29:B30"/>
    <mergeCell ref="B32:B33"/>
    <mergeCell ref="B35:B36"/>
    <mergeCell ref="B38:B39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"/>
  <sheetViews>
    <sheetView showGridLines="0" workbookViewId="0"/>
  </sheetViews>
  <sheetFormatPr defaultRowHeight="12.75"/>
  <cols>
    <col min="1" max="1" width="25.5703125" style="3" customWidth="1"/>
    <col min="2" max="2" width="8.7109375" style="3" customWidth="1"/>
    <col min="3" max="3" width="11.85546875" style="3" customWidth="1"/>
    <col min="4" max="4" width="10.5703125" style="3" bestFit="1" customWidth="1"/>
    <col min="5" max="5" width="13.28515625" style="3" bestFit="1" customWidth="1"/>
    <col min="6" max="17" width="15" style="3" customWidth="1"/>
    <col min="18" max="18" width="13.85546875" style="3" bestFit="1" customWidth="1"/>
    <col min="19" max="16384" width="9.140625" style="3"/>
  </cols>
  <sheetData>
    <row r="1" spans="1:19" ht="15.75">
      <c r="A1" s="43" t="s">
        <v>363</v>
      </c>
    </row>
    <row r="2" spans="1:19">
      <c r="A2" s="44" t="s">
        <v>1</v>
      </c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111"/>
      <c r="B4" s="111"/>
      <c r="C4" s="111"/>
      <c r="D4" s="111"/>
      <c r="E4" s="111"/>
      <c r="F4" s="229" t="s">
        <v>10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  <c r="S4" s="2"/>
    </row>
    <row r="5" spans="1:19" ht="30" customHeight="1">
      <c r="A5" s="46" t="s">
        <v>2</v>
      </c>
      <c r="B5" s="46" t="s">
        <v>31</v>
      </c>
      <c r="C5" s="46" t="s">
        <v>32</v>
      </c>
      <c r="D5" s="46" t="s">
        <v>4</v>
      </c>
      <c r="E5" s="46" t="s">
        <v>5</v>
      </c>
      <c r="F5" s="58" t="s">
        <v>33</v>
      </c>
      <c r="G5" s="58" t="s">
        <v>34</v>
      </c>
      <c r="H5" s="58" t="s">
        <v>35</v>
      </c>
      <c r="I5" s="58" t="s">
        <v>36</v>
      </c>
      <c r="J5" s="58" t="s">
        <v>37</v>
      </c>
      <c r="K5" s="58" t="s">
        <v>38</v>
      </c>
      <c r="L5" s="58" t="s">
        <v>39</v>
      </c>
      <c r="M5" s="58" t="s">
        <v>40</v>
      </c>
      <c r="N5" s="58" t="s">
        <v>41</v>
      </c>
      <c r="O5" s="58" t="s">
        <v>42</v>
      </c>
      <c r="P5" s="58" t="s">
        <v>43</v>
      </c>
      <c r="Q5" s="58" t="s">
        <v>44</v>
      </c>
      <c r="R5" s="58" t="s">
        <v>8</v>
      </c>
      <c r="S5" s="2"/>
    </row>
    <row r="6" spans="1:19">
      <c r="A6" s="112" t="s">
        <v>353</v>
      </c>
      <c r="B6" s="113">
        <v>1</v>
      </c>
      <c r="C6" s="114">
        <v>1</v>
      </c>
      <c r="D6" s="112" t="s">
        <v>208</v>
      </c>
      <c r="E6" s="112" t="s">
        <v>354</v>
      </c>
      <c r="F6" s="115">
        <v>48</v>
      </c>
      <c r="G6" s="115">
        <v>106</v>
      </c>
      <c r="H6" s="115">
        <v>235</v>
      </c>
      <c r="I6" s="115">
        <v>74</v>
      </c>
      <c r="J6" s="115">
        <v>55</v>
      </c>
      <c r="K6" s="115">
        <v>462</v>
      </c>
      <c r="L6" s="115">
        <v>303</v>
      </c>
      <c r="M6" s="115">
        <v>327</v>
      </c>
      <c r="N6" s="115">
        <v>317</v>
      </c>
      <c r="O6" s="115">
        <v>315</v>
      </c>
      <c r="P6" s="115">
        <v>615</v>
      </c>
      <c r="Q6" s="115">
        <v>140</v>
      </c>
      <c r="R6" s="116">
        <f>SUM(F6:Q6)</f>
        <v>2997</v>
      </c>
      <c r="S6" s="2"/>
    </row>
    <row r="7" spans="1:19">
      <c r="A7" s="112" t="s">
        <v>355</v>
      </c>
      <c r="B7" s="113">
        <v>1</v>
      </c>
      <c r="C7" s="114">
        <v>5</v>
      </c>
      <c r="D7" s="112" t="s">
        <v>356</v>
      </c>
      <c r="E7" s="112" t="s">
        <v>357</v>
      </c>
      <c r="F7" s="115">
        <v>18</v>
      </c>
      <c r="G7" s="115">
        <v>0</v>
      </c>
      <c r="H7" s="115">
        <v>5</v>
      </c>
      <c r="I7" s="115">
        <v>9</v>
      </c>
      <c r="J7" s="115">
        <v>0</v>
      </c>
      <c r="K7" s="115">
        <v>6</v>
      </c>
      <c r="L7" s="115">
        <v>20</v>
      </c>
      <c r="M7" s="115">
        <v>8</v>
      </c>
      <c r="N7" s="115">
        <v>0</v>
      </c>
      <c r="O7" s="115">
        <v>5</v>
      </c>
      <c r="P7" s="115">
        <v>0</v>
      </c>
      <c r="Q7" s="115">
        <v>10</v>
      </c>
      <c r="R7" s="116">
        <f t="shared" ref="R7:R13" si="0">SUM(F7:Q7)</f>
        <v>81</v>
      </c>
      <c r="S7" s="2"/>
    </row>
    <row r="8" spans="1:19">
      <c r="A8" s="112" t="s">
        <v>355</v>
      </c>
      <c r="B8" s="113">
        <v>1</v>
      </c>
      <c r="C8" s="114">
        <v>6</v>
      </c>
      <c r="D8" s="112" t="s">
        <v>364</v>
      </c>
      <c r="E8" s="112" t="s">
        <v>357</v>
      </c>
      <c r="F8" s="115">
        <v>4872</v>
      </c>
      <c r="G8" s="115">
        <v>4836</v>
      </c>
      <c r="H8" s="115">
        <v>3612</v>
      </c>
      <c r="I8" s="115">
        <v>5676</v>
      </c>
      <c r="J8" s="115">
        <v>5538</v>
      </c>
      <c r="K8" s="115">
        <v>3480</v>
      </c>
      <c r="L8" s="115">
        <v>6060</v>
      </c>
      <c r="M8" s="115">
        <v>570</v>
      </c>
      <c r="N8" s="115">
        <v>18</v>
      </c>
      <c r="O8" s="115">
        <v>30</v>
      </c>
      <c r="P8" s="115">
        <v>192</v>
      </c>
      <c r="Q8" s="115">
        <v>18</v>
      </c>
      <c r="R8" s="116">
        <f t="shared" si="0"/>
        <v>34902</v>
      </c>
      <c r="S8" s="2"/>
    </row>
    <row r="9" spans="1:19">
      <c r="A9" s="112" t="s">
        <v>355</v>
      </c>
      <c r="B9" s="113">
        <v>1</v>
      </c>
      <c r="C9" s="114">
        <v>30</v>
      </c>
      <c r="D9" s="112" t="s">
        <v>356</v>
      </c>
      <c r="E9" s="112" t="s">
        <v>357</v>
      </c>
      <c r="F9" s="115">
        <v>470151</v>
      </c>
      <c r="G9" s="115">
        <v>466612</v>
      </c>
      <c r="H9" s="115">
        <v>455718</v>
      </c>
      <c r="I9" s="115">
        <v>466130</v>
      </c>
      <c r="J9" s="115">
        <v>474749</v>
      </c>
      <c r="K9" s="115">
        <v>442946</v>
      </c>
      <c r="L9" s="115">
        <v>461560</v>
      </c>
      <c r="M9" s="115">
        <v>474708</v>
      </c>
      <c r="N9" s="115">
        <v>410065</v>
      </c>
      <c r="O9" s="115">
        <v>452146</v>
      </c>
      <c r="P9" s="115">
        <v>467272</v>
      </c>
      <c r="Q9" s="115">
        <v>403347</v>
      </c>
      <c r="R9" s="116">
        <f t="shared" si="0"/>
        <v>5445404</v>
      </c>
      <c r="S9" s="2"/>
    </row>
    <row r="10" spans="1:19">
      <c r="A10" s="112" t="s">
        <v>355</v>
      </c>
      <c r="B10" s="113">
        <v>1</v>
      </c>
      <c r="C10" s="114">
        <v>90</v>
      </c>
      <c r="D10" s="112" t="s">
        <v>356</v>
      </c>
      <c r="E10" s="112" t="s">
        <v>357</v>
      </c>
      <c r="F10" s="115">
        <v>125808</v>
      </c>
      <c r="G10" s="115">
        <v>125558</v>
      </c>
      <c r="H10" s="115">
        <v>127759</v>
      </c>
      <c r="I10" s="115">
        <v>135740</v>
      </c>
      <c r="J10" s="115">
        <v>133647</v>
      </c>
      <c r="K10" s="115">
        <v>130474</v>
      </c>
      <c r="L10" s="115">
        <v>143021</v>
      </c>
      <c r="M10" s="115">
        <v>143205</v>
      </c>
      <c r="N10" s="115">
        <v>138735</v>
      </c>
      <c r="O10" s="115">
        <v>158802</v>
      </c>
      <c r="P10" s="115">
        <v>168894</v>
      </c>
      <c r="Q10" s="115">
        <v>145541</v>
      </c>
      <c r="R10" s="116">
        <f t="shared" si="0"/>
        <v>1677184</v>
      </c>
      <c r="S10" s="2"/>
    </row>
    <row r="11" spans="1:19">
      <c r="A11" s="112" t="s">
        <v>355</v>
      </c>
      <c r="B11" s="113">
        <v>1</v>
      </c>
      <c r="C11" s="114">
        <v>4</v>
      </c>
      <c r="D11" s="112" t="s">
        <v>358</v>
      </c>
      <c r="E11" s="112" t="s">
        <v>359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22</v>
      </c>
      <c r="R11" s="116">
        <f t="shared" si="0"/>
        <v>22</v>
      </c>
      <c r="S11" s="2"/>
    </row>
    <row r="12" spans="1:19">
      <c r="A12" s="112" t="s">
        <v>360</v>
      </c>
      <c r="B12" s="113">
        <v>1</v>
      </c>
      <c r="C12" s="114">
        <v>7</v>
      </c>
      <c r="D12" s="112" t="s">
        <v>361</v>
      </c>
      <c r="E12" s="112" t="s">
        <v>362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6">
        <f t="shared" si="0"/>
        <v>0</v>
      </c>
      <c r="S12" s="2"/>
    </row>
    <row r="13" spans="1:19">
      <c r="A13" s="112" t="s">
        <v>360</v>
      </c>
      <c r="B13" s="113">
        <v>1</v>
      </c>
      <c r="C13" s="114">
        <v>30</v>
      </c>
      <c r="D13" s="112" t="s">
        <v>361</v>
      </c>
      <c r="E13" s="117" t="s">
        <v>362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6">
        <f t="shared" si="0"/>
        <v>0</v>
      </c>
      <c r="S13" s="2"/>
    </row>
    <row r="14" spans="1:19" ht="14.25">
      <c r="A14" s="2"/>
      <c r="B14" s="2"/>
      <c r="C14" s="2"/>
      <c r="D14" s="2"/>
      <c r="E14" s="55" t="s">
        <v>45</v>
      </c>
      <c r="F14" s="56">
        <f>SUM(F6:F13)</f>
        <v>600897</v>
      </c>
      <c r="G14" s="56">
        <f t="shared" ref="G14:R14" si="1">SUM(G6:G13)</f>
        <v>597112</v>
      </c>
      <c r="H14" s="56">
        <f t="shared" si="1"/>
        <v>587329</v>
      </c>
      <c r="I14" s="56">
        <f t="shared" si="1"/>
        <v>607629</v>
      </c>
      <c r="J14" s="56">
        <f t="shared" si="1"/>
        <v>613989</v>
      </c>
      <c r="K14" s="56">
        <f t="shared" si="1"/>
        <v>577368</v>
      </c>
      <c r="L14" s="56">
        <f t="shared" si="1"/>
        <v>610964</v>
      </c>
      <c r="M14" s="56">
        <f t="shared" si="1"/>
        <v>618818</v>
      </c>
      <c r="N14" s="56">
        <f t="shared" si="1"/>
        <v>549135</v>
      </c>
      <c r="O14" s="56">
        <f t="shared" si="1"/>
        <v>611298</v>
      </c>
      <c r="P14" s="56">
        <f t="shared" si="1"/>
        <v>636973</v>
      </c>
      <c r="Q14" s="56">
        <f t="shared" si="1"/>
        <v>549078</v>
      </c>
      <c r="R14" s="57">
        <f t="shared" si="1"/>
        <v>7160590</v>
      </c>
      <c r="S14" s="2"/>
    </row>
    <row r="16" spans="1:19">
      <c r="F16" s="232" t="s">
        <v>46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</row>
    <row r="17" spans="1:18" ht="30" customHeight="1">
      <c r="A17" s="46" t="s">
        <v>2</v>
      </c>
      <c r="B17" s="46" t="s">
        <v>31</v>
      </c>
      <c r="C17" s="46" t="s">
        <v>32</v>
      </c>
      <c r="D17" s="46" t="s">
        <v>4</v>
      </c>
      <c r="E17" s="46" t="s">
        <v>5</v>
      </c>
      <c r="F17" s="58" t="s">
        <v>33</v>
      </c>
      <c r="G17" s="58" t="s">
        <v>34</v>
      </c>
      <c r="H17" s="58" t="s">
        <v>35</v>
      </c>
      <c r="I17" s="58" t="s">
        <v>36</v>
      </c>
      <c r="J17" s="58" t="s">
        <v>37</v>
      </c>
      <c r="K17" s="58" t="s">
        <v>38</v>
      </c>
      <c r="L17" s="58" t="s">
        <v>39</v>
      </c>
      <c r="M17" s="58" t="s">
        <v>40</v>
      </c>
      <c r="N17" s="58" t="s">
        <v>41</v>
      </c>
      <c r="O17" s="58" t="s">
        <v>42</v>
      </c>
      <c r="P17" s="58" t="s">
        <v>43</v>
      </c>
      <c r="Q17" s="58" t="s">
        <v>44</v>
      </c>
      <c r="R17" s="59" t="s">
        <v>8</v>
      </c>
    </row>
    <row r="18" spans="1:18">
      <c r="A18" s="112" t="s">
        <v>353</v>
      </c>
      <c r="B18" s="113">
        <v>1</v>
      </c>
      <c r="C18" s="114">
        <v>1</v>
      </c>
      <c r="D18" s="112" t="s">
        <v>208</v>
      </c>
      <c r="E18" s="112" t="s">
        <v>354</v>
      </c>
      <c r="F18" s="115">
        <v>1186</v>
      </c>
      <c r="G18" s="115">
        <v>1046</v>
      </c>
      <c r="H18" s="115">
        <v>1065</v>
      </c>
      <c r="I18" s="115">
        <v>944</v>
      </c>
      <c r="J18" s="115">
        <v>919</v>
      </c>
      <c r="K18" s="115">
        <v>834</v>
      </c>
      <c r="L18" s="115">
        <v>839</v>
      </c>
      <c r="M18" s="115">
        <v>842</v>
      </c>
      <c r="N18" s="115">
        <v>653</v>
      </c>
      <c r="O18" s="115">
        <v>666</v>
      </c>
      <c r="P18" s="115">
        <v>572</v>
      </c>
      <c r="Q18" s="119">
        <v>534</v>
      </c>
      <c r="R18" s="14">
        <f>SUM(F18:Q18)</f>
        <v>10100</v>
      </c>
    </row>
    <row r="19" spans="1:18">
      <c r="A19" s="112" t="s">
        <v>355</v>
      </c>
      <c r="B19" s="113">
        <v>1</v>
      </c>
      <c r="C19" s="114">
        <v>5</v>
      </c>
      <c r="D19" s="112" t="s">
        <v>356</v>
      </c>
      <c r="E19" s="112" t="s">
        <v>357</v>
      </c>
      <c r="F19" s="115">
        <v>95</v>
      </c>
      <c r="G19" s="115">
        <v>110</v>
      </c>
      <c r="H19" s="115">
        <v>180</v>
      </c>
      <c r="I19" s="115">
        <v>175</v>
      </c>
      <c r="J19" s="115">
        <v>114</v>
      </c>
      <c r="K19" s="115">
        <v>75</v>
      </c>
      <c r="L19" s="115">
        <v>65</v>
      </c>
      <c r="M19" s="115">
        <v>140</v>
      </c>
      <c r="N19" s="115">
        <v>35</v>
      </c>
      <c r="O19" s="115">
        <v>115</v>
      </c>
      <c r="P19" s="115">
        <v>130</v>
      </c>
      <c r="Q19" s="119">
        <v>100</v>
      </c>
      <c r="R19" s="14">
        <f t="shared" ref="R19:R25" si="2">SUM(F19:Q19)</f>
        <v>1334</v>
      </c>
    </row>
    <row r="20" spans="1:18">
      <c r="A20" s="112" t="s">
        <v>355</v>
      </c>
      <c r="B20" s="113">
        <v>1</v>
      </c>
      <c r="C20" s="114">
        <v>6</v>
      </c>
      <c r="D20" s="112" t="s">
        <v>364</v>
      </c>
      <c r="E20" s="112" t="s">
        <v>357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9">
        <v>0</v>
      </c>
      <c r="R20" s="14">
        <f t="shared" si="2"/>
        <v>0</v>
      </c>
    </row>
    <row r="21" spans="1:18">
      <c r="A21" s="112" t="s">
        <v>355</v>
      </c>
      <c r="B21" s="113">
        <v>1</v>
      </c>
      <c r="C21" s="114">
        <v>30</v>
      </c>
      <c r="D21" s="112" t="s">
        <v>356</v>
      </c>
      <c r="E21" s="112" t="s">
        <v>357</v>
      </c>
      <c r="F21" s="115">
        <v>353728.8</v>
      </c>
      <c r="G21" s="115">
        <v>301540.7</v>
      </c>
      <c r="H21" s="115">
        <v>253858.40000000002</v>
      </c>
      <c r="I21" s="115">
        <v>190349.7</v>
      </c>
      <c r="J21" s="115">
        <v>163750.79999999999</v>
      </c>
      <c r="K21" s="115">
        <v>142789.9</v>
      </c>
      <c r="L21" s="115">
        <v>139147.20000000001</v>
      </c>
      <c r="M21" s="115">
        <v>135418.20000000001</v>
      </c>
      <c r="N21" s="115">
        <v>118949.1</v>
      </c>
      <c r="O21" s="115">
        <v>136192.20000000001</v>
      </c>
      <c r="P21" s="115">
        <v>133987.4</v>
      </c>
      <c r="Q21" s="119">
        <v>113217.7</v>
      </c>
      <c r="R21" s="14">
        <f t="shared" si="2"/>
        <v>2182930.1</v>
      </c>
    </row>
    <row r="22" spans="1:18">
      <c r="A22" s="112" t="s">
        <v>355</v>
      </c>
      <c r="B22" s="113">
        <v>1</v>
      </c>
      <c r="C22" s="114">
        <v>90</v>
      </c>
      <c r="D22" s="112" t="s">
        <v>356</v>
      </c>
      <c r="E22" s="112" t="s">
        <v>357</v>
      </c>
      <c r="F22" s="115">
        <v>1290</v>
      </c>
      <c r="G22" s="115">
        <v>510</v>
      </c>
      <c r="H22" s="115">
        <v>600</v>
      </c>
      <c r="I22" s="115">
        <v>600</v>
      </c>
      <c r="J22" s="115">
        <v>750</v>
      </c>
      <c r="K22" s="115">
        <v>330</v>
      </c>
      <c r="L22" s="115">
        <v>750</v>
      </c>
      <c r="M22" s="115">
        <v>450</v>
      </c>
      <c r="N22" s="115">
        <v>720</v>
      </c>
      <c r="O22" s="115">
        <v>510</v>
      </c>
      <c r="P22" s="115">
        <v>210</v>
      </c>
      <c r="Q22" s="119">
        <v>330</v>
      </c>
      <c r="R22" s="14">
        <f t="shared" si="2"/>
        <v>7050</v>
      </c>
    </row>
    <row r="23" spans="1:18">
      <c r="A23" s="112" t="s">
        <v>355</v>
      </c>
      <c r="B23" s="113">
        <v>1</v>
      </c>
      <c r="C23" s="114">
        <v>4</v>
      </c>
      <c r="D23" s="112" t="s">
        <v>358</v>
      </c>
      <c r="E23" s="112" t="s">
        <v>359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28</v>
      </c>
      <c r="P23" s="115">
        <v>196</v>
      </c>
      <c r="Q23" s="119">
        <v>474</v>
      </c>
      <c r="R23" s="14">
        <f t="shared" si="2"/>
        <v>698</v>
      </c>
    </row>
    <row r="24" spans="1:18">
      <c r="A24" s="112" t="s">
        <v>360</v>
      </c>
      <c r="B24" s="113">
        <v>1</v>
      </c>
      <c r="C24" s="114">
        <v>7</v>
      </c>
      <c r="D24" s="112" t="s">
        <v>361</v>
      </c>
      <c r="E24" s="112" t="s">
        <v>362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9">
        <v>7</v>
      </c>
      <c r="R24" s="14">
        <f t="shared" si="2"/>
        <v>7</v>
      </c>
    </row>
    <row r="25" spans="1:18">
      <c r="A25" s="112" t="s">
        <v>360</v>
      </c>
      <c r="B25" s="113">
        <v>1</v>
      </c>
      <c r="C25" s="114">
        <v>30</v>
      </c>
      <c r="D25" s="112" t="s">
        <v>361</v>
      </c>
      <c r="E25" s="117" t="s">
        <v>362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20">
        <v>450</v>
      </c>
      <c r="R25" s="14">
        <f t="shared" si="2"/>
        <v>450</v>
      </c>
    </row>
    <row r="26" spans="1:18" ht="14.25">
      <c r="E26" s="55" t="s">
        <v>45</v>
      </c>
      <c r="F26" s="14">
        <f>SUM(F18:F25)</f>
        <v>356299.8</v>
      </c>
      <c r="G26" s="14">
        <f t="shared" ref="G26:R26" si="3">SUM(G18:G25)</f>
        <v>303206.7</v>
      </c>
      <c r="H26" s="14">
        <f t="shared" si="3"/>
        <v>255703.40000000002</v>
      </c>
      <c r="I26" s="14">
        <f t="shared" si="3"/>
        <v>192068.7</v>
      </c>
      <c r="J26" s="14">
        <f t="shared" si="3"/>
        <v>165533.79999999999</v>
      </c>
      <c r="K26" s="14">
        <f t="shared" si="3"/>
        <v>144028.9</v>
      </c>
      <c r="L26" s="14">
        <f t="shared" si="3"/>
        <v>140801.20000000001</v>
      </c>
      <c r="M26" s="14">
        <f t="shared" si="3"/>
        <v>136850.20000000001</v>
      </c>
      <c r="N26" s="14">
        <f t="shared" si="3"/>
        <v>120357.1</v>
      </c>
      <c r="O26" s="14">
        <f t="shared" si="3"/>
        <v>137511.20000000001</v>
      </c>
      <c r="P26" s="14">
        <f t="shared" si="3"/>
        <v>135095.4</v>
      </c>
      <c r="Q26" s="14">
        <f t="shared" si="3"/>
        <v>115112.7</v>
      </c>
      <c r="R26" s="62">
        <f t="shared" si="3"/>
        <v>2202569.1</v>
      </c>
    </row>
    <row r="28" spans="1:18">
      <c r="F28" s="232" t="s">
        <v>47</v>
      </c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</row>
    <row r="29" spans="1:18" ht="25.5">
      <c r="A29" s="46" t="s">
        <v>2</v>
      </c>
      <c r="B29" s="46" t="s">
        <v>31</v>
      </c>
      <c r="C29" s="46" t="s">
        <v>32</v>
      </c>
      <c r="D29" s="46" t="s">
        <v>4</v>
      </c>
      <c r="E29" s="46" t="s">
        <v>5</v>
      </c>
      <c r="F29" s="58" t="s">
        <v>33</v>
      </c>
      <c r="G29" s="58" t="s">
        <v>34</v>
      </c>
      <c r="H29" s="58" t="s">
        <v>35</v>
      </c>
      <c r="I29" s="58" t="s">
        <v>36</v>
      </c>
      <c r="J29" s="58" t="s">
        <v>37</v>
      </c>
      <c r="K29" s="58" t="s">
        <v>38</v>
      </c>
      <c r="L29" s="58" t="s">
        <v>39</v>
      </c>
      <c r="M29" s="58" t="s">
        <v>40</v>
      </c>
      <c r="N29" s="58" t="s">
        <v>41</v>
      </c>
      <c r="O29" s="58" t="s">
        <v>42</v>
      </c>
      <c r="P29" s="58" t="s">
        <v>43</v>
      </c>
      <c r="Q29" s="58" t="s">
        <v>44</v>
      </c>
      <c r="R29" s="59" t="s">
        <v>8</v>
      </c>
    </row>
    <row r="30" spans="1:18">
      <c r="A30" s="112" t="s">
        <v>353</v>
      </c>
      <c r="B30" s="113">
        <v>1</v>
      </c>
      <c r="C30" s="114">
        <v>1</v>
      </c>
      <c r="D30" s="112" t="s">
        <v>208</v>
      </c>
      <c r="E30" s="112" t="s">
        <v>354</v>
      </c>
      <c r="F30" s="115">
        <v>2325</v>
      </c>
      <c r="G30" s="115">
        <v>2601</v>
      </c>
      <c r="H30" s="115">
        <v>2653</v>
      </c>
      <c r="I30" s="115">
        <v>3297</v>
      </c>
      <c r="J30" s="115">
        <v>2973</v>
      </c>
      <c r="K30" s="115">
        <v>3332</v>
      </c>
      <c r="L30" s="115">
        <v>3221</v>
      </c>
      <c r="M30" s="115">
        <v>3546</v>
      </c>
      <c r="N30" s="115">
        <v>3477</v>
      </c>
      <c r="O30" s="115">
        <v>3829</v>
      </c>
      <c r="P30" s="115">
        <v>3969</v>
      </c>
      <c r="Q30" s="119">
        <v>3638</v>
      </c>
      <c r="R30" s="14">
        <f>SUM(F30:Q30)</f>
        <v>38861</v>
      </c>
    </row>
    <row r="31" spans="1:18">
      <c r="A31" s="112" t="s">
        <v>355</v>
      </c>
      <c r="B31" s="113">
        <v>1</v>
      </c>
      <c r="C31" s="114">
        <v>5</v>
      </c>
      <c r="D31" s="112" t="s">
        <v>356</v>
      </c>
      <c r="E31" s="112" t="s">
        <v>357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9">
        <v>0</v>
      </c>
      <c r="R31" s="14">
        <f t="shared" ref="R31:R37" si="4">SUM(F31:Q31)</f>
        <v>0</v>
      </c>
    </row>
    <row r="32" spans="1:18">
      <c r="A32" s="112" t="s">
        <v>355</v>
      </c>
      <c r="B32" s="113">
        <v>1</v>
      </c>
      <c r="C32" s="114">
        <v>6</v>
      </c>
      <c r="D32" s="112" t="s">
        <v>364</v>
      </c>
      <c r="E32" s="112" t="s">
        <v>357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9">
        <v>0</v>
      </c>
      <c r="R32" s="14">
        <f t="shared" si="4"/>
        <v>0</v>
      </c>
    </row>
    <row r="33" spans="1:18">
      <c r="A33" s="112" t="s">
        <v>355</v>
      </c>
      <c r="B33" s="113">
        <v>1</v>
      </c>
      <c r="C33" s="114">
        <v>30</v>
      </c>
      <c r="D33" s="112" t="s">
        <v>356</v>
      </c>
      <c r="E33" s="112" t="s">
        <v>357</v>
      </c>
      <c r="F33" s="115">
        <v>14340</v>
      </c>
      <c r="G33" s="115">
        <v>13110</v>
      </c>
      <c r="H33" s="115">
        <v>12450</v>
      </c>
      <c r="I33" s="115">
        <v>16770</v>
      </c>
      <c r="J33" s="115">
        <v>15900</v>
      </c>
      <c r="K33" s="115">
        <v>15060</v>
      </c>
      <c r="L33" s="115">
        <v>15810</v>
      </c>
      <c r="M33" s="115">
        <v>15870</v>
      </c>
      <c r="N33" s="115">
        <v>15180</v>
      </c>
      <c r="O33" s="115">
        <v>14760</v>
      </c>
      <c r="P33" s="115">
        <v>15360</v>
      </c>
      <c r="Q33" s="119">
        <v>15690</v>
      </c>
      <c r="R33" s="14">
        <f t="shared" si="4"/>
        <v>180300</v>
      </c>
    </row>
    <row r="34" spans="1:18">
      <c r="A34" s="112" t="s">
        <v>355</v>
      </c>
      <c r="B34" s="113">
        <v>1</v>
      </c>
      <c r="C34" s="114">
        <v>90</v>
      </c>
      <c r="D34" s="112" t="s">
        <v>356</v>
      </c>
      <c r="E34" s="112" t="s">
        <v>357</v>
      </c>
      <c r="F34" s="115">
        <v>914310</v>
      </c>
      <c r="G34" s="115">
        <v>1029870</v>
      </c>
      <c r="H34" s="115">
        <v>943740</v>
      </c>
      <c r="I34" s="115">
        <v>1262880</v>
      </c>
      <c r="J34" s="115">
        <v>1115730</v>
      </c>
      <c r="K34" s="115">
        <v>1125810</v>
      </c>
      <c r="L34" s="115">
        <v>1226070</v>
      </c>
      <c r="M34" s="115">
        <v>1134270</v>
      </c>
      <c r="N34" s="115">
        <v>1134720</v>
      </c>
      <c r="O34" s="115">
        <v>1223190</v>
      </c>
      <c r="P34" s="115">
        <v>1201590</v>
      </c>
      <c r="Q34" s="119">
        <v>1114920</v>
      </c>
      <c r="R34" s="14">
        <f t="shared" si="4"/>
        <v>13427100</v>
      </c>
    </row>
    <row r="35" spans="1:18">
      <c r="A35" s="112" t="s">
        <v>355</v>
      </c>
      <c r="B35" s="113">
        <v>1</v>
      </c>
      <c r="C35" s="114">
        <v>4</v>
      </c>
      <c r="D35" s="112" t="s">
        <v>358</v>
      </c>
      <c r="E35" s="112" t="s">
        <v>359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32</v>
      </c>
      <c r="P35" s="115">
        <v>448</v>
      </c>
      <c r="Q35" s="119">
        <v>1420</v>
      </c>
      <c r="R35" s="14">
        <f t="shared" si="4"/>
        <v>1900</v>
      </c>
    </row>
    <row r="36" spans="1:18">
      <c r="A36" s="112" t="s">
        <v>360</v>
      </c>
      <c r="B36" s="113">
        <v>1</v>
      </c>
      <c r="C36" s="114">
        <v>7</v>
      </c>
      <c r="D36" s="112" t="s">
        <v>361</v>
      </c>
      <c r="E36" s="112" t="s">
        <v>362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9">
        <v>0</v>
      </c>
      <c r="R36" s="14">
        <f t="shared" si="4"/>
        <v>0</v>
      </c>
    </row>
    <row r="37" spans="1:18">
      <c r="A37" s="112" t="s">
        <v>360</v>
      </c>
      <c r="B37" s="113">
        <v>1</v>
      </c>
      <c r="C37" s="114">
        <v>30</v>
      </c>
      <c r="D37" s="112" t="s">
        <v>361</v>
      </c>
      <c r="E37" s="112" t="s">
        <v>362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90</v>
      </c>
      <c r="Q37" s="120">
        <v>750</v>
      </c>
      <c r="R37" s="14">
        <f t="shared" si="4"/>
        <v>840</v>
      </c>
    </row>
    <row r="38" spans="1:18" ht="14.25">
      <c r="E38" s="55" t="s">
        <v>45</v>
      </c>
      <c r="F38" s="14">
        <f>SUM(F30:F37)</f>
        <v>930975</v>
      </c>
      <c r="G38" s="14">
        <f t="shared" ref="G38:R38" si="5">SUM(G30:G37)</f>
        <v>1045581</v>
      </c>
      <c r="H38" s="14">
        <f t="shared" si="5"/>
        <v>958843</v>
      </c>
      <c r="I38" s="14">
        <f t="shared" si="5"/>
        <v>1282947</v>
      </c>
      <c r="J38" s="14">
        <f t="shared" si="5"/>
        <v>1134603</v>
      </c>
      <c r="K38" s="14">
        <f t="shared" si="5"/>
        <v>1144202</v>
      </c>
      <c r="L38" s="14">
        <f t="shared" si="5"/>
        <v>1245101</v>
      </c>
      <c r="M38" s="14">
        <f t="shared" si="5"/>
        <v>1153686</v>
      </c>
      <c r="N38" s="14">
        <f t="shared" si="5"/>
        <v>1153377</v>
      </c>
      <c r="O38" s="14">
        <f t="shared" si="5"/>
        <v>1241811</v>
      </c>
      <c r="P38" s="14">
        <f t="shared" si="5"/>
        <v>1221457</v>
      </c>
      <c r="Q38" s="14">
        <f t="shared" si="5"/>
        <v>1136418</v>
      </c>
      <c r="R38" s="62">
        <f t="shared" si="5"/>
        <v>13649001</v>
      </c>
    </row>
    <row r="40" spans="1:18">
      <c r="F40" s="232" t="s">
        <v>48</v>
      </c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</row>
    <row r="41" spans="1:18" ht="25.5">
      <c r="A41" s="46" t="s">
        <v>2</v>
      </c>
      <c r="B41" s="46" t="s">
        <v>31</v>
      </c>
      <c r="C41" s="46" t="s">
        <v>32</v>
      </c>
      <c r="D41" s="46" t="s">
        <v>4</v>
      </c>
      <c r="E41" s="46" t="s">
        <v>5</v>
      </c>
      <c r="F41" s="58" t="s">
        <v>33</v>
      </c>
      <c r="G41" s="58" t="s">
        <v>34</v>
      </c>
      <c r="H41" s="58" t="s">
        <v>35</v>
      </c>
      <c r="I41" s="58" t="s">
        <v>36</v>
      </c>
      <c r="J41" s="58" t="s">
        <v>37</v>
      </c>
      <c r="K41" s="58" t="s">
        <v>38</v>
      </c>
      <c r="L41" s="58" t="s">
        <v>39</v>
      </c>
      <c r="M41" s="58" t="s">
        <v>40</v>
      </c>
      <c r="N41" s="58" t="s">
        <v>41</v>
      </c>
      <c r="O41" s="58" t="s">
        <v>42</v>
      </c>
      <c r="P41" s="58" t="s">
        <v>43</v>
      </c>
      <c r="Q41" s="58" t="s">
        <v>44</v>
      </c>
      <c r="R41" s="59" t="s">
        <v>8</v>
      </c>
    </row>
    <row r="42" spans="1:18">
      <c r="A42" s="112" t="s">
        <v>353</v>
      </c>
      <c r="B42" s="113">
        <v>1</v>
      </c>
      <c r="C42" s="114">
        <v>1</v>
      </c>
      <c r="D42" s="112" t="s">
        <v>208</v>
      </c>
      <c r="E42" s="112" t="s">
        <v>354</v>
      </c>
      <c r="F42" s="115">
        <f>F6+F18+F30</f>
        <v>3559</v>
      </c>
      <c r="G42" s="115">
        <f t="shared" ref="G42:Q42" si="6">G6+G18+G30</f>
        <v>3753</v>
      </c>
      <c r="H42" s="115">
        <f t="shared" si="6"/>
        <v>3953</v>
      </c>
      <c r="I42" s="115">
        <f t="shared" si="6"/>
        <v>4315</v>
      </c>
      <c r="J42" s="115">
        <f t="shared" si="6"/>
        <v>3947</v>
      </c>
      <c r="K42" s="115">
        <f t="shared" si="6"/>
        <v>4628</v>
      </c>
      <c r="L42" s="115">
        <f t="shared" si="6"/>
        <v>4363</v>
      </c>
      <c r="M42" s="115">
        <f t="shared" si="6"/>
        <v>4715</v>
      </c>
      <c r="N42" s="115">
        <f t="shared" si="6"/>
        <v>4447</v>
      </c>
      <c r="O42" s="115">
        <f t="shared" si="6"/>
        <v>4810</v>
      </c>
      <c r="P42" s="115">
        <f t="shared" si="6"/>
        <v>5156</v>
      </c>
      <c r="Q42" s="115">
        <f t="shared" si="6"/>
        <v>4312</v>
      </c>
      <c r="R42" s="14">
        <f>SUM(F42:Q42)</f>
        <v>51958</v>
      </c>
    </row>
    <row r="43" spans="1:18">
      <c r="A43" s="112" t="s">
        <v>355</v>
      </c>
      <c r="B43" s="113">
        <v>1</v>
      </c>
      <c r="C43" s="114">
        <v>5</v>
      </c>
      <c r="D43" s="112" t="s">
        <v>356</v>
      </c>
      <c r="E43" s="112" t="s">
        <v>357</v>
      </c>
      <c r="F43" s="115">
        <f t="shared" ref="F43:Q49" si="7">F7+F19+F31</f>
        <v>113</v>
      </c>
      <c r="G43" s="115">
        <f t="shared" si="7"/>
        <v>110</v>
      </c>
      <c r="H43" s="115">
        <f t="shared" si="7"/>
        <v>185</v>
      </c>
      <c r="I43" s="115">
        <f t="shared" si="7"/>
        <v>184</v>
      </c>
      <c r="J43" s="115">
        <f t="shared" si="7"/>
        <v>114</v>
      </c>
      <c r="K43" s="115">
        <f t="shared" si="7"/>
        <v>81</v>
      </c>
      <c r="L43" s="115">
        <f t="shared" si="7"/>
        <v>85</v>
      </c>
      <c r="M43" s="115">
        <f t="shared" si="7"/>
        <v>148</v>
      </c>
      <c r="N43" s="115">
        <f t="shared" si="7"/>
        <v>35</v>
      </c>
      <c r="O43" s="115">
        <f t="shared" si="7"/>
        <v>120</v>
      </c>
      <c r="P43" s="115">
        <f t="shared" si="7"/>
        <v>130</v>
      </c>
      <c r="Q43" s="115">
        <f t="shared" si="7"/>
        <v>110</v>
      </c>
      <c r="R43" s="14">
        <f t="shared" ref="R43:R49" si="8">SUM(F43:Q43)</f>
        <v>1415</v>
      </c>
    </row>
    <row r="44" spans="1:18">
      <c r="A44" s="112" t="s">
        <v>355</v>
      </c>
      <c r="B44" s="113">
        <v>1</v>
      </c>
      <c r="C44" s="114">
        <v>6</v>
      </c>
      <c r="D44" s="112" t="s">
        <v>364</v>
      </c>
      <c r="E44" s="112" t="s">
        <v>357</v>
      </c>
      <c r="F44" s="115">
        <f t="shared" si="7"/>
        <v>4872</v>
      </c>
      <c r="G44" s="115">
        <f t="shared" si="7"/>
        <v>4836</v>
      </c>
      <c r="H44" s="115">
        <f t="shared" si="7"/>
        <v>3612</v>
      </c>
      <c r="I44" s="115">
        <f t="shared" si="7"/>
        <v>5676</v>
      </c>
      <c r="J44" s="115">
        <f t="shared" si="7"/>
        <v>5538</v>
      </c>
      <c r="K44" s="115">
        <f t="shared" si="7"/>
        <v>3480</v>
      </c>
      <c r="L44" s="115">
        <f t="shared" si="7"/>
        <v>6060</v>
      </c>
      <c r="M44" s="115">
        <f t="shared" si="7"/>
        <v>570</v>
      </c>
      <c r="N44" s="115">
        <f t="shared" si="7"/>
        <v>18</v>
      </c>
      <c r="O44" s="115">
        <f t="shared" si="7"/>
        <v>30</v>
      </c>
      <c r="P44" s="115">
        <f t="shared" si="7"/>
        <v>192</v>
      </c>
      <c r="Q44" s="115">
        <f t="shared" si="7"/>
        <v>18</v>
      </c>
      <c r="R44" s="14">
        <f t="shared" si="8"/>
        <v>34902</v>
      </c>
    </row>
    <row r="45" spans="1:18">
      <c r="A45" s="112" t="s">
        <v>355</v>
      </c>
      <c r="B45" s="113">
        <v>1</v>
      </c>
      <c r="C45" s="114">
        <v>30</v>
      </c>
      <c r="D45" s="112" t="s">
        <v>356</v>
      </c>
      <c r="E45" s="112" t="s">
        <v>357</v>
      </c>
      <c r="F45" s="115">
        <f t="shared" si="7"/>
        <v>838219.8</v>
      </c>
      <c r="G45" s="115">
        <f t="shared" si="7"/>
        <v>781262.7</v>
      </c>
      <c r="H45" s="115">
        <f t="shared" si="7"/>
        <v>722026.4</v>
      </c>
      <c r="I45" s="115">
        <f t="shared" si="7"/>
        <v>673249.7</v>
      </c>
      <c r="J45" s="115">
        <f t="shared" si="7"/>
        <v>654399.80000000005</v>
      </c>
      <c r="K45" s="115">
        <f t="shared" si="7"/>
        <v>600795.9</v>
      </c>
      <c r="L45" s="115">
        <f t="shared" si="7"/>
        <v>616517.19999999995</v>
      </c>
      <c r="M45" s="115">
        <f t="shared" si="7"/>
        <v>625996.19999999995</v>
      </c>
      <c r="N45" s="115">
        <f t="shared" si="7"/>
        <v>544194.1</v>
      </c>
      <c r="O45" s="115">
        <f t="shared" si="7"/>
        <v>603098.19999999995</v>
      </c>
      <c r="P45" s="115">
        <f t="shared" si="7"/>
        <v>616619.4</v>
      </c>
      <c r="Q45" s="115">
        <f t="shared" si="7"/>
        <v>532254.69999999995</v>
      </c>
      <c r="R45" s="14">
        <f t="shared" si="8"/>
        <v>7808634.1000000006</v>
      </c>
    </row>
    <row r="46" spans="1:18">
      <c r="A46" s="112" t="s">
        <v>355</v>
      </c>
      <c r="B46" s="113">
        <v>1</v>
      </c>
      <c r="C46" s="114">
        <v>90</v>
      </c>
      <c r="D46" s="112" t="s">
        <v>356</v>
      </c>
      <c r="E46" s="112" t="s">
        <v>357</v>
      </c>
      <c r="F46" s="115">
        <f t="shared" si="7"/>
        <v>1041408</v>
      </c>
      <c r="G46" s="115">
        <f t="shared" si="7"/>
        <v>1155938</v>
      </c>
      <c r="H46" s="115">
        <f t="shared" si="7"/>
        <v>1072099</v>
      </c>
      <c r="I46" s="115">
        <f t="shared" si="7"/>
        <v>1399220</v>
      </c>
      <c r="J46" s="115">
        <f t="shared" si="7"/>
        <v>1250127</v>
      </c>
      <c r="K46" s="115">
        <f t="shared" si="7"/>
        <v>1256614</v>
      </c>
      <c r="L46" s="115">
        <f t="shared" si="7"/>
        <v>1369841</v>
      </c>
      <c r="M46" s="115">
        <f t="shared" si="7"/>
        <v>1277925</v>
      </c>
      <c r="N46" s="115">
        <f t="shared" si="7"/>
        <v>1274175</v>
      </c>
      <c r="O46" s="115">
        <f t="shared" si="7"/>
        <v>1382502</v>
      </c>
      <c r="P46" s="115">
        <f t="shared" si="7"/>
        <v>1370694</v>
      </c>
      <c r="Q46" s="115">
        <f t="shared" si="7"/>
        <v>1260791</v>
      </c>
      <c r="R46" s="14">
        <f t="shared" si="8"/>
        <v>15111334</v>
      </c>
    </row>
    <row r="47" spans="1:18">
      <c r="A47" s="112" t="s">
        <v>355</v>
      </c>
      <c r="B47" s="113">
        <v>1</v>
      </c>
      <c r="C47" s="114">
        <v>4</v>
      </c>
      <c r="D47" s="112" t="s">
        <v>358</v>
      </c>
      <c r="E47" s="112" t="s">
        <v>359</v>
      </c>
      <c r="F47" s="115">
        <f t="shared" si="7"/>
        <v>0</v>
      </c>
      <c r="G47" s="115">
        <f t="shared" si="7"/>
        <v>0</v>
      </c>
      <c r="H47" s="115">
        <f t="shared" si="7"/>
        <v>0</v>
      </c>
      <c r="I47" s="115">
        <f t="shared" si="7"/>
        <v>0</v>
      </c>
      <c r="J47" s="115">
        <f t="shared" si="7"/>
        <v>0</v>
      </c>
      <c r="K47" s="115">
        <f t="shared" si="7"/>
        <v>0</v>
      </c>
      <c r="L47" s="115">
        <f t="shared" si="7"/>
        <v>0</v>
      </c>
      <c r="M47" s="115">
        <f t="shared" si="7"/>
        <v>0</v>
      </c>
      <c r="N47" s="115">
        <f t="shared" si="7"/>
        <v>0</v>
      </c>
      <c r="O47" s="115">
        <f t="shared" si="7"/>
        <v>60</v>
      </c>
      <c r="P47" s="115">
        <f t="shared" si="7"/>
        <v>644</v>
      </c>
      <c r="Q47" s="115">
        <f t="shared" si="7"/>
        <v>1916</v>
      </c>
      <c r="R47" s="14">
        <f t="shared" si="8"/>
        <v>2620</v>
      </c>
    </row>
    <row r="48" spans="1:18">
      <c r="A48" s="112" t="s">
        <v>360</v>
      </c>
      <c r="B48" s="113">
        <v>1</v>
      </c>
      <c r="C48" s="114">
        <v>7</v>
      </c>
      <c r="D48" s="112" t="s">
        <v>361</v>
      </c>
      <c r="E48" s="112" t="s">
        <v>362</v>
      </c>
      <c r="F48" s="115">
        <f t="shared" si="7"/>
        <v>0</v>
      </c>
      <c r="G48" s="115">
        <f t="shared" si="7"/>
        <v>0</v>
      </c>
      <c r="H48" s="115">
        <f t="shared" si="7"/>
        <v>0</v>
      </c>
      <c r="I48" s="115">
        <f t="shared" si="7"/>
        <v>0</v>
      </c>
      <c r="J48" s="115">
        <f t="shared" si="7"/>
        <v>0</v>
      </c>
      <c r="K48" s="115">
        <f t="shared" si="7"/>
        <v>0</v>
      </c>
      <c r="L48" s="115">
        <f t="shared" si="7"/>
        <v>0</v>
      </c>
      <c r="M48" s="115">
        <f t="shared" si="7"/>
        <v>0</v>
      </c>
      <c r="N48" s="115">
        <f t="shared" si="7"/>
        <v>0</v>
      </c>
      <c r="O48" s="115">
        <f t="shared" si="7"/>
        <v>0</v>
      </c>
      <c r="P48" s="115">
        <f t="shared" si="7"/>
        <v>0</v>
      </c>
      <c r="Q48" s="115">
        <f t="shared" si="7"/>
        <v>7</v>
      </c>
      <c r="R48" s="14">
        <f t="shared" si="8"/>
        <v>7</v>
      </c>
    </row>
    <row r="49" spans="1:18">
      <c r="A49" s="112" t="s">
        <v>360</v>
      </c>
      <c r="B49" s="113">
        <v>1</v>
      </c>
      <c r="C49" s="114">
        <v>30</v>
      </c>
      <c r="D49" s="112" t="s">
        <v>361</v>
      </c>
      <c r="E49" s="112" t="s">
        <v>362</v>
      </c>
      <c r="F49" s="115">
        <f t="shared" si="7"/>
        <v>0</v>
      </c>
      <c r="G49" s="115">
        <f t="shared" si="7"/>
        <v>0</v>
      </c>
      <c r="H49" s="115">
        <f t="shared" si="7"/>
        <v>0</v>
      </c>
      <c r="I49" s="115">
        <f t="shared" si="7"/>
        <v>0</v>
      </c>
      <c r="J49" s="115">
        <f t="shared" si="7"/>
        <v>0</v>
      </c>
      <c r="K49" s="115">
        <f t="shared" si="7"/>
        <v>0</v>
      </c>
      <c r="L49" s="115">
        <f t="shared" si="7"/>
        <v>0</v>
      </c>
      <c r="M49" s="115">
        <f t="shared" si="7"/>
        <v>0</v>
      </c>
      <c r="N49" s="115">
        <f t="shared" si="7"/>
        <v>0</v>
      </c>
      <c r="O49" s="115">
        <f t="shared" si="7"/>
        <v>0</v>
      </c>
      <c r="P49" s="115">
        <f t="shared" si="7"/>
        <v>90</v>
      </c>
      <c r="Q49" s="115">
        <f t="shared" si="7"/>
        <v>1200</v>
      </c>
      <c r="R49" s="14">
        <f t="shared" si="8"/>
        <v>1290</v>
      </c>
    </row>
    <row r="50" spans="1:18" ht="14.25">
      <c r="E50" s="55" t="s">
        <v>45</v>
      </c>
      <c r="F50" s="14">
        <f t="shared" ref="F50:R50" si="9">SUM(F42:F49)</f>
        <v>1888171.8</v>
      </c>
      <c r="G50" s="14">
        <f t="shared" si="9"/>
        <v>1945899.7</v>
      </c>
      <c r="H50" s="14">
        <f t="shared" si="9"/>
        <v>1801875.4</v>
      </c>
      <c r="I50" s="14">
        <f t="shared" si="9"/>
        <v>2082644.7</v>
      </c>
      <c r="J50" s="14">
        <f t="shared" si="9"/>
        <v>1914125.8</v>
      </c>
      <c r="K50" s="14">
        <f t="shared" si="9"/>
        <v>1865598.9</v>
      </c>
      <c r="L50" s="14">
        <f t="shared" si="9"/>
        <v>1996866.2</v>
      </c>
      <c r="M50" s="14">
        <f t="shared" si="9"/>
        <v>1909354.2</v>
      </c>
      <c r="N50" s="14">
        <f t="shared" si="9"/>
        <v>1822869.1</v>
      </c>
      <c r="O50" s="14">
        <f t="shared" si="9"/>
        <v>1990620.2</v>
      </c>
      <c r="P50" s="14">
        <f t="shared" si="9"/>
        <v>1993525.4</v>
      </c>
      <c r="Q50" s="14">
        <f t="shared" si="9"/>
        <v>1800608.7</v>
      </c>
      <c r="R50" s="62">
        <f t="shared" si="9"/>
        <v>23012160.100000001</v>
      </c>
    </row>
  </sheetData>
  <mergeCells count="4">
    <mergeCell ref="F4:R4"/>
    <mergeCell ref="F16:R16"/>
    <mergeCell ref="F28:R28"/>
    <mergeCell ref="F40:R40"/>
  </mergeCells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showGridLines="0" workbookViewId="0"/>
  </sheetViews>
  <sheetFormatPr defaultRowHeight="12.75"/>
  <cols>
    <col min="1" max="1" width="25.28515625" style="3" customWidth="1"/>
    <col min="2" max="2" width="26.42578125" style="3" bestFit="1" customWidth="1"/>
    <col min="3" max="3" width="10.5703125" style="3" bestFit="1" customWidth="1"/>
    <col min="4" max="4" width="13.28515625" style="3" bestFit="1" customWidth="1"/>
    <col min="5" max="5" width="8.7109375" style="3" bestFit="1" customWidth="1"/>
    <col min="6" max="6" width="12" style="3" bestFit="1" customWidth="1"/>
    <col min="7" max="7" width="18.28515625" style="3" bestFit="1" customWidth="1"/>
    <col min="8" max="8" width="17" style="3" customWidth="1"/>
    <col min="9" max="9" width="7.7109375" style="3" bestFit="1" customWidth="1"/>
    <col min="10" max="16384" width="9.140625" style="3"/>
  </cols>
  <sheetData>
    <row r="1" spans="1:10" ht="15.75">
      <c r="A1" s="43" t="s">
        <v>365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63" t="s">
        <v>2</v>
      </c>
      <c r="B3" s="63" t="s">
        <v>50</v>
      </c>
      <c r="C3" s="63" t="s">
        <v>4</v>
      </c>
      <c r="D3" s="63" t="s">
        <v>5</v>
      </c>
      <c r="E3" s="63" t="s">
        <v>51</v>
      </c>
      <c r="F3" s="63" t="s">
        <v>52</v>
      </c>
      <c r="G3" s="63" t="s">
        <v>53</v>
      </c>
      <c r="H3" s="63" t="s">
        <v>54</v>
      </c>
      <c r="I3" s="63" t="s">
        <v>55</v>
      </c>
      <c r="J3" s="2"/>
    </row>
    <row r="4" spans="1:10">
      <c r="A4" s="112" t="s">
        <v>353</v>
      </c>
      <c r="B4" s="112" t="s">
        <v>366</v>
      </c>
      <c r="C4" s="112" t="s">
        <v>208</v>
      </c>
      <c r="D4" s="112" t="s">
        <v>354</v>
      </c>
      <c r="E4" s="112" t="s">
        <v>57</v>
      </c>
      <c r="F4" s="112" t="s">
        <v>367</v>
      </c>
      <c r="G4" s="112" t="s">
        <v>212</v>
      </c>
      <c r="H4" s="122" t="s">
        <v>60</v>
      </c>
      <c r="I4" s="122" t="s">
        <v>61</v>
      </c>
      <c r="J4" s="2"/>
    </row>
    <row r="5" spans="1:10">
      <c r="A5" s="112" t="s">
        <v>353</v>
      </c>
      <c r="B5" s="112" t="s">
        <v>366</v>
      </c>
      <c r="C5" s="112" t="s">
        <v>208</v>
      </c>
      <c r="D5" s="112" t="s">
        <v>354</v>
      </c>
      <c r="E5" s="112" t="s">
        <v>57</v>
      </c>
      <c r="F5" s="112" t="s">
        <v>368</v>
      </c>
      <c r="G5" s="112" t="s">
        <v>212</v>
      </c>
      <c r="H5" s="122" t="s">
        <v>60</v>
      </c>
      <c r="I5" s="122" t="s">
        <v>61</v>
      </c>
      <c r="J5" s="2"/>
    </row>
    <row r="6" spans="1:10">
      <c r="A6" s="112" t="s">
        <v>353</v>
      </c>
      <c r="B6" s="112" t="s">
        <v>366</v>
      </c>
      <c r="C6" s="112" t="s">
        <v>208</v>
      </c>
      <c r="D6" s="112" t="s">
        <v>354</v>
      </c>
      <c r="E6" s="112" t="s">
        <v>77</v>
      </c>
      <c r="F6" s="112" t="s">
        <v>368</v>
      </c>
      <c r="G6" s="112" t="s">
        <v>212</v>
      </c>
      <c r="H6" s="122" t="s">
        <v>60</v>
      </c>
      <c r="I6" s="122" t="s">
        <v>61</v>
      </c>
      <c r="J6" s="2"/>
    </row>
    <row r="7" spans="1:10">
      <c r="A7" s="112" t="s">
        <v>355</v>
      </c>
      <c r="B7" s="112" t="s">
        <v>369</v>
      </c>
      <c r="C7" s="112" t="s">
        <v>358</v>
      </c>
      <c r="D7" s="112" t="s">
        <v>359</v>
      </c>
      <c r="E7" s="112" t="s">
        <v>57</v>
      </c>
      <c r="F7" s="112" t="s">
        <v>370</v>
      </c>
      <c r="G7" s="112" t="s">
        <v>135</v>
      </c>
      <c r="H7" s="122" t="s">
        <v>60</v>
      </c>
      <c r="I7" s="122" t="s">
        <v>61</v>
      </c>
      <c r="J7" s="2"/>
    </row>
    <row r="8" spans="1:10">
      <c r="A8" s="112" t="s">
        <v>355</v>
      </c>
      <c r="B8" s="112" t="s">
        <v>371</v>
      </c>
      <c r="C8" s="112" t="s">
        <v>356</v>
      </c>
      <c r="D8" s="112" t="s">
        <v>357</v>
      </c>
      <c r="E8" s="112" t="s">
        <v>57</v>
      </c>
      <c r="F8" s="112" t="s">
        <v>372</v>
      </c>
      <c r="G8" s="112" t="s">
        <v>135</v>
      </c>
      <c r="H8" s="122" t="s">
        <v>60</v>
      </c>
      <c r="I8" s="122" t="s">
        <v>61</v>
      </c>
      <c r="J8" s="2"/>
    </row>
    <row r="9" spans="1:10">
      <c r="A9" s="112" t="s">
        <v>355</v>
      </c>
      <c r="B9" s="112" t="s">
        <v>371</v>
      </c>
      <c r="C9" s="112" t="s">
        <v>356</v>
      </c>
      <c r="D9" s="112" t="s">
        <v>357</v>
      </c>
      <c r="E9" s="112" t="s">
        <v>57</v>
      </c>
      <c r="F9" s="112" t="s">
        <v>373</v>
      </c>
      <c r="G9" s="112" t="s">
        <v>135</v>
      </c>
      <c r="H9" s="122" t="s">
        <v>60</v>
      </c>
      <c r="I9" s="122" t="s">
        <v>61</v>
      </c>
      <c r="J9" s="2"/>
    </row>
    <row r="10" spans="1:10">
      <c r="A10" s="112" t="s">
        <v>355</v>
      </c>
      <c r="B10" s="112" t="s">
        <v>371</v>
      </c>
      <c r="C10" s="112" t="s">
        <v>356</v>
      </c>
      <c r="D10" s="112" t="s">
        <v>357</v>
      </c>
      <c r="E10" s="112" t="s">
        <v>57</v>
      </c>
      <c r="F10" s="112" t="s">
        <v>374</v>
      </c>
      <c r="G10" s="112" t="s">
        <v>135</v>
      </c>
      <c r="H10" s="122" t="s">
        <v>60</v>
      </c>
      <c r="I10" s="122" t="s">
        <v>61</v>
      </c>
      <c r="J10" s="2"/>
    </row>
    <row r="11" spans="1:10">
      <c r="A11" s="112" t="s">
        <v>355</v>
      </c>
      <c r="B11" s="112" t="s">
        <v>371</v>
      </c>
      <c r="C11" s="112" t="s">
        <v>356</v>
      </c>
      <c r="D11" s="112" t="s">
        <v>357</v>
      </c>
      <c r="E11" s="112" t="s">
        <v>77</v>
      </c>
      <c r="F11" s="112" t="s">
        <v>372</v>
      </c>
      <c r="G11" s="112" t="s">
        <v>135</v>
      </c>
      <c r="H11" s="122" t="s">
        <v>60</v>
      </c>
      <c r="I11" s="122" t="s">
        <v>61</v>
      </c>
      <c r="J11" s="2"/>
    </row>
    <row r="12" spans="1:10">
      <c r="A12" s="112" t="s">
        <v>355</v>
      </c>
      <c r="B12" s="112" t="s">
        <v>371</v>
      </c>
      <c r="C12" s="112" t="s">
        <v>356</v>
      </c>
      <c r="D12" s="112" t="s">
        <v>357</v>
      </c>
      <c r="E12" s="112" t="s">
        <v>77</v>
      </c>
      <c r="F12" s="112" t="s">
        <v>373</v>
      </c>
      <c r="G12" s="112" t="s">
        <v>135</v>
      </c>
      <c r="H12" s="122" t="s">
        <v>60</v>
      </c>
      <c r="I12" s="122" t="s">
        <v>61</v>
      </c>
      <c r="J12" s="2"/>
    </row>
    <row r="13" spans="1:10">
      <c r="A13" s="112" t="s">
        <v>355</v>
      </c>
      <c r="B13" s="112" t="s">
        <v>371</v>
      </c>
      <c r="C13" s="112" t="s">
        <v>364</v>
      </c>
      <c r="D13" s="112" t="s">
        <v>357</v>
      </c>
      <c r="E13" s="112" t="s">
        <v>57</v>
      </c>
      <c r="F13" s="112" t="s">
        <v>375</v>
      </c>
      <c r="G13" s="112" t="s">
        <v>135</v>
      </c>
      <c r="H13" s="122" t="s">
        <v>60</v>
      </c>
      <c r="I13" s="122" t="s">
        <v>61</v>
      </c>
      <c r="J13" s="2"/>
    </row>
    <row r="14" spans="1:10">
      <c r="A14" s="112" t="s">
        <v>355</v>
      </c>
      <c r="B14" s="112" t="s">
        <v>371</v>
      </c>
      <c r="C14" s="112" t="s">
        <v>364</v>
      </c>
      <c r="D14" s="112" t="s">
        <v>357</v>
      </c>
      <c r="E14" s="112" t="s">
        <v>77</v>
      </c>
      <c r="F14" s="112" t="s">
        <v>375</v>
      </c>
      <c r="G14" s="112" t="s">
        <v>135</v>
      </c>
      <c r="H14" s="122" t="s">
        <v>60</v>
      </c>
      <c r="I14" s="122" t="s">
        <v>61</v>
      </c>
      <c r="J14" s="2"/>
    </row>
    <row r="15" spans="1:10">
      <c r="A15" s="112" t="s">
        <v>360</v>
      </c>
      <c r="B15" s="112" t="s">
        <v>376</v>
      </c>
      <c r="C15" s="112" t="s">
        <v>361</v>
      </c>
      <c r="D15" s="112" t="s">
        <v>362</v>
      </c>
      <c r="E15" s="112" t="s">
        <v>57</v>
      </c>
      <c r="F15" s="112" t="s">
        <v>377</v>
      </c>
      <c r="G15" s="112" t="s">
        <v>82</v>
      </c>
      <c r="H15" s="122" t="s">
        <v>60</v>
      </c>
      <c r="I15" s="122" t="s">
        <v>61</v>
      </c>
      <c r="J15" s="2"/>
    </row>
    <row r="16" spans="1:10">
      <c r="A16" s="112" t="s">
        <v>360</v>
      </c>
      <c r="B16" s="112" t="s">
        <v>376</v>
      </c>
      <c r="C16" s="112" t="s">
        <v>361</v>
      </c>
      <c r="D16" s="112" t="s">
        <v>362</v>
      </c>
      <c r="E16" s="112" t="s">
        <v>57</v>
      </c>
      <c r="F16" s="112" t="s">
        <v>378</v>
      </c>
      <c r="G16" s="112" t="s">
        <v>82</v>
      </c>
      <c r="H16" s="122" t="s">
        <v>60</v>
      </c>
      <c r="I16" s="122" t="s">
        <v>61</v>
      </c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pageMargins left="0.44431372549019615" right="0.44431372549019615" top="0.44431372549019615" bottom="0.44431372549019615" header="0.50980392156862753" footer="0.50980392156862753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DNI GLP1 Utilization</vt:lpstr>
      <vt:lpstr>DNI GLP1 Historical Factors</vt:lpstr>
      <vt:lpstr>DNI GLP1 NDC</vt:lpstr>
      <vt:lpstr>DNI SGL2 Utilization</vt:lpstr>
      <vt:lpstr>DNI SGL2 Historical Factors</vt:lpstr>
      <vt:lpstr>DNI SGL2 NDC</vt:lpstr>
      <vt:lpstr>PUL2 Utilization</vt:lpstr>
      <vt:lpstr>PUL2 Historical Factors</vt:lpstr>
      <vt:lpstr>PUL2 NDC</vt:lpstr>
      <vt:lpstr>CML Utilization</vt:lpstr>
      <vt:lpstr>CML Historical Factors</vt:lpstr>
      <vt:lpstr>CML NDC</vt:lpstr>
      <vt:lpstr>TIB Utilization for PEC</vt:lpstr>
      <vt:lpstr>TIB Historical Factors</vt:lpstr>
      <vt:lpstr>TIB NDC</vt:lpstr>
      <vt:lpstr>NHP Utilization for PEC</vt:lpstr>
      <vt:lpstr>NHP Historical Factors</vt:lpstr>
      <vt:lpstr>NHP NDC</vt:lpstr>
      <vt:lpstr>__x0006_</vt:lpstr>
      <vt:lpstr>___x0006_</vt:lpstr>
      <vt:lpstr>'DNI GLP1 NDC'!_1_</vt:lpstr>
      <vt:lpstr>'DNI SGL2 Historical Factors'!_2_</vt:lpstr>
      <vt:lpstr>'DNI SGL2 NDC'!_3_</vt:lpstr>
      <vt:lpstr>'DNI SGL2 Utilization'!_4_</vt:lpstr>
      <vt:lpstr>'PUL2 Historical Factors'!_7_</vt:lpstr>
      <vt:lpstr>'PUL2 NDC'!_8_</vt:lpstr>
      <vt:lpstr>_9_</vt:lpstr>
      <vt:lpstr>'DNI GLP1 Historical Factors'!Print_Area</vt:lpstr>
      <vt:lpstr>'NHP Historical Factors'!Print_Area</vt:lpstr>
      <vt:lpstr>'PUL2 Utilization'!Print_Area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2015-04-03T21:04:07Z</dcterms:created>
  <dcterms:modified xsi:type="dcterms:W3CDTF">2015-04-29T16:53:01Z</dcterms:modified>
</cp:coreProperties>
</file>