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/>
  </bookViews>
  <sheets>
    <sheet name="FY16 Goals" sheetId="1" r:id="rId1"/>
    <sheet name="OP $ Collections by DMIS" sheetId="2" r:id="rId2"/>
    <sheet name="OP Claims by DMIS" sheetId="3" r:id="rId3"/>
    <sheet name="OP Visits by DMIS" sheetId="4" r:id="rId4"/>
    <sheet name="IP $ Collections by DMIS" sheetId="5" r:id="rId5"/>
    <sheet name="IP Claims by DMIS" sheetId="6" r:id="rId6"/>
    <sheet name="IP Dispositions by DMIS" sheetId="7" r:id="rId7"/>
  </sheets>
  <calcPr calcId="152511"/>
</workbook>
</file>

<file path=xl/calcChain.xml><?xml version="1.0" encoding="utf-8"?>
<calcChain xmlns="http://schemas.openxmlformats.org/spreadsheetml/2006/main">
  <c r="D23" i="1" l="1"/>
  <c r="D34" i="1"/>
  <c r="E11" i="1" l="1"/>
  <c r="E12" i="1"/>
  <c r="E13" i="1"/>
  <c r="E14" i="1"/>
  <c r="E10" i="1"/>
  <c r="L48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5" i="5"/>
  <c r="J56" i="7"/>
  <c r="J55" i="7"/>
  <c r="J54" i="7"/>
  <c r="J53" i="7"/>
  <c r="J52" i="7"/>
  <c r="I56" i="7"/>
  <c r="I55" i="7"/>
  <c r="I54" i="7"/>
  <c r="I53" i="7"/>
  <c r="I52" i="7"/>
  <c r="J56" i="6"/>
  <c r="C32" i="1" s="1"/>
  <c r="C33" i="1" s="1"/>
  <c r="D33" i="1" s="1"/>
  <c r="C36" i="1" s="1"/>
  <c r="J55" i="6"/>
  <c r="J54" i="6"/>
  <c r="J53" i="6"/>
  <c r="J52" i="6"/>
  <c r="I56" i="6"/>
  <c r="C31" i="1" s="1"/>
  <c r="I55" i="6"/>
  <c r="I54" i="6"/>
  <c r="I53" i="6"/>
  <c r="I52" i="6"/>
  <c r="J56" i="5"/>
  <c r="J55" i="5"/>
  <c r="J54" i="5"/>
  <c r="J53" i="5"/>
  <c r="J52" i="5"/>
  <c r="I56" i="5"/>
  <c r="I55" i="5"/>
  <c r="I54" i="5"/>
  <c r="I53" i="5"/>
  <c r="I52" i="5"/>
  <c r="L52" i="5" l="1"/>
  <c r="D5" i="1" s="1"/>
  <c r="L55" i="5"/>
  <c r="D4" i="1" s="1"/>
  <c r="L53" i="5"/>
  <c r="D3" i="1" s="1"/>
  <c r="L56" i="5"/>
  <c r="D7" i="1" s="1"/>
  <c r="L54" i="5"/>
  <c r="D6" i="1" s="1"/>
  <c r="L118" i="2" l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24" i="2" s="1"/>
  <c r="L5" i="2"/>
  <c r="C24" i="1"/>
  <c r="C26" i="1" s="1"/>
  <c r="J126" i="4"/>
  <c r="I126" i="4"/>
  <c r="J125" i="4"/>
  <c r="J124" i="4"/>
  <c r="J123" i="4"/>
  <c r="J122" i="4"/>
  <c r="I125" i="4"/>
  <c r="I124" i="4"/>
  <c r="I123" i="4"/>
  <c r="I122" i="4"/>
  <c r="J126" i="3"/>
  <c r="J125" i="3"/>
  <c r="J124" i="3"/>
  <c r="J123" i="3"/>
  <c r="J122" i="3"/>
  <c r="I126" i="3"/>
  <c r="C20" i="1" s="1"/>
  <c r="I125" i="3"/>
  <c r="I124" i="3"/>
  <c r="I123" i="3"/>
  <c r="I122" i="3"/>
  <c r="J125" i="2"/>
  <c r="J124" i="2"/>
  <c r="J123" i="2"/>
  <c r="J122" i="2"/>
  <c r="I125" i="2"/>
  <c r="I124" i="2"/>
  <c r="I123" i="2"/>
  <c r="I122" i="2"/>
  <c r="I126" i="2"/>
  <c r="J126" i="2"/>
  <c r="C21" i="1" l="1"/>
  <c r="C22" i="1" s="1"/>
  <c r="L126" i="2"/>
  <c r="C6" i="1"/>
  <c r="E6" i="1" s="1"/>
  <c r="L125" i="2"/>
  <c r="L123" i="2"/>
  <c r="L122" i="2"/>
  <c r="C4" i="1" l="1"/>
  <c r="E4" i="1" s="1"/>
  <c r="C5" i="1"/>
  <c r="E5" i="1" s="1"/>
  <c r="C3" i="1"/>
  <c r="E3" i="1" s="1"/>
  <c r="C7" i="1"/>
  <c r="E7" i="1" s="1"/>
</calcChain>
</file>

<file path=xl/sharedStrings.xml><?xml version="1.0" encoding="utf-8"?>
<sst xmlns="http://schemas.openxmlformats.org/spreadsheetml/2006/main" count="1572" uniqueCount="284">
  <si>
    <t>Outpatient Goal</t>
  </si>
  <si>
    <t>Inpatient Goal</t>
  </si>
  <si>
    <t>Overall Goal</t>
  </si>
  <si>
    <t xml:space="preserve">Army </t>
  </si>
  <si>
    <t>Navy</t>
  </si>
  <si>
    <t xml:space="preserve">Air Force </t>
  </si>
  <si>
    <t xml:space="preserve">NCR MD </t>
  </si>
  <si>
    <t xml:space="preserve">All Services </t>
  </si>
  <si>
    <t>FY16 Goals</t>
  </si>
  <si>
    <t>FY16 Goals in Millions USD</t>
  </si>
  <si>
    <t>Service</t>
  </si>
  <si>
    <t>Total OP Collections In CY by DMIS ID</t>
  </si>
  <si>
    <t>FY2010</t>
  </si>
  <si>
    <t>FY2011</t>
  </si>
  <si>
    <t>FY2012</t>
  </si>
  <si>
    <t>FY2013</t>
  </si>
  <si>
    <t>FY2014</t>
  </si>
  <si>
    <t>FY2015</t>
  </si>
  <si>
    <t>Air Force</t>
  </si>
  <si>
    <t>0004</t>
  </si>
  <si>
    <t>Maxwell AFB (42nd Medical Group)</t>
  </si>
  <si>
    <t>0006</t>
  </si>
  <si>
    <t>Elmendorf AFB (3rd Medical group)</t>
  </si>
  <si>
    <t>0009</t>
  </si>
  <si>
    <t>Luke AFB (56th Medical Group)</t>
  </si>
  <si>
    <t>0010</t>
  </si>
  <si>
    <t>Davis Monthan AFB (355th Medical Group)</t>
  </si>
  <si>
    <t>0013</t>
  </si>
  <si>
    <t>Little Rock AFB (314th Medical Group)</t>
  </si>
  <si>
    <t>0014</t>
  </si>
  <si>
    <t>Travis AFB (60th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</si>
  <si>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</si>
  <si>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</si>
  <si>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</si>
  <si>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</si>
  <si>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</si>
  <si>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</si>
  <si>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0033</t>
  </si>
  <si>
    <t>USAF Academy (10th Medical Group)</t>
  </si>
  <si>
    <t>0036</t>
  </si>
  <si>
    <t>Dover AFB (436th Medical Group)</t>
  </si>
  <si>
    <t>0042</t>
  </si>
  <si>
    <t>Eglin AFB (96th Medical Group)</t>
  </si>
  <si>
    <t>0043</t>
  </si>
  <si>
    <t>Tyndall AFB (325th Medical Group)</t>
  </si>
  <si>
    <t>0045</t>
  </si>
  <si>
    <t>MacDill AFB (6th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</si>
  <si>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</si>
  <si>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</si>
  <si>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</si>
  <si>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</si>
  <si>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</si>
  <si>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</si>
  <si>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0053</t>
  </si>
  <si>
    <t>Mountain Home AFB (366th Medical Group)</t>
  </si>
  <si>
    <t>0055</t>
  </si>
  <si>
    <t>Scott AFB (375th Medical Group)</t>
  </si>
  <si>
    <t>0059</t>
  </si>
  <si>
    <t>McConnell AFB (22nd Medical Group)</t>
  </si>
  <si>
    <t>0062</t>
  </si>
  <si>
    <t>Barksdale AFB (2nd Medical Group)</t>
  </si>
  <si>
    <t>0066</t>
  </si>
  <si>
    <t>Andrews AFB (79th Medical Group)</t>
  </si>
  <si>
    <t>0073</t>
  </si>
  <si>
    <t>Keesler AFB (81st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</si>
  <si>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</si>
  <si>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</si>
  <si>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</si>
  <si>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</si>
  <si>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</si>
  <si>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</si>
  <si>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0078</t>
  </si>
  <si>
    <t>Offutt AFB (55th Medical Group)</t>
  </si>
  <si>
    <t>0079</t>
  </si>
  <si>
    <t>Nellis AFB (99th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</si>
  <si>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</si>
  <si>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</si>
  <si>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</si>
  <si>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</si>
  <si>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</si>
  <si>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</si>
  <si>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</si>
  <si>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</si>
  <si>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</si>
  <si>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</si>
  <si>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</si>
  <si>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</si>
  <si>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0095</t>
  </si>
  <si>
    <t>Wright Patterson AFB (88th Medical Group)</t>
  </si>
  <si>
    <t>0096</t>
  </si>
  <si>
    <t>Tinker AFB (72th Medical Group)</t>
  </si>
  <si>
    <t>0097</t>
  </si>
  <si>
    <t>Altus AFB (97th Medical Group)</t>
  </si>
  <si>
    <t>0101</t>
  </si>
  <si>
    <t>Shaw AFB (20th Medical Group)</t>
  </si>
  <si>
    <t>0106</t>
  </si>
  <si>
    <t>Ellsworth AFB (28th Medical Group)</t>
  </si>
  <si>
    <t>0112</t>
  </si>
  <si>
    <t>Dyess AFB (7th Medical Group)</t>
  </si>
  <si>
    <t>0113</t>
  </si>
  <si>
    <t>Sheppard AFB (82nd Medical Group)</t>
  </si>
  <si>
    <t>0114</t>
  </si>
  <si>
    <t>Laughlin AFB (47th Medical Group)</t>
  </si>
  <si>
    <t>0117</t>
  </si>
  <si>
    <t>Lackland AFB (59th Medical Wing)</t>
  </si>
  <si>
    <t>0119</t>
  </si>
  <si>
    <t>Hill AFB (75th Medical Group)</t>
  </si>
  <si>
    <t>0120</t>
  </si>
  <si>
    <t>Langley AFB (1st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</si>
  <si>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</si>
  <si>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</si>
  <si>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</si>
  <si>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</si>
  <si>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</si>
  <si>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</si>
  <si>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</si>
  <si>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</si>
  <si>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NULL</t>
  </si>
  <si>
    <t>0252</t>
  </si>
  <si>
    <t>Peterson AFB (21st Medical Group)</t>
  </si>
  <si>
    <t>0287</t>
  </si>
  <si>
    <t>Hickam AFB (15th Medical Group)</t>
  </si>
  <si>
    <t>0310</t>
  </si>
  <si>
    <t>Hanscom AFB (66th Medical Group)</t>
  </si>
  <si>
    <t>0326</t>
  </si>
  <si>
    <t>McGuire AFB (305th Medical Group)</t>
  </si>
  <si>
    <t>0338</t>
  </si>
  <si>
    <t>Vance AFB (71st Medical Group)</t>
  </si>
  <si>
    <t>0356</t>
  </si>
  <si>
    <t>Charleston AFB (437th Medical Group)</t>
  </si>
  <si>
    <t>0364</t>
  </si>
  <si>
    <t>Goodfellow AFB (17th Medical Group)</t>
  </si>
  <si>
    <t>0366</t>
  </si>
  <si>
    <t>Randolph AFB (12 Medical Group)</t>
  </si>
  <si>
    <t>0413</t>
  </si>
  <si>
    <t>Bolling AFB (579th Medical Group)</t>
  </si>
  <si>
    <t>7139</t>
  </si>
  <si>
    <t>Hurlburt FLD (1st Special Operations Medical Group)</t>
  </si>
  <si>
    <t>7200</t>
  </si>
  <si>
    <t>Buckley AFB (460th Medical Squadron)</t>
  </si>
  <si>
    <t>Army</t>
  </si>
  <si>
    <t>0001</t>
  </si>
  <si>
    <t>Redstone Arsenal (Fox Army Health Clinic)</t>
  </si>
  <si>
    <t>0003</t>
  </si>
  <si>
    <t>Ft. Rucker (Lyster Army Health Clinic)</t>
  </si>
  <si>
    <t>0005</t>
  </si>
  <si>
    <t>Ft. Wainwright (Bassett Army Community Hospital)</t>
  </si>
  <si>
    <t>0008</t>
  </si>
  <si>
    <t>Ft. Huachuca (Bliss Army Health Clinic)</t>
  </si>
  <si>
    <t>0032</t>
  </si>
  <si>
    <t>Ft. Carson (Evans Army Community Hospital)</t>
  </si>
  <si>
    <t>0047</t>
  </si>
  <si>
    <t>Ft. Gordon (Eisenhower Army Medical Center)</t>
  </si>
  <si>
    <t>0048</t>
  </si>
  <si>
    <t>Ft. Benning (Martin Army Community Hospital)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</si>
  <si>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</si>
  <si>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</si>
  <si>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</si>
  <si>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</si>
  <si>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</si>
  <si>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</si>
  <si>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0058</t>
  </si>
  <si>
    <t>Ft. Leavenworth (Munson Army Health Clinic)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</si>
  <si>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</si>
  <si>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</si>
  <si>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</si>
  <si>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</si>
  <si>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</si>
  <si>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</si>
  <si>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0069</t>
  </si>
  <si>
    <t>Ft. Meade (Kimbrough Ambulatory Care Center)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</si>
  <si>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</si>
  <si>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</si>
  <si>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</si>
  <si>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</si>
  <si>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</si>
  <si>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</si>
  <si>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</si>
  <si>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</si>
  <si>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</si>
  <si>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</si>
  <si>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</si>
  <si>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</si>
  <si>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</si>
  <si>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BAMC-SAMMC JBSA FSH</t>
  </si>
  <si>
    <t>0110</t>
  </si>
  <si>
    <t>Ft. Hood (C.R. Darnall Army Medical Center)</t>
  </si>
  <si>
    <t>0121</t>
  </si>
  <si>
    <t>Ft. Eustis (McDonald Army Health Center)</t>
  </si>
  <si>
    <t>0122</t>
  </si>
  <si>
    <t>Ft. Lee (Kenner Army Health Clinic)</t>
  </si>
  <si>
    <t>0125</t>
  </si>
  <si>
    <t>Ft. Lewis (Madigan Army Medical Center)</t>
  </si>
  <si>
    <t>0131</t>
  </si>
  <si>
    <t>Ft. Irwin (Weed Army Community Hospital)</t>
  </si>
  <si>
    <t>0330</t>
  </si>
  <si>
    <t>Ft. Drum (Guthrie Army Health Clinic)</t>
  </si>
  <si>
    <t>0607</t>
  </si>
  <si>
    <t>Landstuhl Regional Medical Center</t>
  </si>
  <si>
    <t>0609</t>
  </si>
  <si>
    <t>Bavaria MEDDAC</t>
  </si>
  <si>
    <t>0610</t>
  </si>
  <si>
    <t>BG CRAWFORD SAMS AHC-CAMP ZAMA</t>
  </si>
  <si>
    <t>0612</t>
  </si>
  <si>
    <t>Brian Allgood ACH - Seoul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</si>
  <si>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</si>
  <si>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</si>
  <si>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</si>
  <si>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</si>
  <si>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</si>
  <si>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</si>
  <si>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</si>
  <si>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</si>
  <si>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</si>
  <si>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</si>
  <si>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</si>
  <si>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</si>
  <si>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0068</t>
  </si>
  <si>
    <t>NHC Patuxent River</t>
  </si>
  <si>
    <t>0091</t>
  </si>
  <si>
    <t>NH Camp Lejeune</t>
  </si>
  <si>
    <t>0092</t>
  </si>
  <si>
    <t>NHC Cherry Point</t>
  </si>
  <si>
    <t>0100</t>
  </si>
  <si>
    <t>NHC New England</t>
  </si>
  <si>
    <t>0103</t>
  </si>
  <si>
    <t>NHC Charleston</t>
  </si>
  <si>
    <t>0104</t>
  </si>
  <si>
    <t>NH Beaufort</t>
  </si>
  <si>
    <t>0118</t>
  </si>
  <si>
    <t>NHC Corpus Christi</t>
  </si>
  <si>
    <t>0124</t>
  </si>
  <si>
    <t>NMC Portsmouth</t>
  </si>
  <si>
    <t>0126</t>
  </si>
  <si>
    <t>NH Bremerton</t>
  </si>
  <si>
    <t>0127</t>
  </si>
  <si>
    <t>NH Oak Harbor</t>
  </si>
  <si>
    <t>0280</t>
  </si>
  <si>
    <t>NHC Hawaii</t>
  </si>
  <si>
    <t>0306</t>
  </si>
  <si>
    <t>NHC Annapolis</t>
  </si>
  <si>
    <t>0385</t>
  </si>
  <si>
    <t>NHC Quantico</t>
  </si>
  <si>
    <t>0620</t>
  </si>
  <si>
    <t>NH Guam</t>
  </si>
  <si>
    <t>NCR MD</t>
  </si>
  <si>
    <t>0067</t>
  </si>
  <si>
    <t>Walter Reed National Military Medical Center</t>
  </si>
  <si>
    <t>0123</t>
  </si>
  <si>
    <t>Ft. Belvoir (FT. Belvoir Community Hospital)</t>
  </si>
  <si>
    <t>Air Force total</t>
  </si>
  <si>
    <t>Army total</t>
  </si>
  <si>
    <t>NCR MD total</t>
  </si>
  <si>
    <t>Navy total - OK and YO*</t>
  </si>
  <si>
    <t>All Services total</t>
  </si>
  <si>
    <t>Total Outpatient Claims metric QC by DMIS ID</t>
  </si>
  <si>
    <t>Number of OP Claims for CFY</t>
  </si>
  <si>
    <t>NCR MD toatl</t>
  </si>
  <si>
    <t>Navy total - OK and YO</t>
  </si>
  <si>
    <t>Number of OP Visits for CFY</t>
  </si>
  <si>
    <t>CMAC Rate Change</t>
  </si>
  <si>
    <t xml:space="preserve">Outpatient Claims to Visits Rate Change </t>
  </si>
  <si>
    <t>FY14 Outpatient Claims to Visits</t>
  </si>
  <si>
    <t>FY15 Outpatient Claims to Visits</t>
  </si>
  <si>
    <t>Goal Setting Factor</t>
  </si>
  <si>
    <t>Total Outpatient $ Collections Metric by DMIS ID</t>
  </si>
  <si>
    <t>DMIS ID</t>
  </si>
  <si>
    <t>DMIS ID NAME</t>
  </si>
  <si>
    <t>FY2016 Goals</t>
  </si>
  <si>
    <t>Total IP Collections In CY by DMIS ID</t>
  </si>
  <si>
    <t>DMIS ID Name</t>
  </si>
  <si>
    <t>Total Inpatient $ Collections Metric by DMIS ID</t>
  </si>
  <si>
    <t>Number of IP Claims for CFY</t>
  </si>
  <si>
    <t>Total Inpatient Claims Metric by DMIS ID</t>
  </si>
  <si>
    <t xml:space="preserve">DMIS ID Name </t>
  </si>
  <si>
    <t>Number of IP Dispositions for CFY</t>
  </si>
  <si>
    <t>Total Inpatient Dispositions Metric by DMIS ID</t>
  </si>
  <si>
    <t>ASA Rate Change</t>
  </si>
  <si>
    <t>Inpatient Claims to Disp Rate Change</t>
  </si>
  <si>
    <t>FY14 Inpatient Claims to Disp</t>
  </si>
  <si>
    <t>FY15 Inpatient Claims to Disp</t>
  </si>
  <si>
    <t>Total Outpatient Visits Metric by DMIS ID</t>
  </si>
  <si>
    <t>Outpatient Goal Setting Factor Calculations</t>
  </si>
  <si>
    <t>Inpatient Goal Setting Factor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</si>
</sst>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0.0000%"/>
    <numFmt numFmtId="166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4"/>
      <name val="Arial"/>
      <family val="2"/>
    </font>
    <font>
      <sz val="10"/>
      <name val="Arial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1" fillId="0" borderId="0"/>
  </cellStyleXfs>
  <cellXfs count="147">
    <xf numFmtId="0" fontId="0" fillId="0" borderId="0" xfId="0"/>
    <xf numFmtId="44" fontId="18" fillId="0" borderId="0" xfId="1" applyFont="1"/>
    <xf numFmtId="165" fontId="0" fillId="0" borderId="0" xfId="0" applyNumberFormat="1"/>
    <xf numFmtId="0" fontId="14" fillId="33" borderId="0" xfId="0" applyFont="1" applyFill="1"/>
    <xf numFmtId="166" fontId="0" fillId="0" borderId="0" xfId="0" applyNumberFormat="1"/>
    <xf numFmtId="10" fontId="0" fillId="0" borderId="0" xfId="0" applyNumberFormat="1"/>
    <xf numFmtId="0" fontId="21" fillId="0" borderId="0" xfId="43"/>
    <xf numFmtId="164" fontId="21" fillId="0" borderId="0" xfId="43" applyNumberFormat="1"/>
    <xf numFmtId="49" fontId="21" fillId="0" borderId="0" xfId="43" applyNumberFormat="1"/>
    <xf numFmtId="0" fontId="20" fillId="0" borderId="0" xfId="43" applyFont="1"/>
    <xf numFmtId="0" fontId="19" fillId="0" borderId="0" xfId="43" applyFont="1"/>
    <xf numFmtId="164" fontId="19" fillId="0" borderId="0" xfId="43" applyNumberFormat="1" applyFont="1"/>
    <xf numFmtId="49" fontId="20" fillId="0" borderId="0" xfId="43" applyNumberFormat="1" applyFont="1"/>
    <xf numFmtId="164" fontId="21" fillId="0" borderId="0" xfId="43" applyNumberFormat="1" applyFill="1"/>
    <xf numFmtId="164" fontId="20" fillId="0" borderId="0" xfId="43" applyNumberFormat="1" applyFont="1"/>
    <xf numFmtId="0" fontId="21" fillId="0" borderId="0" xfId="49"/>
    <xf numFmtId="0" fontId="19" fillId="0" borderId="0" xfId="49" applyFont="1"/>
    <xf numFmtId="3" fontId="21" fillId="0" borderId="0" xfId="49" applyNumberFormat="1"/>
    <xf numFmtId="3" fontId="19" fillId="0" borderId="0" xfId="49" applyNumberFormat="1" applyFont="1"/>
    <xf numFmtId="3" fontId="21" fillId="0" borderId="0" xfId="49" applyNumberFormat="1" applyFill="1"/>
    <xf numFmtId="0" fontId="21" fillId="0" borderId="0" xfId="49"/>
    <xf numFmtId="0" fontId="19" fillId="0" borderId="0" xfId="49" applyFont="1"/>
    <xf numFmtId="3" fontId="21" fillId="0" borderId="0" xfId="49" applyNumberFormat="1"/>
    <xf numFmtId="3" fontId="19" fillId="0" borderId="0" xfId="49" applyNumberFormat="1" applyFont="1"/>
    <xf numFmtId="164" fontId="21" fillId="0" borderId="11" xfId="43" applyNumberFormat="1" applyBorder="1"/>
    <xf numFmtId="164" fontId="21" fillId="0" borderId="12" xfId="43" applyNumberFormat="1" applyBorder="1"/>
    <xf numFmtId="164" fontId="21" fillId="0" borderId="16" xfId="43" applyNumberFormat="1" applyBorder="1"/>
    <xf numFmtId="164" fontId="21" fillId="0" borderId="17" xfId="43" applyNumberFormat="1" applyBorder="1"/>
    <xf numFmtId="164" fontId="18" fillId="0" borderId="0" xfId="43" applyNumberFormat="1" applyFont="1"/>
    <xf numFmtId="0" fontId="22" fillId="0" borderId="19" xfId="43" applyFont="1" applyBorder="1"/>
    <xf numFmtId="0" fontId="22" fillId="0" borderId="20" xfId="43" applyFont="1" applyBorder="1"/>
    <xf numFmtId="0" fontId="22" fillId="0" borderId="20" xfId="43" applyFont="1" applyBorder="1" applyAlignment="1">
      <alignment horizontal="center"/>
    </xf>
    <xf numFmtId="0" fontId="16" fillId="0" borderId="20" xfId="0" applyFont="1" applyBorder="1"/>
    <xf numFmtId="49" fontId="18" fillId="0" borderId="11" xfId="43" applyNumberFormat="1" applyFont="1" applyBorder="1"/>
    <xf numFmtId="49" fontId="18" fillId="0" borderId="12" xfId="43" applyNumberFormat="1" applyFont="1" applyBorder="1"/>
    <xf numFmtId="164" fontId="18" fillId="0" borderId="15" xfId="43" applyNumberFormat="1" applyFont="1" applyBorder="1"/>
    <xf numFmtId="49" fontId="18" fillId="0" borderId="19" xfId="43" applyNumberFormat="1" applyFont="1" applyBorder="1"/>
    <xf numFmtId="164" fontId="19" fillId="0" borderId="20" xfId="43" applyNumberFormat="1" applyFont="1" applyBorder="1"/>
    <xf numFmtId="164" fontId="18" fillId="0" borderId="20" xfId="43" applyNumberFormat="1" applyFont="1" applyBorder="1"/>
    <xf numFmtId="164" fontId="18" fillId="0" borderId="21" xfId="43" applyNumberFormat="1" applyFont="1" applyBorder="1"/>
    <xf numFmtId="0" fontId="22" fillId="0" borderId="19" xfId="42" applyFont="1" applyBorder="1" applyAlignment="1">
      <alignment horizontal="center"/>
    </xf>
    <xf numFmtId="0" fontId="22" fillId="0" borderId="20" xfId="42" applyFont="1" applyBorder="1" applyAlignment="1">
      <alignment horizontal="center"/>
    </xf>
    <xf numFmtId="0" fontId="22" fillId="0" borderId="21" xfId="42" applyFont="1" applyBorder="1" applyAlignment="1">
      <alignment horizontal="center"/>
    </xf>
    <xf numFmtId="44" fontId="18" fillId="0" borderId="13" xfId="1" applyFont="1" applyBorder="1"/>
    <xf numFmtId="44" fontId="18" fillId="0" borderId="15" xfId="1" applyFont="1" applyBorder="1"/>
    <xf numFmtId="0" fontId="18" fillId="0" borderId="19" xfId="42" applyBorder="1"/>
    <xf numFmtId="44" fontId="18" fillId="0" borderId="20" xfId="1" applyFont="1" applyBorder="1"/>
    <xf numFmtId="44" fontId="18" fillId="0" borderId="21" xfId="1" applyFont="1" applyBorder="1"/>
    <xf numFmtId="0" fontId="18" fillId="0" borderId="11" xfId="42" applyBorder="1"/>
    <xf numFmtId="0" fontId="18" fillId="0" borderId="12" xfId="42" applyBorder="1"/>
    <xf numFmtId="0" fontId="24" fillId="0" borderId="0" xfId="0" applyFont="1"/>
    <xf numFmtId="164" fontId="18" fillId="0" borderId="21" xfId="49" applyNumberFormat="1" applyFont="1" applyBorder="1"/>
    <xf numFmtId="164" fontId="18" fillId="0" borderId="20" xfId="49" applyNumberFormat="1" applyFont="1" applyBorder="1"/>
    <xf numFmtId="49" fontId="18" fillId="0" borderId="19" xfId="49" applyNumberFormat="1" applyFont="1" applyBorder="1"/>
    <xf numFmtId="164" fontId="18" fillId="0" borderId="15" xfId="49" applyNumberFormat="1" applyFont="1" applyBorder="1"/>
    <xf numFmtId="49" fontId="18" fillId="0" borderId="12" xfId="49" applyNumberFormat="1" applyFont="1" applyBorder="1"/>
    <xf numFmtId="164" fontId="21" fillId="0" borderId="20" xfId="49" applyNumberFormat="1" applyBorder="1"/>
    <xf numFmtId="164" fontId="21" fillId="0" borderId="19" xfId="49" applyNumberFormat="1" applyBorder="1"/>
    <xf numFmtId="0" fontId="21" fillId="0" borderId="0" xfId="49"/>
    <xf numFmtId="164" fontId="21" fillId="0" borderId="0" xfId="49" applyNumberFormat="1"/>
    <xf numFmtId="49" fontId="21" fillId="0" borderId="0" xfId="49" applyNumberFormat="1"/>
    <xf numFmtId="0" fontId="18" fillId="0" borderId="0" xfId="49" applyFont="1"/>
    <xf numFmtId="0" fontId="19" fillId="0" borderId="0" xfId="49" applyFont="1"/>
    <xf numFmtId="164" fontId="19" fillId="0" borderId="0" xfId="49" applyNumberFormat="1" applyFont="1"/>
    <xf numFmtId="164" fontId="18" fillId="0" borderId="0" xfId="49" applyNumberFormat="1" applyFont="1"/>
    <xf numFmtId="49" fontId="18" fillId="0" borderId="0" xfId="49" applyNumberFormat="1" applyFont="1"/>
    <xf numFmtId="0" fontId="18" fillId="0" borderId="0" xfId="42"/>
    <xf numFmtId="49" fontId="18" fillId="0" borderId="0" xfId="42" applyNumberFormat="1"/>
    <xf numFmtId="0" fontId="19" fillId="0" borderId="0" xfId="42" applyFont="1"/>
    <xf numFmtId="3" fontId="18" fillId="0" borderId="0" xfId="42" applyNumberFormat="1"/>
    <xf numFmtId="3" fontId="19" fillId="0" borderId="0" xfId="42" applyNumberFormat="1" applyFont="1"/>
    <xf numFmtId="3" fontId="18" fillId="0" borderId="0" xfId="42" applyNumberFormat="1" applyFill="1"/>
    <xf numFmtId="3" fontId="18" fillId="34" borderId="0" xfId="42" applyNumberFormat="1" applyFont="1" applyFill="1"/>
    <xf numFmtId="0" fontId="18" fillId="0" borderId="0" xfId="42"/>
    <xf numFmtId="49" fontId="18" fillId="0" borderId="0" xfId="42" applyNumberFormat="1"/>
    <xf numFmtId="0" fontId="19" fillId="0" borderId="0" xfId="42" applyFont="1"/>
    <xf numFmtId="3" fontId="18" fillId="0" borderId="0" xfId="42" applyNumberFormat="1"/>
    <xf numFmtId="3" fontId="19" fillId="0" borderId="0" xfId="42" applyNumberFormat="1" applyFont="1"/>
    <xf numFmtId="0" fontId="18" fillId="0" borderId="11" xfId="42" applyFont="1" applyBorder="1"/>
    <xf numFmtId="44" fontId="18" fillId="0" borderId="0" xfId="1" applyNumberFormat="1" applyFont="1" applyBorder="1"/>
    <xf numFmtId="44" fontId="18" fillId="0" borderId="15" xfId="1" applyNumberFormat="1" applyFont="1" applyBorder="1"/>
    <xf numFmtId="0" fontId="18" fillId="0" borderId="12" xfId="42" applyFont="1" applyBorder="1"/>
    <xf numFmtId="0" fontId="18" fillId="0" borderId="19" xfId="42" applyFont="1" applyBorder="1"/>
    <xf numFmtId="44" fontId="18" fillId="0" borderId="20" xfId="1" applyNumberFormat="1" applyFont="1" applyBorder="1"/>
    <xf numFmtId="44" fontId="18" fillId="0" borderId="21" xfId="1" applyNumberFormat="1" applyFont="1" applyBorder="1"/>
    <xf numFmtId="3" fontId="21" fillId="0" borderId="11" xfId="49" applyNumberFormat="1" applyBorder="1"/>
    <xf numFmtId="3" fontId="21" fillId="0" borderId="12" xfId="49" applyNumberFormat="1" applyBorder="1"/>
    <xf numFmtId="3" fontId="21" fillId="0" borderId="15" xfId="49" applyNumberFormat="1" applyBorder="1"/>
    <xf numFmtId="3" fontId="21" fillId="0" borderId="15" xfId="49" applyNumberFormat="1" applyFill="1" applyBorder="1"/>
    <xf numFmtId="3" fontId="21" fillId="0" borderId="16" xfId="49" applyNumberFormat="1" applyBorder="1"/>
    <xf numFmtId="3" fontId="21" fillId="0" borderId="17" xfId="49" applyNumberFormat="1" applyBorder="1"/>
    <xf numFmtId="3" fontId="21" fillId="0" borderId="18" xfId="49" applyNumberFormat="1" applyBorder="1"/>
    <xf numFmtId="0" fontId="22" fillId="0" borderId="23" xfId="49" applyFont="1" applyBorder="1" applyAlignment="1">
      <alignment horizontal="center"/>
    </xf>
    <xf numFmtId="0" fontId="22" fillId="0" borderId="10" xfId="49" applyFont="1" applyBorder="1" applyAlignment="1">
      <alignment horizontal="center"/>
    </xf>
    <xf numFmtId="164" fontId="22" fillId="0" borderId="10" xfId="49" applyNumberFormat="1" applyFont="1" applyBorder="1" applyAlignment="1">
      <alignment horizontal="center"/>
    </xf>
    <xf numFmtId="0" fontId="22" fillId="0" borderId="14" xfId="49" applyFont="1" applyBorder="1" applyAlignment="1">
      <alignment horizontal="center"/>
    </xf>
    <xf numFmtId="0" fontId="22" fillId="0" borderId="23" xfId="43" applyFont="1" applyBorder="1" applyAlignment="1">
      <alignment horizontal="center"/>
    </xf>
    <xf numFmtId="0" fontId="22" fillId="0" borderId="10" xfId="43" applyFont="1" applyBorder="1" applyAlignment="1">
      <alignment horizontal="center"/>
    </xf>
    <xf numFmtId="164" fontId="22" fillId="0" borderId="10" xfId="43" applyNumberFormat="1" applyFont="1" applyBorder="1" applyAlignment="1">
      <alignment horizontal="center"/>
    </xf>
    <xf numFmtId="0" fontId="22" fillId="0" borderId="14" xfId="43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24" fillId="0" borderId="15" xfId="0" applyNumberFormat="1" applyFont="1" applyBorder="1"/>
    <xf numFmtId="0" fontId="24" fillId="0" borderId="17" xfId="0" applyFont="1" applyBorder="1" applyAlignment="1">
      <alignment horizontal="center"/>
    </xf>
    <xf numFmtId="164" fontId="24" fillId="0" borderId="18" xfId="0" applyNumberFormat="1" applyFont="1" applyBorder="1"/>
    <xf numFmtId="164" fontId="22" fillId="0" borderId="20" xfId="49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64" fontId="24" fillId="0" borderId="13" xfId="0" applyNumberFormat="1" applyFont="1" applyBorder="1"/>
    <xf numFmtId="164" fontId="21" fillId="0" borderId="12" xfId="49" applyNumberFormat="1" applyBorder="1"/>
    <xf numFmtId="164" fontId="21" fillId="0" borderId="16" xfId="49" applyNumberFormat="1" applyBorder="1"/>
    <xf numFmtId="164" fontId="21" fillId="0" borderId="17" xfId="49" applyNumberFormat="1" applyBorder="1"/>
    <xf numFmtId="0" fontId="22" fillId="0" borderId="10" xfId="42" applyFont="1" applyBorder="1" applyAlignment="1">
      <alignment horizontal="center"/>
    </xf>
    <xf numFmtId="164" fontId="22" fillId="0" borderId="10" xfId="42" applyNumberFormat="1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3" fontId="18" fillId="0" borderId="12" xfId="42" applyNumberFormat="1" applyBorder="1"/>
    <xf numFmtId="0" fontId="22" fillId="0" borderId="14" xfId="42" applyFont="1" applyBorder="1" applyAlignment="1">
      <alignment horizontal="center"/>
    </xf>
    <xf numFmtId="3" fontId="18" fillId="0" borderId="15" xfId="42" applyNumberFormat="1" applyFill="1" applyBorder="1"/>
    <xf numFmtId="3" fontId="18" fillId="0" borderId="15" xfId="42" applyNumberFormat="1" applyBorder="1"/>
    <xf numFmtId="3" fontId="18" fillId="0" borderId="16" xfId="42" applyNumberFormat="1" applyBorder="1"/>
    <xf numFmtId="3" fontId="18" fillId="0" borderId="17" xfId="42" applyNumberFormat="1" applyBorder="1"/>
    <xf numFmtId="3" fontId="18" fillId="0" borderId="18" xfId="42" applyNumberFormat="1" applyBorder="1"/>
    <xf numFmtId="3" fontId="22" fillId="0" borderId="11" xfId="49" applyNumberFormat="1" applyFont="1" applyBorder="1" applyAlignment="1">
      <alignment horizontal="center"/>
    </xf>
    <xf numFmtId="3" fontId="22" fillId="0" borderId="13" xfId="49" applyNumberFormat="1" applyFont="1" applyBorder="1" applyAlignment="1">
      <alignment horizontal="center"/>
    </xf>
    <xf numFmtId="49" fontId="18" fillId="0" borderId="11" xfId="49" applyNumberFormat="1" applyFont="1" applyBorder="1"/>
    <xf numFmtId="3" fontId="18" fillId="0" borderId="22" xfId="49" applyNumberFormat="1" applyFont="1" applyBorder="1"/>
    <xf numFmtId="3" fontId="18" fillId="0" borderId="13" xfId="49" applyNumberFormat="1" applyFont="1" applyBorder="1"/>
    <xf numFmtId="3" fontId="18" fillId="0" borderId="0" xfId="49" applyNumberFormat="1" applyFont="1" applyBorder="1"/>
    <xf numFmtId="3" fontId="18" fillId="0" borderId="15" xfId="49" applyNumberFormat="1" applyFont="1" applyBorder="1"/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18" fillId="0" borderId="20" xfId="49" applyNumberFormat="1" applyFont="1" applyBorder="1"/>
    <xf numFmtId="3" fontId="18" fillId="0" borderId="21" xfId="49" applyNumberFormat="1" applyFont="1" applyBorder="1"/>
    <xf numFmtId="49" fontId="18" fillId="0" borderId="11" xfId="42" applyNumberFormat="1" applyFont="1" applyBorder="1"/>
    <xf numFmtId="0" fontId="23" fillId="0" borderId="22" xfId="0" applyFont="1" applyBorder="1"/>
    <xf numFmtId="3" fontId="18" fillId="0" borderId="22" xfId="42" applyNumberFormat="1" applyFont="1" applyBorder="1"/>
    <xf numFmtId="3" fontId="18" fillId="0" borderId="13" xfId="42" applyNumberFormat="1" applyFont="1" applyBorder="1"/>
    <xf numFmtId="49" fontId="18" fillId="0" borderId="12" xfId="42" applyNumberFormat="1" applyFont="1" applyBorder="1"/>
    <xf numFmtId="0" fontId="23" fillId="0" borderId="0" xfId="0" applyFont="1" applyBorder="1"/>
    <xf numFmtId="3" fontId="18" fillId="0" borderId="0" xfId="42" applyNumberFormat="1" applyFont="1" applyBorder="1"/>
    <xf numFmtId="3" fontId="18" fillId="0" borderId="15" xfId="42" applyNumberFormat="1" applyFont="1" applyBorder="1"/>
    <xf numFmtId="49" fontId="18" fillId="0" borderId="19" xfId="42" applyNumberFormat="1" applyFont="1" applyBorder="1"/>
    <xf numFmtId="0" fontId="23" fillId="0" borderId="20" xfId="0" applyFont="1" applyBorder="1"/>
    <xf numFmtId="3" fontId="18" fillId="0" borderId="20" xfId="42" applyNumberFormat="1" applyFont="1" applyBorder="1"/>
    <xf numFmtId="3" fontId="18" fillId="0" borderId="21" xfId="42" applyNumberFormat="1" applyFont="1" applyBorder="1"/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16" fillId="0" borderId="0" xfId="0" applyFont="1"/>
    <xf numFmtId="2" fontId="0" fillId="0" borderId="0" xfId="0" applyNumberFormat="1"/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2 2" xfId="44"/>
    <cellStyle name="Normal 2 2 2" xfId="45"/>
    <cellStyle name="Normal 2 2 3" xfId="49"/>
    <cellStyle name="Normal 2 3" xfId="46"/>
    <cellStyle name="Normal 3" xfId="47"/>
    <cellStyle name="Normal 4" xfId="50"/>
    <cellStyle name="Normal 5" xfId="43"/>
    <cellStyle name="Note 2" xfId="48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6"/>
  <sheetViews>
    <sheetView tabSelected="1" workbookViewId="0"/>
  </sheetViews>
  <sheetFormatPr defaultRowHeight="14.4" x14ac:dyDescent="0.3"/>
  <cols>
    <col min="1" max="1" width="8.5546875" customWidth="1"/>
    <col min="2" max="2" width="39.88671875" bestFit="1" customWidth="1"/>
    <col min="3" max="3" width="18.88671875" bestFit="1" customWidth="1"/>
    <col min="4" max="4" width="19.44140625" customWidth="1"/>
    <col min="5" max="5" width="29.88671875" bestFit="1" customWidth="1"/>
    <col min="6" max="6" width="29.6640625" bestFit="1" customWidth="1"/>
  </cols>
  <sheetData>
    <row r="1" spans="2:5" ht="15" thickBot="1" x14ac:dyDescent="0.35"/>
    <row r="2" spans="2:5" ht="15" thickBot="1" x14ac:dyDescent="0.35">
      <c r="B2" s="40" t="s">
        <v>8</v>
      </c>
      <c r="C2" s="41" t="s">
        <v>0</v>
      </c>
      <c r="D2" s="41" t="s">
        <v>1</v>
      </c>
      <c r="E2" s="42" t="s">
        <v>2</v>
      </c>
    </row>
    <row r="3" spans="2:5" x14ac:dyDescent="0.3">
      <c r="B3" s="48" t="s">
        <v>3</v>
      </c>
      <c r="C3" s="1">
        <f>'OP $ Collections by DMIS'!L123</f>
        <v>28510566.555646583</v>
      </c>
      <c r="D3" s="1">
        <f>'IP $ Collections by DMIS'!L53</f>
        <v>21824388.770013209</v>
      </c>
      <c r="E3" s="43">
        <f>C3+D3</f>
        <v>50334955.325659797</v>
      </c>
    </row>
    <row r="4" spans="2:5" x14ac:dyDescent="0.3">
      <c r="B4" s="49" t="s">
        <v>4</v>
      </c>
      <c r="C4" s="1">
        <f>'OP $ Collections by DMIS'!L125</f>
        <v>12229729.180533076</v>
      </c>
      <c r="D4" s="1">
        <f>'IP $ Collections by DMIS'!L55</f>
        <v>5821683.176374862</v>
      </c>
      <c r="E4" s="44">
        <f t="shared" ref="E4:E7" si="0">C4+D4</f>
        <v>18051412.356907938</v>
      </c>
    </row>
    <row r="5" spans="2:5" x14ac:dyDescent="0.3">
      <c r="B5" s="49" t="s">
        <v>5</v>
      </c>
      <c r="C5" s="1">
        <f>'OP $ Collections by DMIS'!L122</f>
        <v>31851551.252338428</v>
      </c>
      <c r="D5" s="1">
        <f>'IP $ Collections by DMIS'!L52</f>
        <v>4595600.3373573422</v>
      </c>
      <c r="E5" s="44">
        <f t="shared" si="0"/>
        <v>36447151.589695767</v>
      </c>
    </row>
    <row r="6" spans="2:5" ht="15" thickBot="1" x14ac:dyDescent="0.35">
      <c r="B6" s="49" t="s">
        <v>6</v>
      </c>
      <c r="C6" s="1">
        <f>'OP $ Collections by DMIS'!L124</f>
        <v>7847204.5385407694</v>
      </c>
      <c r="D6" s="1">
        <f>'IP $ Collections by DMIS'!L54</f>
        <v>10730575.103562577</v>
      </c>
      <c r="E6" s="44">
        <f t="shared" si="0"/>
        <v>18577779.642103344</v>
      </c>
    </row>
    <row r="7" spans="2:5" ht="15" thickBot="1" x14ac:dyDescent="0.35">
      <c r="B7" s="45" t="s">
        <v>7</v>
      </c>
      <c r="C7" s="46">
        <f>'OP $ Collections by DMIS'!L126</f>
        <v>80439051.527058825</v>
      </c>
      <c r="D7" s="46">
        <f>'IP $ Collections by DMIS'!L56</f>
        <v>42972247.387307972</v>
      </c>
      <c r="E7" s="47">
        <f t="shared" si="0"/>
        <v>123411298.9143668</v>
      </c>
    </row>
    <row r="8" spans="2:5" ht="15" thickBot="1" x14ac:dyDescent="0.35"/>
    <row r="9" spans="2:5" ht="15" thickBot="1" x14ac:dyDescent="0.35">
      <c r="B9" s="40" t="s">
        <v>9</v>
      </c>
      <c r="C9" s="41" t="s">
        <v>0</v>
      </c>
      <c r="D9" s="41" t="s">
        <v>1</v>
      </c>
      <c r="E9" s="42" t="s">
        <v>2</v>
      </c>
    </row>
    <row r="10" spans="2:5" x14ac:dyDescent="0.3">
      <c r="B10" s="78" t="s">
        <v>3</v>
      </c>
      <c r="C10" s="79">
        <v>28.510566560000001</v>
      </c>
      <c r="D10" s="79">
        <v>21.824387999999999</v>
      </c>
      <c r="E10" s="80">
        <f>C10+D10</f>
        <v>50.33495456</v>
      </c>
    </row>
    <row r="11" spans="2:5" x14ac:dyDescent="0.3">
      <c r="B11" s="81" t="s">
        <v>4</v>
      </c>
      <c r="C11" s="79">
        <v>12.22972918</v>
      </c>
      <c r="D11" s="79">
        <v>5.8216830000000002</v>
      </c>
      <c r="E11" s="80">
        <f t="shared" ref="E11:E14" si="1">C11+D11</f>
        <v>18.05141218</v>
      </c>
    </row>
    <row r="12" spans="2:5" x14ac:dyDescent="0.3">
      <c r="B12" s="81" t="s">
        <v>5</v>
      </c>
      <c r="C12" s="79">
        <v>31.85155125</v>
      </c>
      <c r="D12" s="79">
        <v>4.5956000000000001</v>
      </c>
      <c r="E12" s="80">
        <f t="shared" si="1"/>
        <v>36.447151249999997</v>
      </c>
    </row>
    <row r="13" spans="2:5" ht="15" thickBot="1" x14ac:dyDescent="0.35">
      <c r="B13" s="81" t="s">
        <v>6</v>
      </c>
      <c r="C13" s="79">
        <v>7.8472045399999999</v>
      </c>
      <c r="D13" s="79">
        <v>10.730575</v>
      </c>
      <c r="E13" s="80">
        <f t="shared" si="1"/>
        <v>18.577779540000002</v>
      </c>
    </row>
    <row r="14" spans="2:5" ht="15" thickBot="1" x14ac:dyDescent="0.35">
      <c r="B14" s="82" t="s">
        <v>7</v>
      </c>
      <c r="C14" s="83">
        <v>80.43905153</v>
      </c>
      <c r="D14" s="83">
        <v>42.972247000000003</v>
      </c>
      <c r="E14" s="84">
        <f t="shared" si="1"/>
        <v>123.41129853000001</v>
      </c>
    </row>
    <row r="18" spans="2:7" x14ac:dyDescent="0.3">
      <c r="B18" s="145" t="s">
        <v>282</v>
      </c>
    </row>
    <row r="20" spans="2:7" x14ac:dyDescent="0.3">
      <c r="B20" t="s">
        <v>262</v>
      </c>
      <c r="C20" s="5">
        <f>('OP Claims by DMIS'!I126/'OP Visits by DMIS'!I126)</f>
        <v>0.1688060804789358</v>
      </c>
    </row>
    <row r="21" spans="2:7" x14ac:dyDescent="0.3">
      <c r="B21" t="s">
        <v>263</v>
      </c>
      <c r="C21" s="5">
        <f>'OP Claims by DMIS'!J126/'OP Visits by DMIS'!J126</f>
        <v>0.14581485338418068</v>
      </c>
    </row>
    <row r="22" spans="2:7" x14ac:dyDescent="0.3">
      <c r="B22" t="s">
        <v>261</v>
      </c>
      <c r="C22" s="5">
        <f>(C21-C20)/C20</f>
        <v>-0.13619904584908626</v>
      </c>
      <c r="D22">
        <v>13.619899999999999</v>
      </c>
      <c r="G22" s="5"/>
    </row>
    <row r="23" spans="2:7" x14ac:dyDescent="0.3">
      <c r="B23" t="s">
        <v>260</v>
      </c>
      <c r="C23" s="5">
        <v>2.3199999999999998E-2</v>
      </c>
      <c r="D23" s="4">
        <f>1+C23</f>
        <v>1.0232000000000001</v>
      </c>
      <c r="G23" s="5"/>
    </row>
    <row r="24" spans="2:7" x14ac:dyDescent="0.3">
      <c r="C24" s="4">
        <f>(100-D22)/100</f>
        <v>0.86380100000000004</v>
      </c>
    </row>
    <row r="25" spans="2:7" x14ac:dyDescent="0.3">
      <c r="C25" s="4"/>
    </row>
    <row r="26" spans="2:7" x14ac:dyDescent="0.3">
      <c r="B26" s="3" t="s">
        <v>264</v>
      </c>
      <c r="C26" s="3">
        <f>D23*C24</f>
        <v>0.88384118320000016</v>
      </c>
      <c r="E26" s="146"/>
    </row>
    <row r="29" spans="2:7" x14ac:dyDescent="0.3">
      <c r="B29" s="145" t="s">
        <v>283</v>
      </c>
    </row>
    <row r="31" spans="2:7" x14ac:dyDescent="0.3">
      <c r="B31" t="s">
        <v>279</v>
      </c>
      <c r="C31" s="5">
        <f>('IP Claims by DMIS'!I56/'IP Dispositions by DMIS'!I56)</f>
        <v>2.7160599709472173E-2</v>
      </c>
    </row>
    <row r="32" spans="2:7" x14ac:dyDescent="0.3">
      <c r="B32" t="s">
        <v>280</v>
      </c>
      <c r="C32" s="5">
        <f>('IP Claims by DMIS'!J56/'IP Dispositions by DMIS'!J56)</f>
        <v>2.8698396876817012E-2</v>
      </c>
    </row>
    <row r="33" spans="2:7" x14ac:dyDescent="0.3">
      <c r="B33" t="s">
        <v>278</v>
      </c>
      <c r="C33" s="2">
        <f>(C32-C31)/C31</f>
        <v>5.6618674984872962E-2</v>
      </c>
      <c r="D33" s="4">
        <f>1+C33</f>
        <v>1.0566186749848729</v>
      </c>
      <c r="E33" s="4"/>
      <c r="G33" s="5"/>
    </row>
    <row r="34" spans="2:7" x14ac:dyDescent="0.3">
      <c r="B34" t="s">
        <v>277</v>
      </c>
      <c r="C34" s="5">
        <v>3.5200000000000002E-2</v>
      </c>
      <c r="D34" s="4">
        <f>1+C34</f>
        <v>1.0351999999999999</v>
      </c>
      <c r="G34" s="5"/>
    </row>
    <row r="36" spans="2:7" x14ac:dyDescent="0.3">
      <c r="B36" s="3" t="s">
        <v>264</v>
      </c>
      <c r="C36" s="3">
        <f>(D34*D33)</f>
        <v>1.0938116523443404</v>
      </c>
    </row>
  </sheetData>
  <sheetProtection algorithmName="SHA-512" hashValue="HHvwxT4zxerQHbc1z5Siwu9Y+kEPkiS+nWEmBZlafzKMLm2X1Syx2Z3xeFZpS5Ym6BNYkKLRVQtSbfkG3Ze2/g==" saltValue="ul0TvXGa3lIhIlqt7ZMhWQ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workbookViewId="0"/>
  </sheetViews>
  <sheetFormatPr defaultRowHeight="14.4" x14ac:dyDescent="0.3"/>
  <cols>
    <col min="3" max="3" width="9.109375" customWidth="1"/>
    <col min="4" max="4" width="46.44140625" customWidth="1"/>
    <col min="5" max="5" width="14.88671875" customWidth="1"/>
    <col min="6" max="6" width="17.44140625" customWidth="1"/>
    <col min="7" max="7" width="17.6640625" customWidth="1"/>
    <col min="8" max="8" width="18.109375" customWidth="1"/>
    <col min="9" max="9" width="17.5546875" customWidth="1"/>
    <col min="10" max="10" width="17" customWidth="1"/>
    <col min="11" max="11" width="22.6640625" customWidth="1"/>
    <col min="12" max="12" width="20.109375" customWidth="1"/>
  </cols>
  <sheetData>
    <row r="1" spans="1:12" x14ac:dyDescent="0.3">
      <c r="A1" s="6" t="s">
        <v>265</v>
      </c>
      <c r="B1" s="6"/>
      <c r="C1" s="6"/>
      <c r="D1" s="6"/>
      <c r="E1" s="6"/>
      <c r="F1" s="6"/>
      <c r="G1" s="6"/>
      <c r="H1" s="6"/>
      <c r="I1" s="6"/>
      <c r="J1" s="6"/>
    </row>
    <row r="3" spans="1:12" ht="15" thickBot="1" x14ac:dyDescent="0.35">
      <c r="A3" s="6"/>
      <c r="B3" s="6" t="s">
        <v>10</v>
      </c>
      <c r="C3" s="8" t="s">
        <v>266</v>
      </c>
      <c r="D3" s="8" t="s">
        <v>267</v>
      </c>
      <c r="E3" s="8"/>
      <c r="F3" s="6" t="s">
        <v>11</v>
      </c>
      <c r="G3" s="8"/>
      <c r="H3" s="6"/>
      <c r="I3" s="6"/>
      <c r="J3" s="6"/>
    </row>
    <row r="4" spans="1:12" ht="15" thickBot="1" x14ac:dyDescent="0.35">
      <c r="A4" s="6"/>
      <c r="B4" s="6"/>
      <c r="C4" s="6"/>
      <c r="D4" s="6"/>
      <c r="E4" s="96" t="s">
        <v>12</v>
      </c>
      <c r="F4" s="97" t="s">
        <v>13</v>
      </c>
      <c r="G4" s="98" t="s">
        <v>14</v>
      </c>
      <c r="H4" s="97" t="s">
        <v>15</v>
      </c>
      <c r="I4" s="97" t="s">
        <v>16</v>
      </c>
      <c r="J4" s="97" t="s">
        <v>17</v>
      </c>
      <c r="K4" s="97" t="s">
        <v>264</v>
      </c>
      <c r="L4" s="99" t="s">
        <v>8</v>
      </c>
    </row>
    <row r="5" spans="1:12" x14ac:dyDescent="0.3">
      <c r="A5" s="6"/>
      <c r="B5" s="6" t="s">
        <v>18</v>
      </c>
      <c r="C5" s="6" t="s">
        <v>19</v>
      </c>
      <c r="D5" s="6" t="s">
        <v>20</v>
      </c>
      <c r="E5" s="24">
        <v>1675334.69</v>
      </c>
      <c r="F5" s="7">
        <v>1328542.8500000001</v>
      </c>
      <c r="G5" s="7">
        <v>2513886.9500000002</v>
      </c>
      <c r="H5" s="7">
        <v>2415186.81</v>
      </c>
      <c r="I5" s="7">
        <v>2222994.71</v>
      </c>
      <c r="J5" s="7">
        <v>1617735.27</v>
      </c>
      <c r="K5" s="100">
        <v>0.88384118320000016</v>
      </c>
      <c r="L5" s="101">
        <f>(J5*K5)</f>
        <v>1429821.0551411717</v>
      </c>
    </row>
    <row r="6" spans="1:12" x14ac:dyDescent="0.3">
      <c r="A6" s="6"/>
      <c r="B6" s="6" t="s">
        <v>18</v>
      </c>
      <c r="C6" s="6" t="s">
        <v>21</v>
      </c>
      <c r="D6" s="6" t="s">
        <v>22</v>
      </c>
      <c r="E6" s="25">
        <v>5726719.5700000003</v>
      </c>
      <c r="F6" s="7">
        <v>5440482.9400000004</v>
      </c>
      <c r="G6" s="7">
        <v>3930839.28</v>
      </c>
      <c r="H6" s="7">
        <v>5664906.9400000004</v>
      </c>
      <c r="I6" s="7">
        <v>4152367.86</v>
      </c>
      <c r="J6" s="7">
        <v>4217790.6100000003</v>
      </c>
      <c r="K6" s="100">
        <v>0.88384118320000016</v>
      </c>
      <c r="L6" s="101">
        <f t="shared" ref="L6:L64" si="0">(J6*K6)</f>
        <v>3727857.0432322505</v>
      </c>
    </row>
    <row r="7" spans="1:12" x14ac:dyDescent="0.3">
      <c r="A7" s="6"/>
      <c r="B7" s="6" t="s">
        <v>18</v>
      </c>
      <c r="C7" s="6" t="s">
        <v>23</v>
      </c>
      <c r="D7" s="6" t="s">
        <v>24</v>
      </c>
      <c r="E7" s="25">
        <v>1523699.89</v>
      </c>
      <c r="F7" s="7">
        <v>1279321.6599999999</v>
      </c>
      <c r="G7" s="7">
        <v>1023634.54</v>
      </c>
      <c r="H7" s="7">
        <v>973891.45</v>
      </c>
      <c r="I7" s="7">
        <v>848944.56</v>
      </c>
      <c r="J7" s="7">
        <v>621771.77</v>
      </c>
      <c r="K7" s="100">
        <v>0.88384118320000016</v>
      </c>
      <c r="L7" s="101">
        <f t="shared" si="0"/>
        <v>549547.49687715841</v>
      </c>
    </row>
    <row r="8" spans="1:12" x14ac:dyDescent="0.3">
      <c r="A8" s="6"/>
      <c r="B8" s="6" t="s">
        <v>18</v>
      </c>
      <c r="C8" s="6" t="s">
        <v>25</v>
      </c>
      <c r="D8" s="6" t="s">
        <v>26</v>
      </c>
      <c r="E8" s="25">
        <v>557816.76</v>
      </c>
      <c r="F8" s="7">
        <v>538027.68999999994</v>
      </c>
      <c r="G8" s="7">
        <v>563434.68999999994</v>
      </c>
      <c r="H8" s="7">
        <v>426861.78</v>
      </c>
      <c r="I8" s="7">
        <v>353894.5</v>
      </c>
      <c r="J8" s="7">
        <v>310677.55</v>
      </c>
      <c r="K8" s="100">
        <v>0.88384118320000016</v>
      </c>
      <c r="L8" s="101">
        <f t="shared" si="0"/>
        <v>274589.61338567722</v>
      </c>
    </row>
    <row r="9" spans="1:12" x14ac:dyDescent="0.3">
      <c r="A9" s="6"/>
      <c r="B9" s="6" t="s">
        <v>18</v>
      </c>
      <c r="C9" s="6" t="s">
        <v>27</v>
      </c>
      <c r="D9" s="6" t="s">
        <v>28</v>
      </c>
      <c r="E9" s="25">
        <v>763103.96</v>
      </c>
      <c r="F9" s="7">
        <v>1191044.54</v>
      </c>
      <c r="G9" s="7">
        <v>745469.09</v>
      </c>
      <c r="H9" s="7">
        <v>647915.84</v>
      </c>
      <c r="I9" s="7">
        <v>571352.07999999996</v>
      </c>
      <c r="J9" s="7">
        <v>453563.78</v>
      </c>
      <c r="K9" s="100">
        <v>0.88384118320000016</v>
      </c>
      <c r="L9" s="101">
        <f t="shared" si="0"/>
        <v>400878.34797186457</v>
      </c>
    </row>
    <row r="10" spans="1:12" x14ac:dyDescent="0.3">
      <c r="A10" s="6"/>
      <c r="B10" s="6" t="s">
        <v>18</v>
      </c>
      <c r="C10" s="6" t="s">
        <v>29</v>
      </c>
      <c r="D10" s="6" t="s">
        <v>30</v>
      </c>
      <c r="E10" s="25">
        <v>1914512.48</v>
      </c>
      <c r="F10" s="7">
        <v>1638485.65</v>
      </c>
      <c r="G10" s="7">
        <v>1855684.04</v>
      </c>
      <c r="H10" s="7">
        <v>1356317.27</v>
      </c>
      <c r="I10" s="7">
        <v>1127961.6499999999</v>
      </c>
      <c r="J10" s="7">
        <v>1100368.8600000001</v>
      </c>
      <c r="K10" s="100">
        <v>0.88384118320000016</v>
      </c>
      <c r="L10" s="101">
        <f t="shared" si="0"/>
        <v>972551.31517883542</v>
      </c>
    </row>
    <row r="11" spans="1:12" x14ac:dyDescent="0.3">
      <c r="A11" s="6"/>
      <c r="B11" s="6" t="s">
        <v>18</v>
      </c>
      <c r="C11" s="6" t="s">
        <v>31</v>
      </c>
      <c r="D11" s="6" t="s">
        <v>32</v>
      </c>
      <c r="E11" s="25">
        <v>348305.99</v>
      </c>
      <c r="F11" s="7">
        <v>215463.94</v>
      </c>
      <c r="G11" s="7">
        <v>204172.12</v>
      </c>
      <c r="H11" s="7">
        <v>121806.24</v>
      </c>
      <c r="I11" s="7">
        <v>98592.19</v>
      </c>
      <c r="J11" s="7">
        <v>132382.96</v>
      </c>
      <c r="K11" s="100">
        <v>0.88384118320000016</v>
      </c>
      <c r="L11" s="101">
        <f t="shared" si="0"/>
        <v>117005.51200191828</v>
      </c>
    </row>
    <row r="12" spans="1:12" x14ac:dyDescent="0.3">
      <c r="A12" s="6"/>
      <c r="B12" s="6" t="s">
        <v>18</v>
      </c>
      <c r="C12" s="6" t="s">
        <v>33</v>
      </c>
      <c r="D12" s="6" t="s">
        <v>34</v>
      </c>
      <c r="E12" s="25">
        <v>198651.59</v>
      </c>
      <c r="F12" s="7">
        <v>199311.95</v>
      </c>
      <c r="G12" s="7">
        <v>168461.3</v>
      </c>
      <c r="H12" s="7">
        <v>139969.41</v>
      </c>
      <c r="I12" s="7">
        <v>84697.96</v>
      </c>
      <c r="J12" s="7">
        <v>86755.06</v>
      </c>
      <c r="K12" s="100">
        <v>0.88384118320000016</v>
      </c>
      <c r="L12" s="101">
        <f t="shared" si="0"/>
        <v>76677.694878987008</v>
      </c>
    </row>
    <row r="13" spans="1:12" x14ac:dyDescent="0.3">
      <c r="A13" s="6"/>
      <c r="B13" s="6" t="s">
        <v>18</v>
      </c>
      <c r="C13" s="6" t="s">
        <v>35</v>
      </c>
      <c r="D13" s="6" t="s">
        <v>36</v>
      </c>
      <c r="E13" s="25">
        <v>322075.19</v>
      </c>
      <c r="F13" s="7">
        <v>253376.34</v>
      </c>
      <c r="G13" s="7">
        <v>237208.39</v>
      </c>
      <c r="H13" s="7">
        <v>218237.75</v>
      </c>
      <c r="I13" s="7">
        <v>139646.63</v>
      </c>
      <c r="J13" s="7">
        <v>184821.18</v>
      </c>
      <c r="K13" s="100">
        <v>0.88384118320000016</v>
      </c>
      <c r="L13" s="101">
        <f t="shared" si="0"/>
        <v>163352.5704116202</v>
      </c>
    </row>
    <row r="14" spans="1:12" x14ac:dyDescent="0.3">
      <c r="A14" s="6"/>
      <c r="B14" s="6" t="s">
        <v>18</v>
      </c>
      <c r="C14" s="6" t="s">
        <v>37</v>
      </c>
      <c r="D14" s="6" t="s">
        <v>38</v>
      </c>
      <c r="E14" s="25">
        <v>1027031.52</v>
      </c>
      <c r="F14" s="7">
        <v>868684.81</v>
      </c>
      <c r="G14" s="7">
        <v>854566.48</v>
      </c>
      <c r="H14" s="7">
        <v>702049.15</v>
      </c>
      <c r="I14" s="7">
        <v>618780.62</v>
      </c>
      <c r="J14" s="7">
        <v>504663.18</v>
      </c>
      <c r="K14" s="100">
        <v>0.88384118320000016</v>
      </c>
      <c r="L14" s="101">
        <f t="shared" si="0"/>
        <v>446042.10212867463</v>
      </c>
    </row>
    <row r="15" spans="1:12" x14ac:dyDescent="0.3">
      <c r="A15" s="6"/>
      <c r="B15" s="6" t="s">
        <v>18</v>
      </c>
      <c r="C15" s="6" t="s">
        <v>39</v>
      </c>
      <c r="D15" s="6" t="s">
        <v>40</v>
      </c>
      <c r="E15" s="25">
        <v>2424705.34</v>
      </c>
      <c r="F15" s="7">
        <v>2091283.75</v>
      </c>
      <c r="G15" s="7">
        <v>2091283.75</v>
      </c>
      <c r="H15" s="7">
        <v>1162219.79</v>
      </c>
      <c r="I15" s="7">
        <v>781341.76</v>
      </c>
      <c r="J15" s="7">
        <v>618286.94999999995</v>
      </c>
      <c r="K15" s="100">
        <v>0.88384118320000016</v>
      </c>
      <c r="L15" s="101">
        <f t="shared" si="0"/>
        <v>546467.46944511926</v>
      </c>
    </row>
    <row r="16" spans="1:12" x14ac:dyDescent="0.3">
      <c r="A16" s="6"/>
      <c r="B16" s="6" t="s">
        <v>18</v>
      </c>
      <c r="C16" s="6" t="s">
        <v>41</v>
      </c>
      <c r="D16" s="6" t="s">
        <v>42</v>
      </c>
      <c r="E16" s="25">
        <v>2860793.35</v>
      </c>
      <c r="F16" s="7">
        <v>1965044.43</v>
      </c>
      <c r="G16" s="7">
        <v>1526259.59</v>
      </c>
      <c r="H16" s="7">
        <v>1427839.98</v>
      </c>
      <c r="I16" s="7">
        <v>1268079.32</v>
      </c>
      <c r="J16" s="7">
        <v>986208.12</v>
      </c>
      <c r="K16" s="100">
        <v>0.88384118320000016</v>
      </c>
      <c r="L16" s="101">
        <f t="shared" si="0"/>
        <v>871651.35166224779</v>
      </c>
    </row>
    <row r="17" spans="2:12" x14ac:dyDescent="0.3">
      <c r="B17" s="6" t="s">
        <v>18</v>
      </c>
      <c r="C17" s="6" t="s">
        <v>43</v>
      </c>
      <c r="D17" s="6" t="s">
        <v>44</v>
      </c>
      <c r="E17" s="25">
        <v>1045586.6</v>
      </c>
      <c r="F17" s="7">
        <v>931156.72</v>
      </c>
      <c r="G17" s="7">
        <v>712438.96</v>
      </c>
      <c r="H17" s="7">
        <v>540477.82999999996</v>
      </c>
      <c r="I17" s="7">
        <v>445502.87</v>
      </c>
      <c r="J17" s="7">
        <v>360215.7</v>
      </c>
      <c r="K17" s="100">
        <v>0.88384118320000016</v>
      </c>
      <c r="L17" s="101">
        <f t="shared" si="0"/>
        <v>318373.47049521632</v>
      </c>
    </row>
    <row r="18" spans="2:12" x14ac:dyDescent="0.3">
      <c r="B18" s="6" t="s">
        <v>18</v>
      </c>
      <c r="C18" s="6" t="s">
        <v>45</v>
      </c>
      <c r="D18" s="6" t="s">
        <v>46</v>
      </c>
      <c r="E18" s="25">
        <v>3057035.71</v>
      </c>
      <c r="F18" s="7">
        <v>2396138.04</v>
      </c>
      <c r="G18" s="7">
        <v>1697816.28</v>
      </c>
      <c r="H18" s="7">
        <v>1391864.24</v>
      </c>
      <c r="I18" s="7">
        <v>1093555.6399999999</v>
      </c>
      <c r="J18" s="7">
        <v>726387.76</v>
      </c>
      <c r="K18" s="100">
        <v>0.88384118320000016</v>
      </c>
      <c r="L18" s="101">
        <f t="shared" si="0"/>
        <v>642011.41726039781</v>
      </c>
    </row>
    <row r="19" spans="2:12" x14ac:dyDescent="0.3">
      <c r="B19" s="6" t="s">
        <v>18</v>
      </c>
      <c r="C19" s="6" t="s">
        <v>47</v>
      </c>
      <c r="D19" s="6" t="s">
        <v>48</v>
      </c>
      <c r="E19" s="25">
        <v>2813013.78</v>
      </c>
      <c r="F19" s="7">
        <v>2324007.9</v>
      </c>
      <c r="G19" s="7">
        <v>1670884.63</v>
      </c>
      <c r="H19" s="7">
        <v>1302497.8</v>
      </c>
      <c r="I19" s="7">
        <v>1008599.41</v>
      </c>
      <c r="J19" s="7">
        <v>696425.93</v>
      </c>
      <c r="K19" s="100">
        <v>0.88384118320000016</v>
      </c>
      <c r="L19" s="101">
        <f t="shared" si="0"/>
        <v>615529.91798236058</v>
      </c>
    </row>
    <row r="20" spans="2:12" x14ac:dyDescent="0.3">
      <c r="B20" s="6" t="s">
        <v>18</v>
      </c>
      <c r="C20" s="6" t="s">
        <v>49</v>
      </c>
      <c r="D20" s="6" t="s">
        <v>50</v>
      </c>
      <c r="E20" s="25">
        <v>486805.86</v>
      </c>
      <c r="F20" s="7">
        <v>325856.77</v>
      </c>
      <c r="G20" s="7">
        <v>241451.27</v>
      </c>
      <c r="H20" s="7">
        <v>228171.15</v>
      </c>
      <c r="I20" s="7">
        <v>188454.36</v>
      </c>
      <c r="J20" s="7">
        <v>140663.21</v>
      </c>
      <c r="K20" s="100">
        <v>0.88384118320000016</v>
      </c>
      <c r="L20" s="101">
        <f t="shared" si="0"/>
        <v>124323.93795911009</v>
      </c>
    </row>
    <row r="21" spans="2:12" x14ac:dyDescent="0.3">
      <c r="B21" s="6" t="s">
        <v>18</v>
      </c>
      <c r="C21" s="6" t="s">
        <v>51</v>
      </c>
      <c r="D21" s="6" t="s">
        <v>52</v>
      </c>
      <c r="E21" s="25">
        <v>1625913.15</v>
      </c>
      <c r="F21" s="7">
        <v>1332529.6399999999</v>
      </c>
      <c r="G21" s="7">
        <v>1122963.32</v>
      </c>
      <c r="H21" s="7">
        <v>965356.76</v>
      </c>
      <c r="I21" s="7">
        <v>803598.39</v>
      </c>
      <c r="J21" s="7">
        <v>629583.38</v>
      </c>
      <c r="K21" s="100">
        <v>0.88384118320000016</v>
      </c>
      <c r="L21" s="101">
        <f t="shared" si="0"/>
        <v>556451.71950225532</v>
      </c>
    </row>
    <row r="22" spans="2:12" x14ac:dyDescent="0.3">
      <c r="B22" s="6" t="s">
        <v>18</v>
      </c>
      <c r="C22" s="6" t="s">
        <v>53</v>
      </c>
      <c r="D22" s="6" t="s">
        <v>54</v>
      </c>
      <c r="E22" s="25">
        <v>681880.3</v>
      </c>
      <c r="F22" s="7">
        <v>539678.6</v>
      </c>
      <c r="G22" s="7">
        <v>503571.64</v>
      </c>
      <c r="H22" s="7">
        <v>401412.9</v>
      </c>
      <c r="I22" s="7">
        <v>362025.39</v>
      </c>
      <c r="J22" s="7">
        <v>251794.02</v>
      </c>
      <c r="K22" s="100">
        <v>0.88384118320000016</v>
      </c>
      <c r="L22" s="101">
        <f t="shared" si="0"/>
        <v>222545.9245594845</v>
      </c>
    </row>
    <row r="23" spans="2:12" x14ac:dyDescent="0.3">
      <c r="B23" s="6" t="s">
        <v>18</v>
      </c>
      <c r="C23" s="6" t="s">
        <v>55</v>
      </c>
      <c r="D23" s="6" t="s">
        <v>56</v>
      </c>
      <c r="E23" s="25">
        <v>2335554.1800000002</v>
      </c>
      <c r="F23" s="7">
        <v>1681516.12</v>
      </c>
      <c r="G23" s="7">
        <v>1651755.5</v>
      </c>
      <c r="H23" s="7">
        <v>1482066.65</v>
      </c>
      <c r="I23" s="7">
        <v>1205467.01</v>
      </c>
      <c r="J23" s="7">
        <v>839148.1</v>
      </c>
      <c r="K23" s="100">
        <v>0.88384118320000016</v>
      </c>
      <c r="L23" s="101">
        <f t="shared" si="0"/>
        <v>741673.64958403201</v>
      </c>
    </row>
    <row r="24" spans="2:12" x14ac:dyDescent="0.3">
      <c r="B24" s="6" t="s">
        <v>18</v>
      </c>
      <c r="C24" s="6" t="s">
        <v>57</v>
      </c>
      <c r="D24" s="6" t="s">
        <v>58</v>
      </c>
      <c r="E24" s="25">
        <v>977139.13</v>
      </c>
      <c r="F24" s="7">
        <v>997434.69</v>
      </c>
      <c r="G24" s="7">
        <v>594116.86</v>
      </c>
      <c r="H24" s="7">
        <v>441901.16</v>
      </c>
      <c r="I24" s="7">
        <v>521259.4</v>
      </c>
      <c r="J24" s="7">
        <v>401379.29</v>
      </c>
      <c r="K24" s="100">
        <v>0.88384118320000016</v>
      </c>
      <c r="L24" s="101">
        <f t="shared" si="0"/>
        <v>354755.54658557597</v>
      </c>
    </row>
    <row r="25" spans="2:12" x14ac:dyDescent="0.3">
      <c r="B25" s="6" t="s">
        <v>18</v>
      </c>
      <c r="C25" s="6" t="s">
        <v>59</v>
      </c>
      <c r="D25" s="6" t="s">
        <v>60</v>
      </c>
      <c r="E25" s="25">
        <v>1599386.12</v>
      </c>
      <c r="F25" s="7">
        <v>1023104.94</v>
      </c>
      <c r="G25" s="7">
        <v>920292.56</v>
      </c>
      <c r="H25" s="7">
        <v>1009553.5</v>
      </c>
      <c r="I25" s="7">
        <v>735259.99</v>
      </c>
      <c r="J25" s="7">
        <v>642476.17000000004</v>
      </c>
      <c r="K25" s="100">
        <v>0.88384118320000016</v>
      </c>
      <c r="L25" s="101">
        <f t="shared" si="0"/>
        <v>567846.89827060443</v>
      </c>
    </row>
    <row r="26" spans="2:12" x14ac:dyDescent="0.3">
      <c r="B26" s="6" t="s">
        <v>18</v>
      </c>
      <c r="C26" s="6" t="s">
        <v>61</v>
      </c>
      <c r="D26" s="6" t="s">
        <v>62</v>
      </c>
      <c r="E26" s="25">
        <v>2684873.1</v>
      </c>
      <c r="F26" s="7">
        <v>2550835.37</v>
      </c>
      <c r="G26" s="7">
        <v>2001332.27</v>
      </c>
      <c r="H26" s="7">
        <v>1933623.87</v>
      </c>
      <c r="I26" s="7">
        <v>1909149.25</v>
      </c>
      <c r="J26" s="7">
        <v>1443210.19</v>
      </c>
      <c r="K26" s="100">
        <v>0.88384118320000016</v>
      </c>
      <c r="L26" s="101">
        <f t="shared" si="0"/>
        <v>1275568.601935897</v>
      </c>
    </row>
    <row r="27" spans="2:12" x14ac:dyDescent="0.3">
      <c r="B27" s="6" t="s">
        <v>18</v>
      </c>
      <c r="C27" s="6" t="s">
        <v>63</v>
      </c>
      <c r="D27" s="6" t="s">
        <v>64</v>
      </c>
      <c r="E27" s="25">
        <v>3313526.43</v>
      </c>
      <c r="F27" s="7">
        <v>2462112.4900000002</v>
      </c>
      <c r="G27" s="7">
        <v>2229560.85</v>
      </c>
      <c r="H27" s="7">
        <v>2167160.9900000002</v>
      </c>
      <c r="I27" s="7">
        <v>2041659.68</v>
      </c>
      <c r="J27" s="7">
        <v>1713960.68</v>
      </c>
      <c r="K27" s="100">
        <v>0.88384118320000016</v>
      </c>
      <c r="L27" s="101">
        <f t="shared" si="0"/>
        <v>1514869.0353694768</v>
      </c>
    </row>
    <row r="28" spans="2:12" x14ac:dyDescent="0.3">
      <c r="B28" s="6" t="s">
        <v>18</v>
      </c>
      <c r="C28" s="6" t="s">
        <v>65</v>
      </c>
      <c r="D28" s="6" t="s">
        <v>66</v>
      </c>
      <c r="E28" s="25">
        <v>485929.04</v>
      </c>
      <c r="F28" s="7">
        <v>358130.61</v>
      </c>
      <c r="G28" s="7">
        <v>326174.95</v>
      </c>
      <c r="H28" s="7">
        <v>312860.32</v>
      </c>
      <c r="I28" s="7">
        <v>193632.85</v>
      </c>
      <c r="J28" s="7">
        <v>153018.63</v>
      </c>
      <c r="K28" s="100">
        <v>0.88384118320000016</v>
      </c>
      <c r="L28" s="101">
        <f t="shared" si="0"/>
        <v>135244.16699084305</v>
      </c>
    </row>
    <row r="29" spans="2:12" x14ac:dyDescent="0.3">
      <c r="B29" s="6" t="s">
        <v>18</v>
      </c>
      <c r="C29" s="6" t="s">
        <v>67</v>
      </c>
      <c r="D29" s="6" t="s">
        <v>68</v>
      </c>
      <c r="E29" s="25">
        <v>325931.75</v>
      </c>
      <c r="F29" s="7">
        <v>322596.07</v>
      </c>
      <c r="G29" s="7">
        <v>272043.15000000002</v>
      </c>
      <c r="H29" s="7">
        <v>213695.88</v>
      </c>
      <c r="I29" s="7">
        <v>138771.65</v>
      </c>
      <c r="J29" s="7">
        <v>137324.76</v>
      </c>
      <c r="K29" s="100">
        <v>0.88384118320000016</v>
      </c>
      <c r="L29" s="101">
        <f t="shared" si="0"/>
        <v>121373.27836105606</v>
      </c>
    </row>
    <row r="30" spans="2:12" x14ac:dyDescent="0.3">
      <c r="B30" s="6" t="s">
        <v>18</v>
      </c>
      <c r="C30" s="6" t="s">
        <v>69</v>
      </c>
      <c r="D30" s="6" t="s">
        <v>70</v>
      </c>
      <c r="E30" s="25">
        <v>367765.74</v>
      </c>
      <c r="F30" s="7">
        <v>247044.79</v>
      </c>
      <c r="G30" s="7">
        <v>226515.26</v>
      </c>
      <c r="H30" s="7">
        <v>179425.79</v>
      </c>
      <c r="I30" s="7">
        <v>142628.69</v>
      </c>
      <c r="J30" s="7">
        <v>112811.46</v>
      </c>
      <c r="K30" s="100">
        <v>0.88384118320000016</v>
      </c>
      <c r="L30" s="101">
        <f t="shared" si="0"/>
        <v>99707.41428491949</v>
      </c>
    </row>
    <row r="31" spans="2:12" x14ac:dyDescent="0.3">
      <c r="B31" s="6" t="s">
        <v>18</v>
      </c>
      <c r="C31" s="6" t="s">
        <v>71</v>
      </c>
      <c r="D31" s="6" t="s">
        <v>72</v>
      </c>
      <c r="E31" s="25">
        <v>2247252.73</v>
      </c>
      <c r="F31" s="7">
        <v>2234350.27</v>
      </c>
      <c r="G31" s="7">
        <v>1679502.88</v>
      </c>
      <c r="H31" s="7">
        <v>1325527.22</v>
      </c>
      <c r="I31" s="7">
        <v>1103881.6499999999</v>
      </c>
      <c r="J31" s="7">
        <v>924512.85</v>
      </c>
      <c r="K31" s="100">
        <v>0.88384118320000016</v>
      </c>
      <c r="L31" s="101">
        <f t="shared" si="0"/>
        <v>817122.53122760425</v>
      </c>
    </row>
    <row r="32" spans="2:12" x14ac:dyDescent="0.3">
      <c r="B32" s="6" t="s">
        <v>18</v>
      </c>
      <c r="C32" s="6" t="s">
        <v>73</v>
      </c>
      <c r="D32" s="6" t="s">
        <v>74</v>
      </c>
      <c r="E32" s="25">
        <v>1523889.19</v>
      </c>
      <c r="F32" s="7">
        <v>1761297.83</v>
      </c>
      <c r="G32" s="7">
        <v>1735174.59</v>
      </c>
      <c r="H32" s="7">
        <v>1774098.77</v>
      </c>
      <c r="I32" s="7">
        <v>1824232.66</v>
      </c>
      <c r="J32" s="7">
        <v>1108384.79</v>
      </c>
      <c r="K32" s="100">
        <v>0.88384118320000016</v>
      </c>
      <c r="L32" s="101">
        <f t="shared" si="0"/>
        <v>979636.12423448369</v>
      </c>
    </row>
    <row r="33" spans="2:12" x14ac:dyDescent="0.3">
      <c r="B33" s="6" t="s">
        <v>18</v>
      </c>
      <c r="C33" s="6" t="s">
        <v>75</v>
      </c>
      <c r="D33" s="6" t="s">
        <v>76</v>
      </c>
      <c r="E33" s="25">
        <v>564084.28</v>
      </c>
      <c r="F33" s="7">
        <v>415987.09</v>
      </c>
      <c r="G33" s="7">
        <v>297164.59000000003</v>
      </c>
      <c r="H33" s="7">
        <v>293478.81</v>
      </c>
      <c r="I33" s="7">
        <v>263866.40000000002</v>
      </c>
      <c r="J33" s="7">
        <v>211653.55</v>
      </c>
      <c r="K33" s="100">
        <v>0.88384118320000016</v>
      </c>
      <c r="L33" s="101">
        <f t="shared" si="0"/>
        <v>187068.12406048039</v>
      </c>
    </row>
    <row r="34" spans="2:12" x14ac:dyDescent="0.3">
      <c r="B34" s="6" t="s">
        <v>18</v>
      </c>
      <c r="C34" s="6" t="s">
        <v>77</v>
      </c>
      <c r="D34" s="6" t="s">
        <v>78</v>
      </c>
      <c r="E34" s="25">
        <v>332895.53000000003</v>
      </c>
      <c r="F34" s="7">
        <v>195949.36</v>
      </c>
      <c r="G34" s="7">
        <v>182096.52</v>
      </c>
      <c r="H34" s="7">
        <v>127581.17</v>
      </c>
      <c r="I34" s="7">
        <v>155762.65</v>
      </c>
      <c r="J34" s="7">
        <v>104283.51</v>
      </c>
      <c r="K34" s="100">
        <v>0.88384118320000016</v>
      </c>
      <c r="L34" s="101">
        <f t="shared" si="0"/>
        <v>92170.060866649044</v>
      </c>
    </row>
    <row r="35" spans="2:12" x14ac:dyDescent="0.3">
      <c r="B35" s="6" t="s">
        <v>18</v>
      </c>
      <c r="C35" s="6" t="s">
        <v>79</v>
      </c>
      <c r="D35" s="6" t="s">
        <v>80</v>
      </c>
      <c r="E35" s="25">
        <v>239306.28</v>
      </c>
      <c r="F35" s="7">
        <v>167562.18</v>
      </c>
      <c r="G35" s="7">
        <v>173846.37</v>
      </c>
      <c r="H35" s="7">
        <v>146084.72</v>
      </c>
      <c r="I35" s="7">
        <v>142230.88</v>
      </c>
      <c r="J35" s="7">
        <v>123157.57</v>
      </c>
      <c r="K35" s="100">
        <v>0.88384118320000016</v>
      </c>
      <c r="L35" s="101">
        <f t="shared" si="0"/>
        <v>108851.73238883686</v>
      </c>
    </row>
    <row r="36" spans="2:12" x14ac:dyDescent="0.3">
      <c r="B36" s="6" t="s">
        <v>18</v>
      </c>
      <c r="C36" s="6" t="s">
        <v>81</v>
      </c>
      <c r="D36" s="6" t="s">
        <v>82</v>
      </c>
      <c r="E36" s="25">
        <v>1123534.03</v>
      </c>
      <c r="F36" s="7">
        <v>884832.17</v>
      </c>
      <c r="G36" s="7">
        <v>646375.36</v>
      </c>
      <c r="H36" s="7">
        <v>577879.42000000004</v>
      </c>
      <c r="I36" s="7">
        <v>362939.8</v>
      </c>
      <c r="J36" s="7">
        <v>399827.52</v>
      </c>
      <c r="K36" s="100">
        <v>0.88384118320000016</v>
      </c>
      <c r="L36" s="101">
        <f t="shared" si="0"/>
        <v>353384.02835272177</v>
      </c>
    </row>
    <row r="37" spans="2:12" x14ac:dyDescent="0.3">
      <c r="B37" s="6" t="s">
        <v>18</v>
      </c>
      <c r="C37" s="6" t="s">
        <v>83</v>
      </c>
      <c r="D37" s="6" t="s">
        <v>84</v>
      </c>
      <c r="E37" s="25">
        <v>303648.53999999998</v>
      </c>
      <c r="F37" s="7">
        <v>222082.97</v>
      </c>
      <c r="G37" s="7">
        <v>196314.01</v>
      </c>
      <c r="H37" s="7">
        <v>172272.84</v>
      </c>
      <c r="I37" s="7">
        <v>120545.65</v>
      </c>
      <c r="J37" s="7">
        <v>115063.07</v>
      </c>
      <c r="K37" s="100">
        <v>0.88384118320000016</v>
      </c>
      <c r="L37" s="101">
        <f t="shared" si="0"/>
        <v>101697.47993142444</v>
      </c>
    </row>
    <row r="38" spans="2:12" x14ac:dyDescent="0.3">
      <c r="B38" s="6" t="s">
        <v>18</v>
      </c>
      <c r="C38" s="6" t="s">
        <v>85</v>
      </c>
      <c r="D38" s="6" t="s">
        <v>86</v>
      </c>
      <c r="E38" s="25">
        <v>275245.32</v>
      </c>
      <c r="F38" s="7">
        <v>229252.31</v>
      </c>
      <c r="G38" s="7">
        <v>193652.23</v>
      </c>
      <c r="H38" s="7">
        <v>214685.22</v>
      </c>
      <c r="I38" s="7">
        <v>149823.57999999999</v>
      </c>
      <c r="J38" s="7">
        <v>57899.07</v>
      </c>
      <c r="K38" s="100">
        <v>0.88384118320000016</v>
      </c>
      <c r="L38" s="101">
        <f t="shared" si="0"/>
        <v>51173.582534979636</v>
      </c>
    </row>
    <row r="39" spans="2:12" x14ac:dyDescent="0.3">
      <c r="B39" s="6" t="s">
        <v>18</v>
      </c>
      <c r="C39" s="6" t="s">
        <v>87</v>
      </c>
      <c r="D39" s="6" t="s">
        <v>88</v>
      </c>
      <c r="E39" s="25">
        <v>6568483.8200000003</v>
      </c>
      <c r="F39" s="7">
        <v>7727526.6500000004</v>
      </c>
      <c r="G39" s="7">
        <v>4980739.47</v>
      </c>
      <c r="H39" s="7">
        <v>3767111.53</v>
      </c>
      <c r="I39" s="7">
        <v>3676959.14</v>
      </c>
      <c r="J39" s="7">
        <v>2705879.95</v>
      </c>
      <c r="K39" s="100">
        <v>0.88384118320000016</v>
      </c>
      <c r="L39" s="101">
        <f t="shared" si="0"/>
        <v>2391568.1366051575</v>
      </c>
    </row>
    <row r="40" spans="2:12" x14ac:dyDescent="0.3">
      <c r="B40" s="6" t="s">
        <v>18</v>
      </c>
      <c r="C40" s="6" t="s">
        <v>89</v>
      </c>
      <c r="D40" s="6" t="s">
        <v>90</v>
      </c>
      <c r="E40" s="25">
        <v>2790016.62</v>
      </c>
      <c r="F40" s="7">
        <v>2009883.78</v>
      </c>
      <c r="G40" s="7">
        <v>1492117.82</v>
      </c>
      <c r="H40" s="7">
        <v>1327303.3700000001</v>
      </c>
      <c r="I40" s="7">
        <v>1179974.8899999999</v>
      </c>
      <c r="J40" s="7">
        <v>1200826.24</v>
      </c>
      <c r="K40" s="100">
        <v>0.88384118320000016</v>
      </c>
      <c r="L40" s="101">
        <f t="shared" si="0"/>
        <v>1061339.6847792075</v>
      </c>
    </row>
    <row r="41" spans="2:12" x14ac:dyDescent="0.3">
      <c r="B41" s="6" t="s">
        <v>18</v>
      </c>
      <c r="C41" s="6" t="s">
        <v>91</v>
      </c>
      <c r="D41" s="6" t="s">
        <v>92</v>
      </c>
      <c r="E41" s="25">
        <v>251912.09</v>
      </c>
      <c r="F41" s="7">
        <v>253098.6</v>
      </c>
      <c r="G41" s="7">
        <v>181935.59</v>
      </c>
      <c r="H41" s="7">
        <v>181619.39</v>
      </c>
      <c r="I41" s="7">
        <v>169362.15</v>
      </c>
      <c r="J41" s="7">
        <v>152268.89000000001</v>
      </c>
      <c r="K41" s="100">
        <v>0.88384118320000016</v>
      </c>
      <c r="L41" s="101">
        <f t="shared" si="0"/>
        <v>134581.51590215068</v>
      </c>
    </row>
    <row r="42" spans="2:12" x14ac:dyDescent="0.3">
      <c r="B42" s="6" t="s">
        <v>18</v>
      </c>
      <c r="C42" s="6" t="s">
        <v>93</v>
      </c>
      <c r="D42" s="6" t="s">
        <v>94</v>
      </c>
      <c r="E42" s="25">
        <v>1204460.79</v>
      </c>
      <c r="F42" s="7">
        <v>1004827.33</v>
      </c>
      <c r="G42" s="7">
        <v>839863.08</v>
      </c>
      <c r="H42" s="7">
        <v>816619.56</v>
      </c>
      <c r="I42" s="7">
        <v>534611.30000000005</v>
      </c>
      <c r="J42" s="7">
        <v>454345.6</v>
      </c>
      <c r="K42" s="100">
        <v>0.88384118320000016</v>
      </c>
      <c r="L42" s="101">
        <f t="shared" si="0"/>
        <v>401569.35268571397</v>
      </c>
    </row>
    <row r="43" spans="2:12" x14ac:dyDescent="0.3">
      <c r="B43" s="6" t="s">
        <v>18</v>
      </c>
      <c r="C43" s="6" t="s">
        <v>95</v>
      </c>
      <c r="D43" s="6" t="s">
        <v>96</v>
      </c>
      <c r="E43" s="25">
        <v>507799.94</v>
      </c>
      <c r="F43" s="7">
        <v>436861.91</v>
      </c>
      <c r="G43" s="7">
        <v>376331.29</v>
      </c>
      <c r="H43" s="7">
        <v>281408.93</v>
      </c>
      <c r="I43" s="7">
        <v>229017.93</v>
      </c>
      <c r="J43" s="7">
        <v>219712.67</v>
      </c>
      <c r="K43" s="100">
        <v>0.88384118320000016</v>
      </c>
      <c r="L43" s="101">
        <f t="shared" si="0"/>
        <v>194191.10621683119</v>
      </c>
    </row>
    <row r="44" spans="2:12" x14ac:dyDescent="0.3">
      <c r="B44" s="6" t="s">
        <v>18</v>
      </c>
      <c r="C44" s="6" t="s">
        <v>97</v>
      </c>
      <c r="D44" s="6" t="s">
        <v>98</v>
      </c>
      <c r="E44" s="25">
        <v>618892.86</v>
      </c>
      <c r="F44" s="7">
        <v>429546.38</v>
      </c>
      <c r="G44" s="7">
        <v>367942.26</v>
      </c>
      <c r="H44" s="7">
        <v>297005.94</v>
      </c>
      <c r="I44" s="7">
        <v>230533.24</v>
      </c>
      <c r="J44" s="7">
        <v>267550.75</v>
      </c>
      <c r="K44" s="100">
        <v>0.88384118320000016</v>
      </c>
      <c r="L44" s="101">
        <f t="shared" si="0"/>
        <v>236472.37144604744</v>
      </c>
    </row>
    <row r="45" spans="2:12" x14ac:dyDescent="0.3">
      <c r="B45" s="6" t="s">
        <v>18</v>
      </c>
      <c r="C45" s="6" t="s">
        <v>99</v>
      </c>
      <c r="D45" s="6" t="s">
        <v>100</v>
      </c>
      <c r="E45" s="25">
        <v>1083547.69</v>
      </c>
      <c r="F45" s="7">
        <v>864260.31</v>
      </c>
      <c r="G45" s="7">
        <v>801634.67</v>
      </c>
      <c r="H45" s="7">
        <v>651933.14</v>
      </c>
      <c r="I45" s="7">
        <v>557001.42000000004</v>
      </c>
      <c r="J45" s="7">
        <v>403155.67</v>
      </c>
      <c r="K45" s="100">
        <v>0.88384118320000016</v>
      </c>
      <c r="L45" s="101">
        <f t="shared" si="0"/>
        <v>356325.58438658877</v>
      </c>
    </row>
    <row r="46" spans="2:12" x14ac:dyDescent="0.3">
      <c r="B46" s="6" t="s">
        <v>18</v>
      </c>
      <c r="C46" s="6" t="s">
        <v>101</v>
      </c>
      <c r="D46" s="6" t="s">
        <v>102</v>
      </c>
      <c r="E46" s="25">
        <v>190133.45</v>
      </c>
      <c r="F46" s="7">
        <v>119806.96</v>
      </c>
      <c r="G46" s="7">
        <v>194689.64</v>
      </c>
      <c r="H46" s="7">
        <v>82075.55</v>
      </c>
      <c r="I46" s="7">
        <v>67608.75</v>
      </c>
      <c r="J46" s="7">
        <v>47023.53</v>
      </c>
      <c r="K46" s="100">
        <v>0.88384118320000016</v>
      </c>
      <c r="L46" s="101">
        <f t="shared" si="0"/>
        <v>41561.332393440702</v>
      </c>
    </row>
    <row r="47" spans="2:12" x14ac:dyDescent="0.3">
      <c r="B47" s="6" t="s">
        <v>18</v>
      </c>
      <c r="C47" s="6" t="s">
        <v>103</v>
      </c>
      <c r="D47" s="6" t="s">
        <v>104</v>
      </c>
      <c r="E47" s="25">
        <v>4766894.18</v>
      </c>
      <c r="F47" s="7">
        <v>6048825.21</v>
      </c>
      <c r="G47" s="7">
        <v>4464052.62</v>
      </c>
      <c r="H47" s="7">
        <v>3679895.96</v>
      </c>
      <c r="I47" s="7">
        <v>3601754.72</v>
      </c>
      <c r="J47" s="7">
        <v>2767371.03</v>
      </c>
      <c r="K47" s="100">
        <v>0.88384118320000016</v>
      </c>
      <c r="L47" s="101">
        <f t="shared" si="0"/>
        <v>2445916.485508603</v>
      </c>
    </row>
    <row r="48" spans="2:12" x14ac:dyDescent="0.3">
      <c r="B48" s="6" t="s">
        <v>18</v>
      </c>
      <c r="C48" s="6" t="s">
        <v>105</v>
      </c>
      <c r="D48" s="6" t="s">
        <v>106</v>
      </c>
      <c r="E48" s="25">
        <v>2738237.96</v>
      </c>
      <c r="F48" s="7">
        <v>1993936.67</v>
      </c>
      <c r="G48" s="7">
        <v>1815455.54</v>
      </c>
      <c r="H48" s="7">
        <v>1289523.6399999999</v>
      </c>
      <c r="I48" s="7">
        <v>1299898.8799999999</v>
      </c>
      <c r="J48" s="7">
        <v>1243965.1599999999</v>
      </c>
      <c r="K48" s="100">
        <v>0.88384118320000016</v>
      </c>
      <c r="L48" s="101">
        <f t="shared" si="0"/>
        <v>1099467.6388739774</v>
      </c>
    </row>
    <row r="49" spans="2:12" x14ac:dyDescent="0.3">
      <c r="B49" s="6" t="s">
        <v>18</v>
      </c>
      <c r="C49" s="6" t="s">
        <v>107</v>
      </c>
      <c r="D49" s="6" t="s">
        <v>108</v>
      </c>
      <c r="E49" s="25">
        <v>1953471.68</v>
      </c>
      <c r="F49" s="7">
        <v>1466581.34</v>
      </c>
      <c r="G49" s="7">
        <v>1222102.83</v>
      </c>
      <c r="H49" s="7">
        <v>1272182.3400000001</v>
      </c>
      <c r="I49" s="7">
        <v>903693.16</v>
      </c>
      <c r="J49" s="7">
        <v>875175.08</v>
      </c>
      <c r="K49" s="100">
        <v>0.88384118320000016</v>
      </c>
      <c r="L49" s="101">
        <f t="shared" si="0"/>
        <v>773515.77821435477</v>
      </c>
    </row>
    <row r="50" spans="2:12" x14ac:dyDescent="0.3">
      <c r="B50" s="6" t="s">
        <v>18</v>
      </c>
      <c r="C50" s="6" t="s">
        <v>109</v>
      </c>
      <c r="D50" s="6" t="s">
        <v>110</v>
      </c>
      <c r="E50" s="25">
        <v>800589.38</v>
      </c>
      <c r="F50" s="7">
        <v>685614.73</v>
      </c>
      <c r="G50" s="7">
        <v>518245.25</v>
      </c>
      <c r="H50" s="7">
        <v>458505.63</v>
      </c>
      <c r="I50" s="7">
        <v>383099.54</v>
      </c>
      <c r="J50" s="7">
        <v>282094.8</v>
      </c>
      <c r="K50" s="100">
        <v>0.88384118320000016</v>
      </c>
      <c r="L50" s="101">
        <f t="shared" si="0"/>
        <v>249327.00180656739</v>
      </c>
    </row>
    <row r="51" spans="2:12" x14ac:dyDescent="0.3">
      <c r="B51" s="6" t="s">
        <v>18</v>
      </c>
      <c r="C51" s="6" t="s">
        <v>111</v>
      </c>
      <c r="D51" s="6" t="s">
        <v>112</v>
      </c>
      <c r="E51" s="25">
        <v>679428.16</v>
      </c>
      <c r="F51" s="7">
        <v>511186.73</v>
      </c>
      <c r="G51" s="7">
        <v>431618.75</v>
      </c>
      <c r="H51" s="7">
        <v>394231.15</v>
      </c>
      <c r="I51" s="7">
        <v>319420.31</v>
      </c>
      <c r="J51" s="7">
        <v>338961.41</v>
      </c>
      <c r="K51" s="100">
        <v>0.88384118320000016</v>
      </c>
      <c r="L51" s="101">
        <f t="shared" si="0"/>
        <v>299588.05367354036</v>
      </c>
    </row>
    <row r="52" spans="2:12" x14ac:dyDescent="0.3">
      <c r="B52" s="6" t="s">
        <v>18</v>
      </c>
      <c r="C52" s="6" t="s">
        <v>113</v>
      </c>
      <c r="D52" s="6" t="s">
        <v>114</v>
      </c>
      <c r="E52" s="25">
        <v>89866.59</v>
      </c>
      <c r="F52" s="7">
        <v>103113.51</v>
      </c>
      <c r="G52" s="7">
        <v>78946.97</v>
      </c>
      <c r="H52" s="7">
        <v>53290.75</v>
      </c>
      <c r="I52" s="7">
        <v>56618.69</v>
      </c>
      <c r="J52" s="7">
        <v>76738.36</v>
      </c>
      <c r="K52" s="100">
        <v>0.88384118320000016</v>
      </c>
      <c r="L52" s="101">
        <f t="shared" si="0"/>
        <v>67824.522899227566</v>
      </c>
    </row>
    <row r="53" spans="2:12" x14ac:dyDescent="0.3">
      <c r="B53" s="6" t="s">
        <v>18</v>
      </c>
      <c r="C53" s="6" t="s">
        <v>115</v>
      </c>
      <c r="D53" s="6" t="s">
        <v>116</v>
      </c>
      <c r="E53" s="25">
        <v>485950.22</v>
      </c>
      <c r="F53" s="7">
        <v>386052.77</v>
      </c>
      <c r="G53" s="7">
        <v>342286.37</v>
      </c>
      <c r="H53" s="7">
        <v>261740.71</v>
      </c>
      <c r="I53" s="7">
        <v>178914.52</v>
      </c>
      <c r="J53" s="7">
        <v>145449.17000000001</v>
      </c>
      <c r="K53" s="100">
        <v>0.88384118320000016</v>
      </c>
      <c r="L53" s="101">
        <f t="shared" si="0"/>
        <v>128553.96650825797</v>
      </c>
    </row>
    <row r="54" spans="2:12" x14ac:dyDescent="0.3">
      <c r="B54" s="6" t="s">
        <v>18</v>
      </c>
      <c r="C54" s="6" t="s">
        <v>118</v>
      </c>
      <c r="D54" s="6" t="s">
        <v>119</v>
      </c>
      <c r="E54" s="25">
        <v>872241.48</v>
      </c>
      <c r="F54" s="7">
        <v>652917.47</v>
      </c>
      <c r="G54" s="7">
        <v>777681.77</v>
      </c>
      <c r="H54" s="7">
        <v>624874.59</v>
      </c>
      <c r="I54" s="7">
        <v>580489.92000000004</v>
      </c>
      <c r="J54" s="7">
        <v>376349.02</v>
      </c>
      <c r="K54" s="100">
        <v>0.88384118320000016</v>
      </c>
      <c r="L54" s="101">
        <f t="shared" si="0"/>
        <v>332632.76313296054</v>
      </c>
    </row>
    <row r="55" spans="2:12" x14ac:dyDescent="0.3">
      <c r="B55" s="6" t="s">
        <v>18</v>
      </c>
      <c r="C55" s="6" t="s">
        <v>120</v>
      </c>
      <c r="D55" s="6" t="s">
        <v>121</v>
      </c>
      <c r="E55" s="25">
        <v>15632.72</v>
      </c>
      <c r="F55" s="7">
        <v>277824.53999999998</v>
      </c>
      <c r="G55" s="7">
        <v>253608</v>
      </c>
      <c r="H55" s="7">
        <v>174560.36</v>
      </c>
      <c r="I55" s="7">
        <v>219107.28</v>
      </c>
      <c r="J55" s="7">
        <v>157348.57999999999</v>
      </c>
      <c r="K55" s="100">
        <v>0.88384118320000016</v>
      </c>
      <c r="L55" s="101">
        <f t="shared" si="0"/>
        <v>139071.15512203987</v>
      </c>
    </row>
    <row r="56" spans="2:12" x14ac:dyDescent="0.3">
      <c r="B56" s="6" t="s">
        <v>18</v>
      </c>
      <c r="C56" s="6" t="s">
        <v>122</v>
      </c>
      <c r="D56" s="6" t="s">
        <v>123</v>
      </c>
      <c r="E56" s="25">
        <v>613661.30000000005</v>
      </c>
      <c r="F56" s="7">
        <v>445258.05</v>
      </c>
      <c r="G56" s="7">
        <v>263278.55</v>
      </c>
      <c r="H56" s="7">
        <v>231157.72</v>
      </c>
      <c r="I56" s="7">
        <v>195885.06</v>
      </c>
      <c r="J56" s="7">
        <v>169278.3</v>
      </c>
      <c r="K56" s="100">
        <v>0.88384118320000016</v>
      </c>
      <c r="L56" s="101">
        <f t="shared" si="0"/>
        <v>149615.13296208458</v>
      </c>
    </row>
    <row r="57" spans="2:12" x14ac:dyDescent="0.3">
      <c r="B57" s="6" t="s">
        <v>18</v>
      </c>
      <c r="C57" s="6" t="s">
        <v>124</v>
      </c>
      <c r="D57" s="6" t="s">
        <v>125</v>
      </c>
      <c r="E57" s="25">
        <v>1483941.66</v>
      </c>
      <c r="F57" s="7">
        <v>1346568.03</v>
      </c>
      <c r="G57" s="7">
        <v>997325.17</v>
      </c>
      <c r="H57" s="7">
        <v>596916.43999999994</v>
      </c>
      <c r="I57" s="7">
        <v>648428.71</v>
      </c>
      <c r="J57" s="7">
        <v>326327.15000000002</v>
      </c>
      <c r="K57" s="100">
        <v>0.88384118320000016</v>
      </c>
      <c r="L57" s="101">
        <f t="shared" si="0"/>
        <v>288421.37436628394</v>
      </c>
    </row>
    <row r="58" spans="2:12" x14ac:dyDescent="0.3">
      <c r="B58" s="6" t="s">
        <v>18</v>
      </c>
      <c r="C58" s="6" t="s">
        <v>126</v>
      </c>
      <c r="D58" s="6" t="s">
        <v>127</v>
      </c>
      <c r="E58" s="25">
        <v>329251.25</v>
      </c>
      <c r="F58" s="7">
        <v>260895.09</v>
      </c>
      <c r="G58" s="7">
        <v>189573.69</v>
      </c>
      <c r="H58" s="7">
        <v>139731.98000000001</v>
      </c>
      <c r="I58" s="7">
        <v>154579.22</v>
      </c>
      <c r="J58" s="7">
        <v>234611.39</v>
      </c>
      <c r="K58" s="100">
        <v>0.88384118320000016</v>
      </c>
      <c r="L58" s="101">
        <f t="shared" si="0"/>
        <v>207359.20852979668</v>
      </c>
    </row>
    <row r="59" spans="2:12" x14ac:dyDescent="0.3">
      <c r="B59" s="6" t="s">
        <v>18</v>
      </c>
      <c r="C59" s="6" t="s">
        <v>128</v>
      </c>
      <c r="D59" s="6" t="s">
        <v>129</v>
      </c>
      <c r="E59" s="25">
        <v>690198.77</v>
      </c>
      <c r="F59" s="7">
        <v>516161.21</v>
      </c>
      <c r="G59" s="7">
        <v>490613.61</v>
      </c>
      <c r="H59" s="7">
        <v>414356.15</v>
      </c>
      <c r="I59" s="7">
        <v>315626.42</v>
      </c>
      <c r="J59" s="7">
        <v>260132.35</v>
      </c>
      <c r="K59" s="100">
        <v>0.88384118320000016</v>
      </c>
      <c r="L59" s="101">
        <f t="shared" si="0"/>
        <v>229915.68401259655</v>
      </c>
    </row>
    <row r="60" spans="2:12" x14ac:dyDescent="0.3">
      <c r="B60" s="6" t="s">
        <v>18</v>
      </c>
      <c r="C60" s="6" t="s">
        <v>130</v>
      </c>
      <c r="D60" s="6" t="s">
        <v>131</v>
      </c>
      <c r="E60" s="25">
        <v>336422.66</v>
      </c>
      <c r="F60" s="7">
        <v>383631.62</v>
      </c>
      <c r="G60" s="7">
        <v>355258.03</v>
      </c>
      <c r="H60" s="7">
        <v>260361.56</v>
      </c>
      <c r="I60" s="7">
        <v>203174.39</v>
      </c>
      <c r="J60" s="7">
        <v>154504.04999999999</v>
      </c>
      <c r="K60" s="100">
        <v>0.88384118320000016</v>
      </c>
      <c r="L60" s="101">
        <f t="shared" si="0"/>
        <v>136557.04236119197</v>
      </c>
    </row>
    <row r="61" spans="2:12" x14ac:dyDescent="0.3">
      <c r="B61" s="6" t="s">
        <v>18</v>
      </c>
      <c r="C61" s="6" t="s">
        <v>132</v>
      </c>
      <c r="D61" s="6" t="s">
        <v>133</v>
      </c>
      <c r="E61" s="25">
        <v>901373.28</v>
      </c>
      <c r="F61" s="7">
        <v>970448.02</v>
      </c>
      <c r="G61" s="7">
        <v>839547.27</v>
      </c>
      <c r="H61" s="7">
        <v>485186.72</v>
      </c>
      <c r="I61" s="7">
        <v>453678.69</v>
      </c>
      <c r="J61" s="7">
        <v>159106.51999999999</v>
      </c>
      <c r="K61" s="100">
        <v>0.88384118320000016</v>
      </c>
      <c r="L61" s="101">
        <f t="shared" si="0"/>
        <v>140624.89489163447</v>
      </c>
    </row>
    <row r="62" spans="2:12" x14ac:dyDescent="0.3">
      <c r="B62" s="6" t="s">
        <v>18</v>
      </c>
      <c r="C62" s="6" t="s">
        <v>134</v>
      </c>
      <c r="D62" s="6" t="s">
        <v>135</v>
      </c>
      <c r="E62" s="25">
        <v>223793.39</v>
      </c>
      <c r="F62" s="7">
        <v>206708.63</v>
      </c>
      <c r="G62" s="7">
        <v>224243.73</v>
      </c>
      <c r="H62" s="7">
        <v>205663.48</v>
      </c>
      <c r="I62" s="7">
        <v>191023.77</v>
      </c>
      <c r="J62" s="7">
        <v>201826.69</v>
      </c>
      <c r="K62" s="100">
        <v>0.88384118320000016</v>
      </c>
      <c r="L62" s="101">
        <f t="shared" si="0"/>
        <v>178382.74049093964</v>
      </c>
    </row>
    <row r="63" spans="2:12" x14ac:dyDescent="0.3">
      <c r="B63" s="6" t="s">
        <v>18</v>
      </c>
      <c r="C63" s="6" t="s">
        <v>136</v>
      </c>
      <c r="D63" s="6" t="s">
        <v>137</v>
      </c>
      <c r="E63" s="25">
        <v>266575.78000000003</v>
      </c>
      <c r="F63" s="7">
        <v>224341.03</v>
      </c>
      <c r="G63" s="7">
        <v>263713.90000000002</v>
      </c>
      <c r="H63" s="7">
        <v>281389.8</v>
      </c>
      <c r="I63" s="7">
        <v>245570.92</v>
      </c>
      <c r="J63" s="7">
        <v>189572.98</v>
      </c>
      <c r="K63" s="100">
        <v>0.88384118320000016</v>
      </c>
      <c r="L63" s="101">
        <f t="shared" si="0"/>
        <v>167552.40694594997</v>
      </c>
    </row>
    <row r="64" spans="2:12" x14ac:dyDescent="0.3">
      <c r="B64" s="6" t="s">
        <v>18</v>
      </c>
      <c r="C64" s="6" t="s">
        <v>138</v>
      </c>
      <c r="D64" s="6" t="s">
        <v>139</v>
      </c>
      <c r="E64" s="25">
        <v>1346641.54</v>
      </c>
      <c r="F64" s="7">
        <v>933909.28</v>
      </c>
      <c r="G64" s="7">
        <v>761239.16</v>
      </c>
      <c r="H64" s="7">
        <v>594412.94999999995</v>
      </c>
      <c r="I64" s="7">
        <v>644956.44999999995</v>
      </c>
      <c r="J64" s="7">
        <v>499859.15</v>
      </c>
      <c r="K64" s="100">
        <v>0.88384118320000016</v>
      </c>
      <c r="L64" s="101">
        <f t="shared" si="0"/>
        <v>441796.10256934637</v>
      </c>
    </row>
    <row r="65" spans="2:12" x14ac:dyDescent="0.3">
      <c r="B65" s="6" t="s">
        <v>140</v>
      </c>
      <c r="C65" s="6" t="s">
        <v>141</v>
      </c>
      <c r="D65" s="6" t="s">
        <v>142</v>
      </c>
      <c r="E65" s="25">
        <v>4762528.91</v>
      </c>
      <c r="F65" s="7">
        <v>4142376.36</v>
      </c>
      <c r="G65" s="7">
        <v>2514373.71</v>
      </c>
      <c r="H65" s="7">
        <v>2279447.42</v>
      </c>
      <c r="I65" s="7">
        <v>1204584.44</v>
      </c>
      <c r="J65" s="7">
        <v>1230012.98</v>
      </c>
      <c r="K65" s="100">
        <v>0.88384118320000016</v>
      </c>
      <c r="L65" s="101">
        <f t="shared" ref="L65:L109" si="1">(J65*K65)</f>
        <v>1087136.1275945581</v>
      </c>
    </row>
    <row r="66" spans="2:12" x14ac:dyDescent="0.3">
      <c r="B66" s="6" t="s">
        <v>140</v>
      </c>
      <c r="C66" s="6" t="s">
        <v>143</v>
      </c>
      <c r="D66" s="6" t="s">
        <v>144</v>
      </c>
      <c r="E66" s="25">
        <v>1685481.51</v>
      </c>
      <c r="F66" s="7">
        <v>1998326.52</v>
      </c>
      <c r="G66" s="7">
        <v>1816980.49</v>
      </c>
      <c r="H66" s="7">
        <v>1823006.72</v>
      </c>
      <c r="I66" s="7">
        <v>1700777.58</v>
      </c>
      <c r="J66" s="7">
        <v>1890510.51</v>
      </c>
      <c r="K66" s="100">
        <v>0.88384118320000016</v>
      </c>
      <c r="L66" s="101">
        <f t="shared" si="1"/>
        <v>1670911.0460104358</v>
      </c>
    </row>
    <row r="67" spans="2:12" x14ac:dyDescent="0.3">
      <c r="B67" s="6" t="s">
        <v>140</v>
      </c>
      <c r="C67" s="6" t="s">
        <v>145</v>
      </c>
      <c r="D67" s="6" t="s">
        <v>146</v>
      </c>
      <c r="E67" s="25">
        <v>2387326.67</v>
      </c>
      <c r="F67" s="7">
        <v>1632774.52</v>
      </c>
      <c r="G67" s="7">
        <v>1587733.54</v>
      </c>
      <c r="H67" s="7">
        <v>1690110.26</v>
      </c>
      <c r="I67" s="7">
        <v>1257148.32</v>
      </c>
      <c r="J67" s="7">
        <v>1598681.39</v>
      </c>
      <c r="K67" s="100">
        <v>0.88384118320000016</v>
      </c>
      <c r="L67" s="101">
        <f t="shared" si="1"/>
        <v>1412980.4512974208</v>
      </c>
    </row>
    <row r="68" spans="2:12" x14ac:dyDescent="0.3">
      <c r="B68" s="6" t="s">
        <v>140</v>
      </c>
      <c r="C68" s="6" t="s">
        <v>147</v>
      </c>
      <c r="D68" s="6" t="s">
        <v>148</v>
      </c>
      <c r="E68" s="25">
        <v>544127.93999999994</v>
      </c>
      <c r="F68" s="7">
        <v>435073.28000000003</v>
      </c>
      <c r="G68" s="7">
        <v>374874.94</v>
      </c>
      <c r="H68" s="7">
        <v>426494.96</v>
      </c>
      <c r="I68" s="7">
        <v>338702.37</v>
      </c>
      <c r="J68" s="7">
        <v>332372.34000000003</v>
      </c>
      <c r="K68" s="100">
        <v>0.88384118320000016</v>
      </c>
      <c r="L68" s="101">
        <f t="shared" si="1"/>
        <v>293764.36224855279</v>
      </c>
    </row>
    <row r="69" spans="2:12" x14ac:dyDescent="0.3">
      <c r="B69" s="6" t="s">
        <v>140</v>
      </c>
      <c r="C69" s="6" t="s">
        <v>149</v>
      </c>
      <c r="D69" s="6" t="s">
        <v>150</v>
      </c>
      <c r="E69" s="25">
        <v>917722.55</v>
      </c>
      <c r="F69" s="7">
        <v>1037821.82</v>
      </c>
      <c r="G69" s="7">
        <v>975480.95</v>
      </c>
      <c r="H69" s="7">
        <v>950432.74</v>
      </c>
      <c r="I69" s="7">
        <v>593905.99</v>
      </c>
      <c r="J69" s="7">
        <v>778612.47</v>
      </c>
      <c r="K69" s="100">
        <v>0.88384118320000016</v>
      </c>
      <c r="L69" s="101">
        <f t="shared" si="1"/>
        <v>688169.76673907461</v>
      </c>
    </row>
    <row r="70" spans="2:12" x14ac:dyDescent="0.3">
      <c r="B70" s="6" t="s">
        <v>140</v>
      </c>
      <c r="C70" s="6" t="s">
        <v>151</v>
      </c>
      <c r="D70" s="6" t="s">
        <v>152</v>
      </c>
      <c r="E70" s="25">
        <v>3090374.58</v>
      </c>
      <c r="F70" s="7">
        <v>2279346.11</v>
      </c>
      <c r="G70" s="7">
        <v>1632052.25</v>
      </c>
      <c r="H70" s="7">
        <v>1586424.22</v>
      </c>
      <c r="I70" s="7">
        <v>1132571.94</v>
      </c>
      <c r="J70" s="7">
        <v>1034709.82</v>
      </c>
      <c r="K70" s="100">
        <v>0.88384118320000016</v>
      </c>
      <c r="L70" s="101">
        <f t="shared" si="1"/>
        <v>914519.15157745918</v>
      </c>
    </row>
    <row r="71" spans="2:12" x14ac:dyDescent="0.3">
      <c r="B71" s="6" t="s">
        <v>140</v>
      </c>
      <c r="C71" s="6" t="s">
        <v>153</v>
      </c>
      <c r="D71" s="6" t="s">
        <v>154</v>
      </c>
      <c r="E71" s="25">
        <v>1417908.72</v>
      </c>
      <c r="F71" s="7">
        <v>1366944.51</v>
      </c>
      <c r="G71" s="7">
        <v>963107.58</v>
      </c>
      <c r="H71" s="7">
        <v>1036099.94</v>
      </c>
      <c r="I71" s="7">
        <v>749074.3</v>
      </c>
      <c r="J71" s="7">
        <v>627926.75</v>
      </c>
      <c r="K71" s="100">
        <v>0.88384118320000016</v>
      </c>
      <c r="L71" s="101">
        <f t="shared" si="1"/>
        <v>554987.52168293064</v>
      </c>
    </row>
    <row r="72" spans="2:12" x14ac:dyDescent="0.3">
      <c r="B72" s="6" t="s">
        <v>140</v>
      </c>
      <c r="C72" s="6" t="s">
        <v>155</v>
      </c>
      <c r="D72" s="6" t="s">
        <v>156</v>
      </c>
      <c r="E72" s="25">
        <v>1954424.35</v>
      </c>
      <c r="F72" s="7">
        <v>1461298.53</v>
      </c>
      <c r="G72" s="7">
        <v>1386229.87</v>
      </c>
      <c r="H72" s="7">
        <v>942920.13</v>
      </c>
      <c r="I72" s="7">
        <v>673480.13</v>
      </c>
      <c r="J72" s="7">
        <v>628298.77</v>
      </c>
      <c r="K72" s="100">
        <v>0.88384118320000016</v>
      </c>
      <c r="L72" s="101">
        <f t="shared" si="1"/>
        <v>555316.32827990479</v>
      </c>
    </row>
    <row r="73" spans="2:12" x14ac:dyDescent="0.3">
      <c r="B73" s="6" t="s">
        <v>140</v>
      </c>
      <c r="C73" s="6" t="s">
        <v>157</v>
      </c>
      <c r="D73" s="6" t="s">
        <v>158</v>
      </c>
      <c r="E73" s="25">
        <v>3736753.93</v>
      </c>
      <c r="F73" s="7">
        <v>2532241.2400000002</v>
      </c>
      <c r="G73" s="7">
        <v>2029622.12</v>
      </c>
      <c r="H73" s="7">
        <v>1694540.28</v>
      </c>
      <c r="I73" s="7">
        <v>2212385.0499999998</v>
      </c>
      <c r="J73" s="7">
        <v>2741520.03</v>
      </c>
      <c r="K73" s="100">
        <v>0.88384118320000016</v>
      </c>
      <c r="L73" s="101">
        <f t="shared" si="1"/>
        <v>2423068.3070816998</v>
      </c>
    </row>
    <row r="74" spans="2:12" x14ac:dyDescent="0.3">
      <c r="B74" s="6" t="s">
        <v>140</v>
      </c>
      <c r="C74" s="6" t="s">
        <v>159</v>
      </c>
      <c r="D74" s="6" t="s">
        <v>160</v>
      </c>
      <c r="E74" s="25">
        <v>872227.65</v>
      </c>
      <c r="F74" s="7">
        <v>744379.87</v>
      </c>
      <c r="G74" s="7">
        <v>695185.3</v>
      </c>
      <c r="H74" s="7">
        <v>615978.18000000005</v>
      </c>
      <c r="I74" s="7">
        <v>603054.84</v>
      </c>
      <c r="J74" s="7">
        <v>519079.2</v>
      </c>
      <c r="K74" s="100">
        <v>0.88384118320000016</v>
      </c>
      <c r="L74" s="101">
        <f t="shared" si="1"/>
        <v>458783.57430250954</v>
      </c>
    </row>
    <row r="75" spans="2:12" x14ac:dyDescent="0.3">
      <c r="B75" s="6" t="s">
        <v>140</v>
      </c>
      <c r="C75" s="6" t="s">
        <v>161</v>
      </c>
      <c r="D75" s="6" t="s">
        <v>162</v>
      </c>
      <c r="E75" s="25">
        <v>560744.35</v>
      </c>
      <c r="F75" s="7">
        <v>329295.19</v>
      </c>
      <c r="G75" s="7">
        <v>238790</v>
      </c>
      <c r="H75" s="7">
        <v>181446.18</v>
      </c>
      <c r="I75" s="7">
        <v>141565.1</v>
      </c>
      <c r="J75" s="7">
        <v>46789.919999999998</v>
      </c>
      <c r="K75" s="100">
        <v>0.88384118320000016</v>
      </c>
      <c r="L75" s="101">
        <f t="shared" si="1"/>
        <v>41354.858254633349</v>
      </c>
    </row>
    <row r="76" spans="2:12" x14ac:dyDescent="0.3">
      <c r="B76" s="6" t="s">
        <v>140</v>
      </c>
      <c r="C76" s="6" t="s">
        <v>163</v>
      </c>
      <c r="D76" s="6" t="s">
        <v>164</v>
      </c>
      <c r="E76" s="25">
        <v>1920332.63</v>
      </c>
      <c r="F76" s="7">
        <v>1249465.07</v>
      </c>
      <c r="G76" s="7">
        <v>1168930.25</v>
      </c>
      <c r="H76" s="7">
        <v>965396.44</v>
      </c>
      <c r="I76" s="7">
        <v>644379.5</v>
      </c>
      <c r="J76" s="7">
        <v>666277.77</v>
      </c>
      <c r="K76" s="100">
        <v>0.88384118320000016</v>
      </c>
      <c r="L76" s="101">
        <f t="shared" si="1"/>
        <v>588883.73257665755</v>
      </c>
    </row>
    <row r="77" spans="2:12" x14ac:dyDescent="0.3">
      <c r="B77" s="6" t="s">
        <v>140</v>
      </c>
      <c r="C77" s="6" t="s">
        <v>165</v>
      </c>
      <c r="D77" s="6" t="s">
        <v>166</v>
      </c>
      <c r="E77" s="25">
        <v>1772881.89</v>
      </c>
      <c r="F77" s="7">
        <v>1344802.34</v>
      </c>
      <c r="G77" s="7">
        <v>1016964.59</v>
      </c>
      <c r="H77" s="7">
        <v>1300784.58</v>
      </c>
      <c r="I77" s="7">
        <v>1042224.67</v>
      </c>
      <c r="J77" s="7">
        <v>1045475.37</v>
      </c>
      <c r="K77" s="100">
        <v>0.88384118320000016</v>
      </c>
      <c r="L77" s="101">
        <f t="shared" si="1"/>
        <v>924034.18802725791</v>
      </c>
    </row>
    <row r="78" spans="2:12" x14ac:dyDescent="0.3">
      <c r="B78" s="6" t="s">
        <v>140</v>
      </c>
      <c r="C78" s="6" t="s">
        <v>167</v>
      </c>
      <c r="D78" s="6" t="s">
        <v>168</v>
      </c>
      <c r="E78" s="25">
        <v>762941.03</v>
      </c>
      <c r="F78" s="7">
        <v>547821.56999999995</v>
      </c>
      <c r="G78" s="7">
        <v>381274.8</v>
      </c>
      <c r="H78" s="7">
        <v>353064.53</v>
      </c>
      <c r="I78" s="7">
        <v>243915.62</v>
      </c>
      <c r="J78" s="7">
        <v>255068.6</v>
      </c>
      <c r="K78" s="100">
        <v>0.88384118320000016</v>
      </c>
      <c r="L78" s="101">
        <f t="shared" si="1"/>
        <v>225440.13322116758</v>
      </c>
    </row>
    <row r="79" spans="2:12" x14ac:dyDescent="0.3">
      <c r="B79" s="6" t="s">
        <v>140</v>
      </c>
      <c r="C79" s="6" t="s">
        <v>169</v>
      </c>
      <c r="D79" s="6" t="s">
        <v>170</v>
      </c>
      <c r="E79" s="25">
        <v>3324977.15</v>
      </c>
      <c r="F79" s="7">
        <v>3259537.67</v>
      </c>
      <c r="G79" s="7">
        <v>4706224.71</v>
      </c>
      <c r="H79" s="7">
        <v>4154381.64</v>
      </c>
      <c r="I79" s="7">
        <v>2677209.41</v>
      </c>
      <c r="J79" s="7">
        <v>3057409.46</v>
      </c>
      <c r="K79" s="100">
        <v>0.88384118320000016</v>
      </c>
      <c r="L79" s="101">
        <f t="shared" si="1"/>
        <v>2702264.3946532737</v>
      </c>
    </row>
    <row r="80" spans="2:12" x14ac:dyDescent="0.3">
      <c r="B80" s="6" t="s">
        <v>140</v>
      </c>
      <c r="C80" s="6" t="s">
        <v>171</v>
      </c>
      <c r="D80" s="6" t="s">
        <v>172</v>
      </c>
      <c r="E80" s="25">
        <v>879094.34</v>
      </c>
      <c r="F80" s="7">
        <v>492347.27</v>
      </c>
      <c r="G80" s="7">
        <v>341338.76</v>
      </c>
      <c r="H80" s="7">
        <v>370629.92</v>
      </c>
      <c r="I80" s="7">
        <v>266877.39</v>
      </c>
      <c r="J80" s="7">
        <v>424465.33</v>
      </c>
      <c r="K80" s="100">
        <v>0.88384118320000016</v>
      </c>
      <c r="L80" s="101">
        <f t="shared" si="1"/>
        <v>375159.93949457852</v>
      </c>
    </row>
    <row r="81" spans="2:12" x14ac:dyDescent="0.3">
      <c r="B81" s="6" t="s">
        <v>140</v>
      </c>
      <c r="C81" s="6" t="s">
        <v>173</v>
      </c>
      <c r="D81" s="6" t="s">
        <v>174</v>
      </c>
      <c r="E81" s="25">
        <v>1066248.75</v>
      </c>
      <c r="F81" s="7">
        <v>692862.99</v>
      </c>
      <c r="G81" s="7">
        <v>563290.39</v>
      </c>
      <c r="H81" s="7">
        <v>330729.45</v>
      </c>
      <c r="I81" s="7">
        <v>169415.94</v>
      </c>
      <c r="J81" s="7">
        <v>164271</v>
      </c>
      <c r="K81" s="100">
        <v>0.88384118320000016</v>
      </c>
      <c r="L81" s="101">
        <f t="shared" si="1"/>
        <v>145189.47500544722</v>
      </c>
    </row>
    <row r="82" spans="2:12" x14ac:dyDescent="0.3">
      <c r="B82" s="6" t="s">
        <v>140</v>
      </c>
      <c r="C82" s="6" t="s">
        <v>175</v>
      </c>
      <c r="D82" s="6" t="s">
        <v>176</v>
      </c>
      <c r="E82" s="25">
        <v>4213924.2</v>
      </c>
      <c r="F82" s="7">
        <v>4466076.42</v>
      </c>
      <c r="G82" s="7">
        <v>2243145.56</v>
      </c>
      <c r="H82" s="7">
        <v>1935102</v>
      </c>
      <c r="I82" s="7">
        <v>1267397.8700000001</v>
      </c>
      <c r="J82" s="7">
        <v>1667401.54</v>
      </c>
      <c r="K82" s="100">
        <v>0.88384118320000016</v>
      </c>
      <c r="L82" s="101">
        <f t="shared" si="1"/>
        <v>1473718.1499831025</v>
      </c>
    </row>
    <row r="83" spans="2:12" x14ac:dyDescent="0.3">
      <c r="B83" s="6" t="s">
        <v>140</v>
      </c>
      <c r="C83" s="6" t="s">
        <v>177</v>
      </c>
      <c r="D83" s="6" t="s">
        <v>178</v>
      </c>
      <c r="E83" s="25">
        <v>900544.74</v>
      </c>
      <c r="F83" s="7">
        <v>692523.69</v>
      </c>
      <c r="G83" s="7">
        <v>722540.39</v>
      </c>
      <c r="H83" s="7">
        <v>935875.32</v>
      </c>
      <c r="I83" s="7">
        <v>837898.4</v>
      </c>
      <c r="J83" s="7">
        <v>757066.85</v>
      </c>
      <c r="K83" s="100">
        <v>0.88384118320000016</v>
      </c>
      <c r="L83" s="101">
        <f t="shared" si="1"/>
        <v>669126.86046549701</v>
      </c>
    </row>
    <row r="84" spans="2:12" x14ac:dyDescent="0.3">
      <c r="B84" s="6" t="s">
        <v>140</v>
      </c>
      <c r="C84" s="6" t="s">
        <v>179</v>
      </c>
      <c r="D84" s="6" t="s">
        <v>180</v>
      </c>
      <c r="E84" s="25">
        <v>1521366.15</v>
      </c>
      <c r="F84" s="7">
        <v>2009263.74</v>
      </c>
      <c r="G84" s="7">
        <v>1170544.79</v>
      </c>
      <c r="H84" s="7">
        <v>1255719.49</v>
      </c>
      <c r="I84" s="7">
        <v>818487.99</v>
      </c>
      <c r="J84" s="7">
        <v>812031.73</v>
      </c>
      <c r="K84" s="100">
        <v>0.88384118320000016</v>
      </c>
      <c r="L84" s="101">
        <f t="shared" si="1"/>
        <v>717707.0850391431</v>
      </c>
    </row>
    <row r="85" spans="2:12" x14ac:dyDescent="0.3">
      <c r="B85" s="6" t="s">
        <v>140</v>
      </c>
      <c r="C85" s="6" t="s">
        <v>181</v>
      </c>
      <c r="D85" s="6" t="s">
        <v>182</v>
      </c>
      <c r="E85" s="25">
        <v>2096775.28</v>
      </c>
      <c r="F85" s="7">
        <v>1495994.42</v>
      </c>
      <c r="G85" s="7">
        <v>1956589.2</v>
      </c>
      <c r="H85" s="7">
        <v>2051880.5</v>
      </c>
      <c r="I85" s="7">
        <v>1330618.67</v>
      </c>
      <c r="J85" s="7">
        <v>1409427.89</v>
      </c>
      <c r="K85" s="100">
        <v>0.88384118320000016</v>
      </c>
      <c r="L85" s="101">
        <f t="shared" si="1"/>
        <v>1245710.4139326797</v>
      </c>
    </row>
    <row r="86" spans="2:12" x14ac:dyDescent="0.3">
      <c r="B86" s="6" t="s">
        <v>140</v>
      </c>
      <c r="C86" s="6" t="s">
        <v>183</v>
      </c>
      <c r="D86" s="6" t="s">
        <v>184</v>
      </c>
      <c r="E86" s="25">
        <v>4868935.8899999997</v>
      </c>
      <c r="F86" s="7">
        <v>3549885.3</v>
      </c>
      <c r="G86" s="7">
        <v>3400311.88</v>
      </c>
      <c r="H86" s="7">
        <v>3269914.16</v>
      </c>
      <c r="I86" s="7">
        <v>4002422.19</v>
      </c>
      <c r="J86" s="7">
        <v>3893304.95</v>
      </c>
      <c r="K86" s="100">
        <v>0.88384118320000016</v>
      </c>
      <c r="L86" s="101">
        <f t="shared" si="1"/>
        <v>3441063.2535664178</v>
      </c>
    </row>
    <row r="87" spans="2:12" x14ac:dyDescent="0.3">
      <c r="B87" s="6" t="s">
        <v>140</v>
      </c>
      <c r="C87" s="6" t="s">
        <v>185</v>
      </c>
      <c r="D87" s="6" t="s">
        <v>186</v>
      </c>
      <c r="E87" s="25">
        <v>839461.86</v>
      </c>
      <c r="F87" s="7">
        <v>1092622.3899999999</v>
      </c>
      <c r="G87" s="7">
        <v>805363.51</v>
      </c>
      <c r="H87" s="7">
        <v>871099.42</v>
      </c>
      <c r="I87" s="7">
        <v>737738.21</v>
      </c>
      <c r="J87" s="7">
        <v>597134.82999999996</v>
      </c>
      <c r="K87" s="100">
        <v>0.88384118320000016</v>
      </c>
      <c r="L87" s="101">
        <f t="shared" si="1"/>
        <v>527772.35467713093</v>
      </c>
    </row>
    <row r="88" spans="2:12" x14ac:dyDescent="0.3">
      <c r="B88" s="6" t="s">
        <v>140</v>
      </c>
      <c r="C88" s="6" t="s">
        <v>187</v>
      </c>
      <c r="D88" s="6" t="s">
        <v>188</v>
      </c>
      <c r="E88" s="25">
        <v>1392480.9</v>
      </c>
      <c r="F88" s="7">
        <v>932365.75</v>
      </c>
      <c r="G88" s="7">
        <v>824429.1</v>
      </c>
      <c r="H88" s="7">
        <v>930267.68</v>
      </c>
      <c r="I88" s="7">
        <v>579929.19999999995</v>
      </c>
      <c r="J88" s="7">
        <v>504052.94</v>
      </c>
      <c r="K88" s="100">
        <v>0.88384118320000016</v>
      </c>
      <c r="L88" s="101">
        <f t="shared" si="1"/>
        <v>445502.74688503868</v>
      </c>
    </row>
    <row r="89" spans="2:12" x14ac:dyDescent="0.3">
      <c r="B89" s="6" t="s">
        <v>140</v>
      </c>
      <c r="C89" s="6" t="s">
        <v>189</v>
      </c>
      <c r="D89" s="6" t="s">
        <v>190</v>
      </c>
      <c r="E89" s="25">
        <v>493136.02</v>
      </c>
      <c r="F89" s="7">
        <v>1027471.74</v>
      </c>
      <c r="G89" s="7">
        <v>1046966.67</v>
      </c>
      <c r="H89" s="7">
        <v>1063670.92</v>
      </c>
      <c r="I89" s="13">
        <v>786051.15</v>
      </c>
      <c r="J89" s="7">
        <v>523838.36</v>
      </c>
      <c r="K89" s="100">
        <v>0.88384118320000016</v>
      </c>
      <c r="L89" s="101">
        <f t="shared" si="1"/>
        <v>462989.91590794764</v>
      </c>
    </row>
    <row r="90" spans="2:12" x14ac:dyDescent="0.3">
      <c r="B90" s="6" t="s">
        <v>140</v>
      </c>
      <c r="C90" s="6" t="s">
        <v>191</v>
      </c>
      <c r="D90" s="6" t="s">
        <v>192</v>
      </c>
      <c r="E90" s="25">
        <v>3689094.82</v>
      </c>
      <c r="F90" s="7">
        <v>3281202.84</v>
      </c>
      <c r="G90" s="7">
        <v>2900746.22</v>
      </c>
      <c r="H90" s="7">
        <v>3115254.03</v>
      </c>
      <c r="I90" s="7">
        <v>2574056.52</v>
      </c>
      <c r="J90" s="7">
        <v>2491878.09</v>
      </c>
      <c r="K90" s="100">
        <v>0.88384118320000016</v>
      </c>
      <c r="L90" s="101">
        <f t="shared" si="1"/>
        <v>2202424.4794557565</v>
      </c>
    </row>
    <row r="91" spans="2:12" x14ac:dyDescent="0.3">
      <c r="B91" s="6" t="s">
        <v>140</v>
      </c>
      <c r="C91" s="6" t="s">
        <v>193</v>
      </c>
      <c r="D91" s="6" t="s">
        <v>194</v>
      </c>
      <c r="E91" s="25">
        <v>47555.58</v>
      </c>
      <c r="F91" s="7">
        <v>26217.85</v>
      </c>
      <c r="G91" s="7">
        <v>29479.99</v>
      </c>
      <c r="H91" s="7">
        <v>13219.22</v>
      </c>
      <c r="I91" s="7">
        <v>5629.3</v>
      </c>
      <c r="J91" s="7">
        <v>8763.68</v>
      </c>
      <c r="K91" s="100">
        <v>0.88384118320000016</v>
      </c>
      <c r="L91" s="101">
        <f t="shared" si="1"/>
        <v>7745.7013003861775</v>
      </c>
    </row>
    <row r="92" spans="2:12" x14ac:dyDescent="0.3">
      <c r="B92" s="6" t="s">
        <v>140</v>
      </c>
      <c r="C92" s="6" t="s">
        <v>195</v>
      </c>
      <c r="D92" s="6" t="s">
        <v>196</v>
      </c>
      <c r="E92" s="25">
        <v>250817.62</v>
      </c>
      <c r="F92" s="7">
        <v>218178.91</v>
      </c>
      <c r="G92" s="7">
        <v>178231.14</v>
      </c>
      <c r="H92" s="7">
        <v>142410</v>
      </c>
      <c r="I92" s="7">
        <v>143197.74</v>
      </c>
      <c r="J92" s="7">
        <v>117126.15</v>
      </c>
      <c r="K92" s="100">
        <v>0.88384118320000016</v>
      </c>
      <c r="L92" s="101">
        <f t="shared" si="1"/>
        <v>103520.91499966069</v>
      </c>
    </row>
    <row r="93" spans="2:12" x14ac:dyDescent="0.3">
      <c r="B93" s="6" t="s">
        <v>140</v>
      </c>
      <c r="C93" s="6" t="s">
        <v>197</v>
      </c>
      <c r="D93" s="6" t="s">
        <v>198</v>
      </c>
      <c r="E93" s="25">
        <v>1026509.96</v>
      </c>
      <c r="F93" s="7">
        <v>1134417.3700000001</v>
      </c>
      <c r="G93" s="7">
        <v>2243329.69</v>
      </c>
      <c r="H93" s="7">
        <v>2107291.5499999998</v>
      </c>
      <c r="I93" s="7">
        <v>3044510.86</v>
      </c>
      <c r="J93" s="7">
        <v>1767545.34</v>
      </c>
      <c r="K93" s="100">
        <v>0.88384118320000016</v>
      </c>
      <c r="L93" s="101">
        <f t="shared" si="1"/>
        <v>1562229.3646652466</v>
      </c>
    </row>
    <row r="94" spans="2:12" x14ac:dyDescent="0.3">
      <c r="B94" s="6" t="s">
        <v>140</v>
      </c>
      <c r="C94" s="6" t="s">
        <v>199</v>
      </c>
      <c r="D94" s="6" t="s">
        <v>200</v>
      </c>
      <c r="E94" s="25">
        <v>186227.57</v>
      </c>
      <c r="F94" s="7">
        <v>153689.29999999999</v>
      </c>
      <c r="G94" s="7">
        <v>202738.15</v>
      </c>
      <c r="H94" s="7">
        <v>197038.43</v>
      </c>
      <c r="I94" s="7">
        <v>329024.15000000002</v>
      </c>
      <c r="J94" s="7">
        <v>171151.03</v>
      </c>
      <c r="K94" s="100">
        <v>0.88384118320000016</v>
      </c>
      <c r="L94" s="101">
        <f t="shared" si="1"/>
        <v>151270.32886109874</v>
      </c>
    </row>
    <row r="95" spans="2:12" x14ac:dyDescent="0.3">
      <c r="B95" s="6" t="s">
        <v>140</v>
      </c>
      <c r="C95" s="6" t="s">
        <v>201</v>
      </c>
      <c r="D95" s="6" t="s">
        <v>202</v>
      </c>
      <c r="E95" s="25" t="s">
        <v>117</v>
      </c>
      <c r="F95" s="7" t="s">
        <v>117</v>
      </c>
      <c r="G95" s="7">
        <v>38048.78</v>
      </c>
      <c r="H95" s="7">
        <v>40082.04</v>
      </c>
      <c r="I95" s="7">
        <v>28603.81</v>
      </c>
      <c r="J95" s="7">
        <v>6883.2</v>
      </c>
      <c r="K95" s="100">
        <v>0.88384118320000016</v>
      </c>
      <c r="L95" s="101">
        <f t="shared" si="1"/>
        <v>6083.6556322022407</v>
      </c>
    </row>
    <row r="96" spans="2:12" x14ac:dyDescent="0.3">
      <c r="B96" s="6" t="s">
        <v>140</v>
      </c>
      <c r="C96" s="6" t="s">
        <v>203</v>
      </c>
      <c r="D96" s="6" t="s">
        <v>204</v>
      </c>
      <c r="E96" s="25">
        <v>370107.11</v>
      </c>
      <c r="F96" s="7">
        <v>382897.5</v>
      </c>
      <c r="G96" s="7">
        <v>395322.46</v>
      </c>
      <c r="H96" s="7">
        <v>493002.35</v>
      </c>
      <c r="I96" s="7">
        <v>330078.98</v>
      </c>
      <c r="J96" s="7">
        <v>488479.13</v>
      </c>
      <c r="K96" s="100">
        <v>0.88384118320000016</v>
      </c>
      <c r="L96" s="101">
        <f t="shared" si="1"/>
        <v>431737.97222770669</v>
      </c>
    </row>
    <row r="97" spans="2:12" x14ac:dyDescent="0.3">
      <c r="B97" s="6" t="s">
        <v>4</v>
      </c>
      <c r="C97" s="6" t="s">
        <v>205</v>
      </c>
      <c r="D97" s="6" t="s">
        <v>206</v>
      </c>
      <c r="E97" s="25">
        <v>308398.39</v>
      </c>
      <c r="F97" s="7">
        <v>321081.73</v>
      </c>
      <c r="G97" s="7">
        <v>254375.22</v>
      </c>
      <c r="H97" s="7">
        <v>358635.41</v>
      </c>
      <c r="I97" s="7">
        <v>234462.26</v>
      </c>
      <c r="J97" s="7">
        <v>259073.41</v>
      </c>
      <c r="K97" s="100">
        <v>0.88384118320000016</v>
      </c>
      <c r="L97" s="101">
        <f t="shared" si="1"/>
        <v>228979.74923005875</v>
      </c>
    </row>
    <row r="98" spans="2:12" x14ac:dyDescent="0.3">
      <c r="B98" s="6" t="s">
        <v>4</v>
      </c>
      <c r="C98" s="6" t="s">
        <v>207</v>
      </c>
      <c r="D98" s="6" t="s">
        <v>208</v>
      </c>
      <c r="E98" s="25">
        <v>977655.39</v>
      </c>
      <c r="F98" s="7">
        <v>604724.01</v>
      </c>
      <c r="G98" s="7">
        <v>638257.53</v>
      </c>
      <c r="H98" s="7">
        <v>421913.1</v>
      </c>
      <c r="I98" s="7">
        <v>268974.52</v>
      </c>
      <c r="J98" s="7">
        <v>288971.84999999998</v>
      </c>
      <c r="K98" s="100">
        <v>0.88384118320000016</v>
      </c>
      <c r="L98" s="101">
        <f t="shared" si="1"/>
        <v>255405.22181549296</v>
      </c>
    </row>
    <row r="99" spans="2:12" x14ac:dyDescent="0.3">
      <c r="B99" s="6" t="s">
        <v>4</v>
      </c>
      <c r="C99" s="6" t="s">
        <v>209</v>
      </c>
      <c r="D99" s="6" t="s">
        <v>210</v>
      </c>
      <c r="E99" s="25">
        <v>2144509.2400000002</v>
      </c>
      <c r="F99" s="7">
        <v>1375746.78</v>
      </c>
      <c r="G99" s="7">
        <v>1142267.29</v>
      </c>
      <c r="H99" s="7">
        <v>1363710.11</v>
      </c>
      <c r="I99" s="7">
        <v>937976.26</v>
      </c>
      <c r="J99" s="7">
        <v>757513.31</v>
      </c>
      <c r="K99" s="100">
        <v>0.88384118320000016</v>
      </c>
      <c r="L99" s="101">
        <f t="shared" si="1"/>
        <v>669521.46020014852</v>
      </c>
    </row>
    <row r="100" spans="2:12" x14ac:dyDescent="0.3">
      <c r="B100" s="6" t="s">
        <v>4</v>
      </c>
      <c r="C100" s="6" t="s">
        <v>211</v>
      </c>
      <c r="D100" s="6" t="s">
        <v>212</v>
      </c>
      <c r="E100" s="25">
        <v>239552</v>
      </c>
      <c r="F100" s="7">
        <v>373945.71</v>
      </c>
      <c r="G100" s="7">
        <v>309446.87</v>
      </c>
      <c r="H100" s="7">
        <v>295311.84999999998</v>
      </c>
      <c r="I100" s="7">
        <v>197459.52</v>
      </c>
      <c r="J100" s="7">
        <v>173676.1</v>
      </c>
      <c r="K100" s="100">
        <v>0.88384118320000016</v>
      </c>
      <c r="L100" s="101">
        <f t="shared" si="1"/>
        <v>153502.08971756155</v>
      </c>
    </row>
    <row r="101" spans="2:12" x14ac:dyDescent="0.3">
      <c r="B101" s="6" t="s">
        <v>4</v>
      </c>
      <c r="C101" s="6" t="s">
        <v>213</v>
      </c>
      <c r="D101" s="6" t="s">
        <v>214</v>
      </c>
      <c r="E101" s="25">
        <v>1389430.31</v>
      </c>
      <c r="F101" s="7">
        <v>1845871.91</v>
      </c>
      <c r="G101" s="7">
        <v>1698847.45</v>
      </c>
      <c r="H101" s="7">
        <v>1522700.51</v>
      </c>
      <c r="I101" s="7">
        <v>1696343.98</v>
      </c>
      <c r="J101" s="7">
        <v>1809500.84</v>
      </c>
      <c r="K101" s="100">
        <v>0.88384118320000016</v>
      </c>
      <c r="L101" s="101">
        <f t="shared" si="1"/>
        <v>1599311.3634269943</v>
      </c>
    </row>
    <row r="102" spans="2:12" x14ac:dyDescent="0.3">
      <c r="B102" s="6" t="s">
        <v>4</v>
      </c>
      <c r="C102" s="6" t="s">
        <v>215</v>
      </c>
      <c r="D102" s="6" t="s">
        <v>216</v>
      </c>
      <c r="E102" s="25">
        <v>5186234.62</v>
      </c>
      <c r="F102" s="7">
        <v>3709337.4</v>
      </c>
      <c r="G102" s="7">
        <v>3270391.28</v>
      </c>
      <c r="H102" s="7">
        <v>2868030.63</v>
      </c>
      <c r="I102" s="7">
        <v>2344704.9700000002</v>
      </c>
      <c r="J102" s="7">
        <v>2160396.7400000002</v>
      </c>
      <c r="K102" s="100">
        <v>0.88384118320000016</v>
      </c>
      <c r="L102" s="101">
        <f t="shared" si="1"/>
        <v>1909447.6108630232</v>
      </c>
    </row>
    <row r="103" spans="2:12" x14ac:dyDescent="0.3">
      <c r="B103" s="6" t="s">
        <v>4</v>
      </c>
      <c r="C103" s="6" t="s">
        <v>217</v>
      </c>
      <c r="D103" s="6" t="s">
        <v>218</v>
      </c>
      <c r="E103" s="25">
        <v>531051.73</v>
      </c>
      <c r="F103" s="7">
        <v>464068.62</v>
      </c>
      <c r="G103" s="7">
        <v>337169.21</v>
      </c>
      <c r="H103" s="7">
        <v>225756.34</v>
      </c>
      <c r="I103" s="7">
        <v>209851.7</v>
      </c>
      <c r="J103" s="7">
        <v>98111.65</v>
      </c>
      <c r="K103" s="100">
        <v>0.88384118320000016</v>
      </c>
      <c r="L103" s="101">
        <f t="shared" si="1"/>
        <v>86715.116821704287</v>
      </c>
    </row>
    <row r="104" spans="2:12" x14ac:dyDescent="0.3">
      <c r="B104" s="6" t="s">
        <v>4</v>
      </c>
      <c r="C104" s="6" t="s">
        <v>219</v>
      </c>
      <c r="D104" s="6" t="s">
        <v>220</v>
      </c>
      <c r="E104" s="25">
        <v>1365493.43</v>
      </c>
      <c r="F104" s="7">
        <v>1318356.81</v>
      </c>
      <c r="G104" s="7">
        <v>1353210.92</v>
      </c>
      <c r="H104" s="7">
        <v>677487.72</v>
      </c>
      <c r="I104" s="7">
        <v>938270.67</v>
      </c>
      <c r="J104" s="7">
        <v>1039281.4</v>
      </c>
      <c r="K104" s="100">
        <v>0.88384118320000016</v>
      </c>
      <c r="L104" s="101">
        <f t="shared" si="1"/>
        <v>918559.70225375262</v>
      </c>
    </row>
    <row r="105" spans="2:12" x14ac:dyDescent="0.3">
      <c r="B105" s="6" t="s">
        <v>4</v>
      </c>
      <c r="C105" s="6" t="s">
        <v>221</v>
      </c>
      <c r="D105" s="6" t="s">
        <v>222</v>
      </c>
      <c r="E105" s="25">
        <v>792262.12</v>
      </c>
      <c r="F105" s="7">
        <v>791756.54</v>
      </c>
      <c r="G105" s="7">
        <v>511583.96</v>
      </c>
      <c r="H105" s="7">
        <v>459423.17</v>
      </c>
      <c r="I105" s="7">
        <v>339675.39</v>
      </c>
      <c r="J105" s="7">
        <v>234505.37</v>
      </c>
      <c r="K105" s="100">
        <v>0.88384118320000016</v>
      </c>
      <c r="L105" s="101">
        <f t="shared" si="1"/>
        <v>207265.50368755381</v>
      </c>
    </row>
    <row r="106" spans="2:12" x14ac:dyDescent="0.3">
      <c r="B106" s="6" t="s">
        <v>4</v>
      </c>
      <c r="C106" s="6" t="s">
        <v>223</v>
      </c>
      <c r="D106" s="6" t="s">
        <v>224</v>
      </c>
      <c r="E106" s="25">
        <v>399629.15</v>
      </c>
      <c r="F106" s="7">
        <v>223199.76</v>
      </c>
      <c r="G106" s="7">
        <v>253939.84</v>
      </c>
      <c r="H106" s="7">
        <v>478475.81</v>
      </c>
      <c r="I106" s="7">
        <v>400814.08000000002</v>
      </c>
      <c r="J106" s="7">
        <v>944770.96</v>
      </c>
      <c r="K106" s="100">
        <v>0.88384118320000016</v>
      </c>
      <c r="L106" s="101">
        <f t="shared" si="1"/>
        <v>835027.48313940002</v>
      </c>
    </row>
    <row r="107" spans="2:12" x14ac:dyDescent="0.3">
      <c r="B107" s="6" t="s">
        <v>4</v>
      </c>
      <c r="C107" s="6" t="s">
        <v>225</v>
      </c>
      <c r="D107" s="6" t="s">
        <v>226</v>
      </c>
      <c r="E107" s="25">
        <v>1285597.3400000001</v>
      </c>
      <c r="F107" s="7">
        <v>678688.75</v>
      </c>
      <c r="G107" s="7">
        <v>549736.88</v>
      </c>
      <c r="H107" s="7">
        <v>859831.28</v>
      </c>
      <c r="I107" s="7">
        <v>529675.87</v>
      </c>
      <c r="J107" s="7">
        <v>435017.64</v>
      </c>
      <c r="K107" s="100">
        <v>0.88384118320000016</v>
      </c>
      <c r="L107" s="101">
        <f t="shared" si="1"/>
        <v>384486.50565047172</v>
      </c>
    </row>
    <row r="108" spans="2:12" x14ac:dyDescent="0.3">
      <c r="B108" s="6" t="s">
        <v>4</v>
      </c>
      <c r="C108" s="6" t="s">
        <v>227</v>
      </c>
      <c r="D108" s="6" t="s">
        <v>228</v>
      </c>
      <c r="E108" s="25">
        <v>710152.87</v>
      </c>
      <c r="F108" s="7">
        <v>465225.42</v>
      </c>
      <c r="G108" s="7">
        <v>356198.15</v>
      </c>
      <c r="H108" s="7">
        <v>390485.74</v>
      </c>
      <c r="I108" s="7">
        <v>276637.36</v>
      </c>
      <c r="J108" s="7">
        <v>252126.61</v>
      </c>
      <c r="K108" s="100">
        <v>0.88384118320000016</v>
      </c>
      <c r="L108" s="101">
        <f t="shared" si="1"/>
        <v>222839.88129860497</v>
      </c>
    </row>
    <row r="109" spans="2:12" x14ac:dyDescent="0.3">
      <c r="B109" s="6" t="s">
        <v>4</v>
      </c>
      <c r="C109" s="6" t="s">
        <v>229</v>
      </c>
      <c r="D109" s="6" t="s">
        <v>230</v>
      </c>
      <c r="E109" s="25">
        <v>828464.3</v>
      </c>
      <c r="F109" s="7">
        <v>622381.5</v>
      </c>
      <c r="G109" s="7">
        <v>625954.97</v>
      </c>
      <c r="H109" s="7">
        <v>413623.21</v>
      </c>
      <c r="I109" s="7">
        <v>257730.7</v>
      </c>
      <c r="J109" s="7">
        <v>597468.71</v>
      </c>
      <c r="K109" s="100">
        <v>0.88384118320000016</v>
      </c>
      <c r="L109" s="101">
        <f t="shared" si="1"/>
        <v>528067.45157137769</v>
      </c>
    </row>
    <row r="110" spans="2:12" x14ac:dyDescent="0.3">
      <c r="B110" s="6" t="s">
        <v>4</v>
      </c>
      <c r="C110" s="6" t="s">
        <v>231</v>
      </c>
      <c r="D110" s="6" t="s">
        <v>232</v>
      </c>
      <c r="E110" s="25">
        <v>4034155.97</v>
      </c>
      <c r="F110" s="7">
        <v>3603987.15</v>
      </c>
      <c r="G110" s="7">
        <v>3151416.9</v>
      </c>
      <c r="H110" s="7">
        <v>2572990.92</v>
      </c>
      <c r="I110" s="7">
        <v>2581436.8199999998</v>
      </c>
      <c r="J110" s="7">
        <v>2561510.38</v>
      </c>
      <c r="K110" s="100">
        <v>0.88384118320000016</v>
      </c>
      <c r="L110" s="101">
        <f t="shared" ref="L110:L118" si="2">(J110*K110)</f>
        <v>2263968.3650382818</v>
      </c>
    </row>
    <row r="111" spans="2:12" x14ac:dyDescent="0.3">
      <c r="B111" s="6" t="s">
        <v>4</v>
      </c>
      <c r="C111" s="6" t="s">
        <v>233</v>
      </c>
      <c r="D111" s="6" t="s">
        <v>234</v>
      </c>
      <c r="E111" s="25">
        <v>2338564.56</v>
      </c>
      <c r="F111" s="7">
        <v>1902229.69</v>
      </c>
      <c r="G111" s="7">
        <v>1883424.22</v>
      </c>
      <c r="H111" s="7">
        <v>1795995.45</v>
      </c>
      <c r="I111" s="7">
        <v>1427619.66</v>
      </c>
      <c r="J111" s="7">
        <v>1323535.68</v>
      </c>
      <c r="K111" s="100">
        <v>0.88384118320000016</v>
      </c>
      <c r="L111" s="101">
        <f t="shared" si="2"/>
        <v>1169795.3414186167</v>
      </c>
    </row>
    <row r="112" spans="2:12" x14ac:dyDescent="0.3">
      <c r="B112" s="6" t="s">
        <v>4</v>
      </c>
      <c r="C112" s="6" t="s">
        <v>235</v>
      </c>
      <c r="D112" s="6" t="s">
        <v>236</v>
      </c>
      <c r="E112" s="25">
        <v>517508.71</v>
      </c>
      <c r="F112" s="7">
        <v>329285.19</v>
      </c>
      <c r="G112" s="7">
        <v>316004.88</v>
      </c>
      <c r="H112" s="7">
        <v>338424.99</v>
      </c>
      <c r="I112" s="7">
        <v>367960.59</v>
      </c>
      <c r="J112" s="7">
        <v>194868.54</v>
      </c>
      <c r="K112" s="100">
        <v>0.88384118320000016</v>
      </c>
      <c r="L112" s="101">
        <f t="shared" si="2"/>
        <v>172232.84096205657</v>
      </c>
    </row>
    <row r="113" spans="2:12" x14ac:dyDescent="0.3">
      <c r="B113" s="6" t="s">
        <v>4</v>
      </c>
      <c r="C113" s="6" t="s">
        <v>237</v>
      </c>
      <c r="D113" s="6" t="s">
        <v>238</v>
      </c>
      <c r="E113" s="25">
        <v>513053.38</v>
      </c>
      <c r="F113" s="7">
        <v>322500.86</v>
      </c>
      <c r="G113" s="7">
        <v>323471.46999999997</v>
      </c>
      <c r="H113" s="7">
        <v>324154.3</v>
      </c>
      <c r="I113" s="7">
        <v>474591.53</v>
      </c>
      <c r="J113" s="7">
        <v>292387.17</v>
      </c>
      <c r="K113" s="100">
        <v>0.88384118320000016</v>
      </c>
      <c r="L113" s="101">
        <f t="shared" si="2"/>
        <v>258423.82228529957</v>
      </c>
    </row>
    <row r="114" spans="2:12" x14ac:dyDescent="0.3">
      <c r="B114" s="6" t="s">
        <v>4</v>
      </c>
      <c r="C114" s="6" t="s">
        <v>239</v>
      </c>
      <c r="D114" s="6" t="s">
        <v>240</v>
      </c>
      <c r="E114" s="25">
        <v>332604.53999999998</v>
      </c>
      <c r="F114" s="7">
        <v>260463.89</v>
      </c>
      <c r="G114" s="7">
        <v>257512.79</v>
      </c>
      <c r="H114" s="7">
        <v>227888.61</v>
      </c>
      <c r="I114" s="7">
        <v>199617.9</v>
      </c>
      <c r="J114" s="7">
        <v>180991.82</v>
      </c>
      <c r="K114" s="100">
        <v>0.88384118320000016</v>
      </c>
      <c r="L114" s="101">
        <f t="shared" si="2"/>
        <v>159968.02433832147</v>
      </c>
    </row>
    <row r="115" spans="2:12" x14ac:dyDescent="0.3">
      <c r="B115" s="6" t="s">
        <v>4</v>
      </c>
      <c r="C115" s="6" t="s">
        <v>241</v>
      </c>
      <c r="D115" s="6" t="s">
        <v>242</v>
      </c>
      <c r="E115" s="25">
        <v>242687.31</v>
      </c>
      <c r="F115" s="7">
        <v>194387.23</v>
      </c>
      <c r="G115" s="7">
        <v>185902.97</v>
      </c>
      <c r="H115" s="7">
        <v>160076.76</v>
      </c>
      <c r="I115" s="7">
        <v>172245</v>
      </c>
      <c r="J115" s="7">
        <v>113146.91</v>
      </c>
      <c r="K115" s="100">
        <v>0.88384118320000016</v>
      </c>
      <c r="L115" s="101">
        <f t="shared" si="2"/>
        <v>100003.89880982394</v>
      </c>
    </row>
    <row r="116" spans="2:12" x14ac:dyDescent="0.3">
      <c r="B116" s="6" t="s">
        <v>4</v>
      </c>
      <c r="C116" s="6" t="s">
        <v>243</v>
      </c>
      <c r="D116" s="6" t="s">
        <v>244</v>
      </c>
      <c r="E116" s="25">
        <v>205776.84</v>
      </c>
      <c r="F116" s="7">
        <v>192620.78</v>
      </c>
      <c r="G116" s="7">
        <v>181025.59</v>
      </c>
      <c r="H116" s="7">
        <v>202758.1</v>
      </c>
      <c r="I116" s="7">
        <v>133103.89000000001</v>
      </c>
      <c r="J116" s="7">
        <v>120166.1</v>
      </c>
      <c r="K116" s="100">
        <v>0.88384118320000016</v>
      </c>
      <c r="L116" s="101">
        <f t="shared" si="2"/>
        <v>106207.74800452954</v>
      </c>
    </row>
    <row r="117" spans="2:12" x14ac:dyDescent="0.3">
      <c r="B117" s="6" t="s">
        <v>245</v>
      </c>
      <c r="C117" s="6" t="s">
        <v>246</v>
      </c>
      <c r="D117" s="6" t="s">
        <v>247</v>
      </c>
      <c r="E117" s="25">
        <v>3840128.78</v>
      </c>
      <c r="F117" s="7">
        <v>4100061.64</v>
      </c>
      <c r="G117" s="7">
        <v>5687607.96</v>
      </c>
      <c r="H117" s="7">
        <v>5609236.3899999997</v>
      </c>
      <c r="I117" s="7">
        <v>5011098.1100000003</v>
      </c>
      <c r="J117" s="7">
        <v>4592010.58</v>
      </c>
      <c r="K117" s="100">
        <v>0.88384118320000016</v>
      </c>
      <c r="L117" s="101">
        <f t="shared" si="2"/>
        <v>4058608.0642941189</v>
      </c>
    </row>
    <row r="118" spans="2:12" ht="15" thickBot="1" x14ac:dyDescent="0.35">
      <c r="B118" s="6" t="s">
        <v>245</v>
      </c>
      <c r="C118" s="6" t="s">
        <v>248</v>
      </c>
      <c r="D118" s="6" t="s">
        <v>249</v>
      </c>
      <c r="E118" s="26">
        <v>5321738.5</v>
      </c>
      <c r="F118" s="27">
        <v>4936184.01</v>
      </c>
      <c r="G118" s="27">
        <v>6324395.9800000004</v>
      </c>
      <c r="H118" s="27">
        <v>6390572.9299999997</v>
      </c>
      <c r="I118" s="27">
        <v>5813251.3499999996</v>
      </c>
      <c r="J118" s="27">
        <v>4286512.72</v>
      </c>
      <c r="K118" s="102">
        <v>0.88384118320000016</v>
      </c>
      <c r="L118" s="103">
        <f t="shared" si="2"/>
        <v>3788596.4742466509</v>
      </c>
    </row>
    <row r="120" spans="2:12" ht="15" thickBot="1" x14ac:dyDescent="0.35">
      <c r="B120" s="6"/>
      <c r="C120" s="6"/>
      <c r="D120" s="6"/>
      <c r="E120" s="6"/>
      <c r="F120" s="6"/>
      <c r="G120" s="6"/>
      <c r="H120" s="6"/>
      <c r="I120" s="6"/>
      <c r="J120" s="6"/>
    </row>
    <row r="121" spans="2:12" ht="15" thickBot="1" x14ac:dyDescent="0.35">
      <c r="B121" s="6"/>
      <c r="C121" s="6"/>
      <c r="D121" s="6"/>
      <c r="E121" s="6"/>
      <c r="F121" s="6"/>
      <c r="G121" s="29"/>
      <c r="H121" s="30"/>
      <c r="I121" s="31" t="s">
        <v>16</v>
      </c>
      <c r="J121" s="31" t="s">
        <v>17</v>
      </c>
      <c r="K121" s="32"/>
      <c r="L121" s="105" t="s">
        <v>268</v>
      </c>
    </row>
    <row r="122" spans="2:12" x14ac:dyDescent="0.3">
      <c r="C122" s="10"/>
      <c r="D122" s="6"/>
      <c r="E122" s="11"/>
      <c r="F122" s="11"/>
      <c r="G122" s="33" t="s">
        <v>250</v>
      </c>
      <c r="H122" s="11"/>
      <c r="I122" s="28">
        <f>SUM(I5:I64)</f>
        <v>44422491.160000004</v>
      </c>
      <c r="J122" s="28">
        <f>SUM(J5:J64)</f>
        <v>36037640.990000002</v>
      </c>
      <c r="L122" s="106">
        <f>SUM(L5:L64)</f>
        <v>31851551.252338428</v>
      </c>
    </row>
    <row r="123" spans="2:12" x14ac:dyDescent="0.3">
      <c r="C123" s="10"/>
      <c r="D123" s="6"/>
      <c r="E123" s="11"/>
      <c r="F123" s="11"/>
      <c r="G123" s="34" t="s">
        <v>251</v>
      </c>
      <c r="H123" s="11"/>
      <c r="I123" s="28">
        <f>SUM(I65:I96)</f>
        <v>32466917.629999992</v>
      </c>
      <c r="J123" s="28">
        <f>SUM(J65:J96)</f>
        <v>32257567.419999991</v>
      </c>
      <c r="K123" s="28"/>
      <c r="L123" s="35">
        <f t="shared" ref="L123" si="3">SUM(L65:L96)</f>
        <v>28510566.555646583</v>
      </c>
    </row>
    <row r="124" spans="2:12" x14ac:dyDescent="0.3">
      <c r="C124" s="10"/>
      <c r="D124" s="6"/>
      <c r="E124" s="11"/>
      <c r="F124" s="11"/>
      <c r="G124" s="34" t="s">
        <v>252</v>
      </c>
      <c r="H124" s="11"/>
      <c r="I124" s="28">
        <f>SUM(I117:I118)</f>
        <v>10824349.460000001</v>
      </c>
      <c r="J124" s="28">
        <f>SUM(J117:J118)</f>
        <v>8878523.3000000007</v>
      </c>
      <c r="K124" s="28"/>
      <c r="L124" s="35">
        <f t="shared" ref="L124" si="4">SUM(L117:L118)</f>
        <v>7847204.5385407694</v>
      </c>
    </row>
    <row r="125" spans="2:12" ht="15" thickBot="1" x14ac:dyDescent="0.35">
      <c r="C125" s="10"/>
      <c r="D125" s="6"/>
      <c r="E125" s="11"/>
      <c r="F125" s="11"/>
      <c r="G125" s="34" t="s">
        <v>253</v>
      </c>
      <c r="H125" s="11"/>
      <c r="I125" s="28">
        <f>SUM(I97:I116)</f>
        <v>13989152.67</v>
      </c>
      <c r="J125" s="28">
        <f>SUM(J97:J116)</f>
        <v>13837021.189999998</v>
      </c>
      <c r="K125" s="28"/>
      <c r="L125" s="35">
        <f t="shared" ref="L125" si="5">SUM(L97:L116)</f>
        <v>12229729.180533076</v>
      </c>
    </row>
    <row r="126" spans="2:12" ht="15" thickBot="1" x14ac:dyDescent="0.35">
      <c r="C126" s="10"/>
      <c r="D126" s="6"/>
      <c r="E126" s="11"/>
      <c r="F126" s="11"/>
      <c r="G126" s="36" t="s">
        <v>254</v>
      </c>
      <c r="H126" s="37"/>
      <c r="I126" s="38">
        <f>SUM(I5:I118)</f>
        <v>101702910.92000002</v>
      </c>
      <c r="J126" s="38">
        <f>SUM(J5:J118)</f>
        <v>91010752.899999991</v>
      </c>
      <c r="K126" s="38"/>
      <c r="L126" s="39">
        <f t="shared" ref="L126" si="6">SUM(L5:L118)</f>
        <v>80439051.527058825</v>
      </c>
    </row>
    <row r="127" spans="2:12" x14ac:dyDescent="0.3">
      <c r="B127" s="6"/>
      <c r="C127" s="6"/>
      <c r="D127" s="6"/>
      <c r="E127" s="6"/>
      <c r="F127" s="6"/>
      <c r="G127" s="6"/>
      <c r="H127" s="6"/>
      <c r="I127" s="6"/>
      <c r="J127" s="6"/>
    </row>
    <row r="128" spans="2:12" x14ac:dyDescent="0.3">
      <c r="B128" s="12"/>
      <c r="C128" s="9"/>
      <c r="D128" s="9"/>
      <c r="E128" s="9"/>
      <c r="F128" s="9"/>
      <c r="G128" s="9"/>
      <c r="H128" s="9"/>
      <c r="I128" s="14"/>
      <c r="J128" s="9"/>
    </row>
    <row r="129" spans="2:10" x14ac:dyDescent="0.3">
      <c r="B129" s="12"/>
      <c r="C129" s="9"/>
      <c r="D129" s="9"/>
      <c r="E129" s="9"/>
      <c r="F129" s="9"/>
      <c r="G129" s="9"/>
      <c r="H129" s="9"/>
      <c r="I129" s="14"/>
      <c r="J129" s="9"/>
    </row>
    <row r="130" spans="2:10" x14ac:dyDescent="0.3">
      <c r="B130" s="12"/>
      <c r="C130" s="9"/>
      <c r="D130" s="9"/>
      <c r="E130" s="9"/>
      <c r="F130" s="9"/>
      <c r="G130" s="9"/>
      <c r="H130" s="9"/>
      <c r="I130" s="9"/>
      <c r="J130" s="9"/>
    </row>
    <row r="131" spans="2:10" x14ac:dyDescent="0.3">
      <c r="B131" s="12"/>
      <c r="C131" s="9"/>
      <c r="D131" s="9"/>
      <c r="E131" s="9"/>
      <c r="F131" s="9"/>
      <c r="G131" s="9"/>
      <c r="H131" s="9"/>
      <c r="I131" s="9"/>
      <c r="J131" s="9"/>
    </row>
    <row r="132" spans="2:10" x14ac:dyDescent="0.3">
      <c r="B132" s="12"/>
      <c r="C132" s="6"/>
      <c r="D132" s="6"/>
      <c r="E132" s="9"/>
      <c r="F132" s="9"/>
      <c r="G132" s="9"/>
      <c r="H132" s="9"/>
      <c r="I132" s="14"/>
      <c r="J132" s="9"/>
    </row>
  </sheetData>
  <sheetProtection algorithmName="SHA-512" hashValue="AMKxuNz6qWhNXJmu2xUTNiiMlMHwZQx7DVcSFCL/6aTWLh6RaU6LHRO2G4kd6aBcFKyqpm4d6k3tJbvlrYbn8Q==" saltValue="Mpln6NxzeRoB91PWyYa9H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/>
  </sheetViews>
  <sheetFormatPr defaultRowHeight="14.4" x14ac:dyDescent="0.3"/>
  <cols>
    <col min="4" max="4" width="46.44140625" bestFit="1" customWidth="1"/>
    <col min="5" max="10" width="10.88671875" customWidth="1"/>
  </cols>
  <sheetData>
    <row r="1" spans="1:10" x14ac:dyDescent="0.3">
      <c r="A1" s="15" t="s">
        <v>255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15" thickBot="1" x14ac:dyDescent="0.35">
      <c r="A3" s="15"/>
      <c r="B3" s="15" t="s">
        <v>10</v>
      </c>
      <c r="C3" s="65" t="s">
        <v>266</v>
      </c>
      <c r="D3" s="65" t="s">
        <v>270</v>
      </c>
      <c r="E3" s="15"/>
      <c r="F3" s="17" t="s">
        <v>256</v>
      </c>
      <c r="G3" s="15"/>
      <c r="H3" s="15"/>
      <c r="I3" s="15"/>
      <c r="J3" s="15"/>
    </row>
    <row r="4" spans="1:10" ht="15" thickBot="1" x14ac:dyDescent="0.35">
      <c r="A4" s="15"/>
      <c r="B4" s="15"/>
      <c r="C4" s="15"/>
      <c r="D4" s="15"/>
      <c r="E4" s="92" t="s">
        <v>12</v>
      </c>
      <c r="F4" s="93" t="s">
        <v>13</v>
      </c>
      <c r="G4" s="94" t="s">
        <v>14</v>
      </c>
      <c r="H4" s="93" t="s">
        <v>15</v>
      </c>
      <c r="I4" s="93" t="s">
        <v>16</v>
      </c>
      <c r="J4" s="95" t="s">
        <v>17</v>
      </c>
    </row>
    <row r="5" spans="1:10" x14ac:dyDescent="0.3">
      <c r="A5" s="15"/>
      <c r="B5" s="15" t="s">
        <v>18</v>
      </c>
      <c r="C5" s="15" t="s">
        <v>19</v>
      </c>
      <c r="D5" s="15" t="s">
        <v>20</v>
      </c>
      <c r="E5" s="85">
        <v>16843</v>
      </c>
      <c r="F5" s="17">
        <v>32219</v>
      </c>
      <c r="G5" s="17">
        <v>31747</v>
      </c>
      <c r="H5" s="17">
        <v>32954</v>
      </c>
      <c r="I5" s="17">
        <v>34123</v>
      </c>
      <c r="J5" s="87">
        <v>24297</v>
      </c>
    </row>
    <row r="6" spans="1:10" x14ac:dyDescent="0.3">
      <c r="A6" s="15"/>
      <c r="B6" s="15" t="s">
        <v>18</v>
      </c>
      <c r="C6" s="15" t="s">
        <v>21</v>
      </c>
      <c r="D6" s="15" t="s">
        <v>22</v>
      </c>
      <c r="E6" s="86">
        <v>81461</v>
      </c>
      <c r="F6" s="17">
        <v>72079</v>
      </c>
      <c r="G6" s="17">
        <v>70485</v>
      </c>
      <c r="H6" s="17">
        <v>74010</v>
      </c>
      <c r="I6" s="17">
        <v>68622</v>
      </c>
      <c r="J6" s="87">
        <v>59703</v>
      </c>
    </row>
    <row r="7" spans="1:10" x14ac:dyDescent="0.3">
      <c r="A7" s="15"/>
      <c r="B7" s="15" t="s">
        <v>18</v>
      </c>
      <c r="C7" s="15" t="s">
        <v>23</v>
      </c>
      <c r="D7" s="15" t="s">
        <v>24</v>
      </c>
      <c r="E7" s="86">
        <v>23847</v>
      </c>
      <c r="F7" s="17">
        <v>26844</v>
      </c>
      <c r="G7" s="17">
        <v>24073</v>
      </c>
      <c r="H7" s="17">
        <v>22651</v>
      </c>
      <c r="I7" s="17">
        <v>20965</v>
      </c>
      <c r="J7" s="87">
        <v>15311</v>
      </c>
    </row>
    <row r="8" spans="1:10" x14ac:dyDescent="0.3">
      <c r="A8" s="15"/>
      <c r="B8" s="15" t="s">
        <v>18</v>
      </c>
      <c r="C8" s="15" t="s">
        <v>25</v>
      </c>
      <c r="D8" s="15" t="s">
        <v>26</v>
      </c>
      <c r="E8" s="86">
        <v>8763</v>
      </c>
      <c r="F8" s="17">
        <v>9647</v>
      </c>
      <c r="G8" s="17">
        <v>10883</v>
      </c>
      <c r="H8" s="17">
        <v>11377</v>
      </c>
      <c r="I8" s="17">
        <v>10664</v>
      </c>
      <c r="J8" s="87">
        <v>8794</v>
      </c>
    </row>
    <row r="9" spans="1:10" x14ac:dyDescent="0.3">
      <c r="A9" s="15"/>
      <c r="B9" s="15" t="s">
        <v>18</v>
      </c>
      <c r="C9" s="15" t="s">
        <v>27</v>
      </c>
      <c r="D9" s="15" t="s">
        <v>28</v>
      </c>
      <c r="E9" s="86">
        <v>19120</v>
      </c>
      <c r="F9" s="17">
        <v>16987</v>
      </c>
      <c r="G9" s="17">
        <v>16532</v>
      </c>
      <c r="H9" s="17">
        <v>16572</v>
      </c>
      <c r="I9" s="17">
        <v>14658</v>
      </c>
      <c r="J9" s="87">
        <v>12432</v>
      </c>
    </row>
    <row r="10" spans="1:10" x14ac:dyDescent="0.3">
      <c r="A10" s="15"/>
      <c r="B10" s="15" t="s">
        <v>18</v>
      </c>
      <c r="C10" s="15" t="s">
        <v>29</v>
      </c>
      <c r="D10" s="15" t="s">
        <v>30</v>
      </c>
      <c r="E10" s="86">
        <v>66772</v>
      </c>
      <c r="F10" s="17">
        <v>60390</v>
      </c>
      <c r="G10" s="17">
        <v>57380</v>
      </c>
      <c r="H10" s="17">
        <v>52334</v>
      </c>
      <c r="I10" s="17">
        <v>43427</v>
      </c>
      <c r="J10" s="87">
        <v>36786</v>
      </c>
    </row>
    <row r="11" spans="1:10" x14ac:dyDescent="0.3">
      <c r="A11" s="15"/>
      <c r="B11" s="15" t="s">
        <v>18</v>
      </c>
      <c r="C11" s="15" t="s">
        <v>31</v>
      </c>
      <c r="D11" s="15" t="s">
        <v>32</v>
      </c>
      <c r="E11" s="86">
        <v>4243</v>
      </c>
      <c r="F11" s="17">
        <v>3772</v>
      </c>
      <c r="G11" s="17">
        <v>3581</v>
      </c>
      <c r="H11" s="17">
        <v>2954</v>
      </c>
      <c r="I11" s="17">
        <v>2749</v>
      </c>
      <c r="J11" s="87">
        <v>2236</v>
      </c>
    </row>
    <row r="12" spans="1:10" x14ac:dyDescent="0.3">
      <c r="A12" s="15"/>
      <c r="B12" s="15" t="s">
        <v>18</v>
      </c>
      <c r="C12" s="15" t="s">
        <v>33</v>
      </c>
      <c r="D12" s="15" t="s">
        <v>34</v>
      </c>
      <c r="E12" s="86">
        <v>5568</v>
      </c>
      <c r="F12" s="17">
        <v>4636</v>
      </c>
      <c r="G12" s="17">
        <v>3959</v>
      </c>
      <c r="H12" s="17">
        <v>3134</v>
      </c>
      <c r="I12" s="17">
        <v>3200</v>
      </c>
      <c r="J12" s="87">
        <v>2991</v>
      </c>
    </row>
    <row r="13" spans="1:10" x14ac:dyDescent="0.3">
      <c r="A13" s="15"/>
      <c r="B13" s="15" t="s">
        <v>18</v>
      </c>
      <c r="C13" s="15" t="s">
        <v>35</v>
      </c>
      <c r="D13" s="15" t="s">
        <v>36</v>
      </c>
      <c r="E13" s="86">
        <v>5447</v>
      </c>
      <c r="F13" s="17">
        <v>4183</v>
      </c>
      <c r="G13" s="17">
        <v>4428</v>
      </c>
      <c r="H13" s="17">
        <v>4111</v>
      </c>
      <c r="I13" s="17">
        <v>3804</v>
      </c>
      <c r="J13" s="87">
        <v>3350</v>
      </c>
    </row>
    <row r="14" spans="1:10" x14ac:dyDescent="0.3">
      <c r="A14" s="15"/>
      <c r="B14" s="15" t="s">
        <v>18</v>
      </c>
      <c r="C14" s="15" t="s">
        <v>37</v>
      </c>
      <c r="D14" s="15" t="s">
        <v>38</v>
      </c>
      <c r="E14" s="86">
        <v>20754</v>
      </c>
      <c r="F14" s="17">
        <v>23887</v>
      </c>
      <c r="G14" s="17">
        <v>21966</v>
      </c>
      <c r="H14" s="17">
        <v>19341</v>
      </c>
      <c r="I14" s="17">
        <v>18274</v>
      </c>
      <c r="J14" s="87">
        <v>11815</v>
      </c>
    </row>
    <row r="15" spans="1:10" x14ac:dyDescent="0.3">
      <c r="A15" s="15"/>
      <c r="B15" s="15" t="s">
        <v>18</v>
      </c>
      <c r="C15" s="15" t="s">
        <v>39</v>
      </c>
      <c r="D15" s="15" t="s">
        <v>40</v>
      </c>
      <c r="E15" s="86">
        <v>34489</v>
      </c>
      <c r="F15" s="17">
        <v>31504</v>
      </c>
      <c r="G15" s="17">
        <v>31504</v>
      </c>
      <c r="H15" s="17">
        <v>29553</v>
      </c>
      <c r="I15" s="17">
        <v>27978</v>
      </c>
      <c r="J15" s="87">
        <v>22989</v>
      </c>
    </row>
    <row r="16" spans="1:10" x14ac:dyDescent="0.3">
      <c r="A16" s="15"/>
      <c r="B16" s="15" t="s">
        <v>18</v>
      </c>
      <c r="C16" s="15" t="s">
        <v>41</v>
      </c>
      <c r="D16" s="15" t="s">
        <v>42</v>
      </c>
      <c r="E16" s="86">
        <v>40556</v>
      </c>
      <c r="F16" s="17">
        <v>39563</v>
      </c>
      <c r="G16" s="17">
        <v>24482</v>
      </c>
      <c r="H16" s="17">
        <v>33821</v>
      </c>
      <c r="I16" s="17">
        <v>28760</v>
      </c>
      <c r="J16" s="87">
        <v>24077</v>
      </c>
    </row>
    <row r="17" spans="2:10" x14ac:dyDescent="0.3">
      <c r="B17" s="15" t="s">
        <v>18</v>
      </c>
      <c r="C17" s="15" t="s">
        <v>43</v>
      </c>
      <c r="D17" s="15" t="s">
        <v>44</v>
      </c>
      <c r="E17" s="86">
        <v>11524</v>
      </c>
      <c r="F17" s="17">
        <v>12423</v>
      </c>
      <c r="G17" s="17">
        <v>12094</v>
      </c>
      <c r="H17" s="17">
        <v>9616</v>
      </c>
      <c r="I17" s="17">
        <v>8480</v>
      </c>
      <c r="J17" s="87">
        <v>6141</v>
      </c>
    </row>
    <row r="18" spans="2:10" x14ac:dyDescent="0.3">
      <c r="B18" s="15" t="s">
        <v>18</v>
      </c>
      <c r="C18" s="15" t="s">
        <v>45</v>
      </c>
      <c r="D18" s="15" t="s">
        <v>46</v>
      </c>
      <c r="E18" s="86">
        <v>42202</v>
      </c>
      <c r="F18" s="17">
        <v>41971</v>
      </c>
      <c r="G18" s="17">
        <v>35670</v>
      </c>
      <c r="H18" s="17">
        <v>33755</v>
      </c>
      <c r="I18" s="17">
        <v>28102</v>
      </c>
      <c r="J18" s="87">
        <v>23505</v>
      </c>
    </row>
    <row r="19" spans="2:10" x14ac:dyDescent="0.3">
      <c r="B19" s="15" t="s">
        <v>18</v>
      </c>
      <c r="C19" s="15" t="s">
        <v>47</v>
      </c>
      <c r="D19" s="15" t="s">
        <v>48</v>
      </c>
      <c r="E19" s="86">
        <v>36579</v>
      </c>
      <c r="F19" s="17">
        <v>32556</v>
      </c>
      <c r="G19" s="17">
        <v>29926</v>
      </c>
      <c r="H19" s="17">
        <v>27612</v>
      </c>
      <c r="I19" s="17">
        <v>20974</v>
      </c>
      <c r="J19" s="87">
        <v>17883</v>
      </c>
    </row>
    <row r="20" spans="2:10" x14ac:dyDescent="0.3">
      <c r="B20" s="15" t="s">
        <v>18</v>
      </c>
      <c r="C20" s="15" t="s">
        <v>49</v>
      </c>
      <c r="D20" s="15" t="s">
        <v>50</v>
      </c>
      <c r="E20" s="86">
        <v>6757</v>
      </c>
      <c r="F20" s="17">
        <v>5333</v>
      </c>
      <c r="G20" s="17">
        <v>5107</v>
      </c>
      <c r="H20" s="17">
        <v>4307</v>
      </c>
      <c r="I20" s="17">
        <v>4147</v>
      </c>
      <c r="J20" s="87">
        <v>3304</v>
      </c>
    </row>
    <row r="21" spans="2:10" x14ac:dyDescent="0.3">
      <c r="B21" s="15" t="s">
        <v>18</v>
      </c>
      <c r="C21" s="15" t="s">
        <v>51</v>
      </c>
      <c r="D21" s="15" t="s">
        <v>52</v>
      </c>
      <c r="E21" s="86">
        <v>25349</v>
      </c>
      <c r="F21" s="17">
        <v>21273</v>
      </c>
      <c r="G21" s="17">
        <v>22559</v>
      </c>
      <c r="H21" s="17">
        <v>21918</v>
      </c>
      <c r="I21" s="17">
        <v>18502</v>
      </c>
      <c r="J21" s="87">
        <v>15315</v>
      </c>
    </row>
    <row r="22" spans="2:10" x14ac:dyDescent="0.3">
      <c r="B22" s="15" t="s">
        <v>18</v>
      </c>
      <c r="C22" s="15" t="s">
        <v>53</v>
      </c>
      <c r="D22" s="15" t="s">
        <v>54</v>
      </c>
      <c r="E22" s="86">
        <v>10748</v>
      </c>
      <c r="F22" s="17">
        <v>9983</v>
      </c>
      <c r="G22" s="17">
        <v>9715</v>
      </c>
      <c r="H22" s="17">
        <v>7694</v>
      </c>
      <c r="I22" s="17">
        <v>7419</v>
      </c>
      <c r="J22" s="87">
        <v>6159</v>
      </c>
    </row>
    <row r="23" spans="2:10" x14ac:dyDescent="0.3">
      <c r="B23" s="15" t="s">
        <v>18</v>
      </c>
      <c r="C23" s="15" t="s">
        <v>55</v>
      </c>
      <c r="D23" s="15" t="s">
        <v>56</v>
      </c>
      <c r="E23" s="86">
        <v>38777</v>
      </c>
      <c r="F23" s="17">
        <v>36070</v>
      </c>
      <c r="G23" s="17">
        <v>36679</v>
      </c>
      <c r="H23" s="17">
        <v>32531</v>
      </c>
      <c r="I23" s="17">
        <v>28129</v>
      </c>
      <c r="J23" s="87">
        <v>22526</v>
      </c>
    </row>
    <row r="24" spans="2:10" x14ac:dyDescent="0.3">
      <c r="B24" s="15" t="s">
        <v>18</v>
      </c>
      <c r="C24" s="15" t="s">
        <v>57</v>
      </c>
      <c r="D24" s="15" t="s">
        <v>58</v>
      </c>
      <c r="E24" s="86">
        <v>15563</v>
      </c>
      <c r="F24" s="17">
        <v>14906</v>
      </c>
      <c r="G24" s="17">
        <v>13184</v>
      </c>
      <c r="H24" s="17">
        <v>12511</v>
      </c>
      <c r="I24" s="17">
        <v>10742</v>
      </c>
      <c r="J24" s="87">
        <v>8818</v>
      </c>
    </row>
    <row r="25" spans="2:10" x14ac:dyDescent="0.3">
      <c r="B25" s="15" t="s">
        <v>18</v>
      </c>
      <c r="C25" s="15" t="s">
        <v>59</v>
      </c>
      <c r="D25" s="15" t="s">
        <v>60</v>
      </c>
      <c r="E25" s="86">
        <v>19843</v>
      </c>
      <c r="F25" s="17">
        <v>17791</v>
      </c>
      <c r="G25" s="17">
        <v>18366</v>
      </c>
      <c r="H25" s="17">
        <v>18032</v>
      </c>
      <c r="I25" s="17">
        <v>16587</v>
      </c>
      <c r="J25" s="87">
        <v>12885</v>
      </c>
    </row>
    <row r="26" spans="2:10" x14ac:dyDescent="0.3">
      <c r="B26" s="15" t="s">
        <v>18</v>
      </c>
      <c r="C26" s="15" t="s">
        <v>61</v>
      </c>
      <c r="D26" s="15" t="s">
        <v>62</v>
      </c>
      <c r="E26" s="86">
        <v>49284</v>
      </c>
      <c r="F26" s="17">
        <v>49343</v>
      </c>
      <c r="G26" s="17">
        <v>45000</v>
      </c>
      <c r="H26" s="17">
        <v>43271</v>
      </c>
      <c r="I26" s="17">
        <v>40500</v>
      </c>
      <c r="J26" s="87">
        <v>32492</v>
      </c>
    </row>
    <row r="27" spans="2:10" x14ac:dyDescent="0.3">
      <c r="B27" s="15" t="s">
        <v>18</v>
      </c>
      <c r="C27" s="15" t="s">
        <v>63</v>
      </c>
      <c r="D27" s="15" t="s">
        <v>64</v>
      </c>
      <c r="E27" s="86">
        <v>45720</v>
      </c>
      <c r="F27" s="17">
        <v>41525</v>
      </c>
      <c r="G27" s="17">
        <v>43266</v>
      </c>
      <c r="H27" s="17">
        <v>43508</v>
      </c>
      <c r="I27" s="17">
        <v>40386</v>
      </c>
      <c r="J27" s="87">
        <v>30573</v>
      </c>
    </row>
    <row r="28" spans="2:10" x14ac:dyDescent="0.3">
      <c r="B28" s="15" t="s">
        <v>18</v>
      </c>
      <c r="C28" s="15" t="s">
        <v>65</v>
      </c>
      <c r="D28" s="15" t="s">
        <v>66</v>
      </c>
      <c r="E28" s="86">
        <v>7800</v>
      </c>
      <c r="F28" s="17">
        <v>6471</v>
      </c>
      <c r="G28" s="17">
        <v>5823</v>
      </c>
      <c r="H28" s="17">
        <v>5027</v>
      </c>
      <c r="I28" s="17">
        <v>4016</v>
      </c>
      <c r="J28" s="87">
        <v>3231</v>
      </c>
    </row>
    <row r="29" spans="2:10" x14ac:dyDescent="0.3">
      <c r="B29" s="15" t="s">
        <v>18</v>
      </c>
      <c r="C29" s="15" t="s">
        <v>67</v>
      </c>
      <c r="D29" s="15" t="s">
        <v>68</v>
      </c>
      <c r="E29" s="86">
        <v>6810</v>
      </c>
      <c r="F29" s="17">
        <v>6659</v>
      </c>
      <c r="G29" s="17">
        <v>6134</v>
      </c>
      <c r="H29" s="17">
        <v>5614</v>
      </c>
      <c r="I29" s="17">
        <v>5098</v>
      </c>
      <c r="J29" s="87">
        <v>3436</v>
      </c>
    </row>
    <row r="30" spans="2:10" x14ac:dyDescent="0.3">
      <c r="B30" s="15" t="s">
        <v>18</v>
      </c>
      <c r="C30" s="15" t="s">
        <v>69</v>
      </c>
      <c r="D30" s="15" t="s">
        <v>70</v>
      </c>
      <c r="E30" s="86">
        <v>7033</v>
      </c>
      <c r="F30" s="17">
        <v>6693</v>
      </c>
      <c r="G30" s="17">
        <v>5660</v>
      </c>
      <c r="H30" s="17">
        <v>4811</v>
      </c>
      <c r="I30" s="17">
        <v>3663</v>
      </c>
      <c r="J30" s="87">
        <v>3773</v>
      </c>
    </row>
    <row r="31" spans="2:10" x14ac:dyDescent="0.3">
      <c r="B31" s="15" t="s">
        <v>18</v>
      </c>
      <c r="C31" s="15" t="s">
        <v>71</v>
      </c>
      <c r="D31" s="15" t="s">
        <v>72</v>
      </c>
      <c r="E31" s="86">
        <v>27437</v>
      </c>
      <c r="F31" s="17">
        <v>27828</v>
      </c>
      <c r="G31" s="17">
        <v>27148</v>
      </c>
      <c r="H31" s="17">
        <v>20673</v>
      </c>
      <c r="I31" s="17">
        <v>20901</v>
      </c>
      <c r="J31" s="87">
        <v>16913</v>
      </c>
    </row>
    <row r="32" spans="2:10" x14ac:dyDescent="0.3">
      <c r="B32" s="15" t="s">
        <v>18</v>
      </c>
      <c r="C32" s="15" t="s">
        <v>73</v>
      </c>
      <c r="D32" s="15" t="s">
        <v>74</v>
      </c>
      <c r="E32" s="86">
        <v>45268</v>
      </c>
      <c r="F32" s="17">
        <v>58046</v>
      </c>
      <c r="G32" s="17">
        <v>60003</v>
      </c>
      <c r="H32" s="17">
        <v>57076</v>
      </c>
      <c r="I32" s="17">
        <v>64408</v>
      </c>
      <c r="J32" s="87">
        <v>52302</v>
      </c>
    </row>
    <row r="33" spans="2:10" x14ac:dyDescent="0.3">
      <c r="B33" s="15" t="s">
        <v>18</v>
      </c>
      <c r="C33" s="15" t="s">
        <v>75</v>
      </c>
      <c r="D33" s="15" t="s">
        <v>76</v>
      </c>
      <c r="E33" s="86">
        <v>19392</v>
      </c>
      <c r="F33" s="17">
        <v>16757</v>
      </c>
      <c r="G33" s="17">
        <v>15036</v>
      </c>
      <c r="H33" s="17">
        <v>14518</v>
      </c>
      <c r="I33" s="17">
        <v>12046</v>
      </c>
      <c r="J33" s="87">
        <v>10497</v>
      </c>
    </row>
    <row r="34" spans="2:10" x14ac:dyDescent="0.3">
      <c r="B34" s="15" t="s">
        <v>18</v>
      </c>
      <c r="C34" s="15" t="s">
        <v>77</v>
      </c>
      <c r="D34" s="15" t="s">
        <v>78</v>
      </c>
      <c r="E34" s="86">
        <v>3796</v>
      </c>
      <c r="F34" s="17">
        <v>3438</v>
      </c>
      <c r="G34" s="17">
        <v>3833</v>
      </c>
      <c r="H34" s="17">
        <v>3502</v>
      </c>
      <c r="I34" s="17">
        <v>3369</v>
      </c>
      <c r="J34" s="87">
        <v>2822</v>
      </c>
    </row>
    <row r="35" spans="2:10" x14ac:dyDescent="0.3">
      <c r="B35" s="15" t="s">
        <v>18</v>
      </c>
      <c r="C35" s="15" t="s">
        <v>79</v>
      </c>
      <c r="D35" s="15" t="s">
        <v>80</v>
      </c>
      <c r="E35" s="86">
        <v>3652</v>
      </c>
      <c r="F35" s="17">
        <v>3759</v>
      </c>
      <c r="G35" s="17">
        <v>4217</v>
      </c>
      <c r="H35" s="17">
        <v>3431</v>
      </c>
      <c r="I35" s="17">
        <v>3239</v>
      </c>
      <c r="J35" s="87">
        <v>2692</v>
      </c>
    </row>
    <row r="36" spans="2:10" x14ac:dyDescent="0.3">
      <c r="B36" s="15" t="s">
        <v>18</v>
      </c>
      <c r="C36" s="15" t="s">
        <v>81</v>
      </c>
      <c r="D36" s="15" t="s">
        <v>82</v>
      </c>
      <c r="E36" s="86">
        <v>18119</v>
      </c>
      <c r="F36" s="17">
        <v>16479</v>
      </c>
      <c r="G36" s="17">
        <v>15526</v>
      </c>
      <c r="H36" s="17">
        <v>14548</v>
      </c>
      <c r="I36" s="17">
        <v>12441</v>
      </c>
      <c r="J36" s="87">
        <v>9446</v>
      </c>
    </row>
    <row r="37" spans="2:10" x14ac:dyDescent="0.3">
      <c r="B37" s="15" t="s">
        <v>18</v>
      </c>
      <c r="C37" s="15" t="s">
        <v>83</v>
      </c>
      <c r="D37" s="15" t="s">
        <v>84</v>
      </c>
      <c r="E37" s="86">
        <v>4715</v>
      </c>
      <c r="F37" s="17">
        <v>4540</v>
      </c>
      <c r="G37" s="17">
        <v>4395</v>
      </c>
      <c r="H37" s="17">
        <v>3511</v>
      </c>
      <c r="I37" s="17">
        <v>3047</v>
      </c>
      <c r="J37" s="87">
        <v>2915</v>
      </c>
    </row>
    <row r="38" spans="2:10" x14ac:dyDescent="0.3">
      <c r="B38" s="15" t="s">
        <v>18</v>
      </c>
      <c r="C38" s="15" t="s">
        <v>85</v>
      </c>
      <c r="D38" s="15" t="s">
        <v>86</v>
      </c>
      <c r="E38" s="86">
        <v>3486</v>
      </c>
      <c r="F38" s="17">
        <v>3231</v>
      </c>
      <c r="G38" s="17">
        <v>2793</v>
      </c>
      <c r="H38" s="17">
        <v>3145</v>
      </c>
      <c r="I38" s="17">
        <v>2990</v>
      </c>
      <c r="J38" s="87">
        <v>2590</v>
      </c>
    </row>
    <row r="39" spans="2:10" x14ac:dyDescent="0.3">
      <c r="B39" s="15" t="s">
        <v>18</v>
      </c>
      <c r="C39" s="15" t="s">
        <v>87</v>
      </c>
      <c r="D39" s="15" t="s">
        <v>88</v>
      </c>
      <c r="E39" s="86">
        <v>130214</v>
      </c>
      <c r="F39" s="17">
        <v>115225</v>
      </c>
      <c r="G39" s="17">
        <v>98600</v>
      </c>
      <c r="H39" s="17">
        <v>80702</v>
      </c>
      <c r="I39" s="17">
        <v>72063</v>
      </c>
      <c r="J39" s="87">
        <v>60643</v>
      </c>
    </row>
    <row r="40" spans="2:10" x14ac:dyDescent="0.3">
      <c r="B40" s="15" t="s">
        <v>18</v>
      </c>
      <c r="C40" s="15" t="s">
        <v>89</v>
      </c>
      <c r="D40" s="15" t="s">
        <v>90</v>
      </c>
      <c r="E40" s="86">
        <v>30118</v>
      </c>
      <c r="F40" s="17">
        <v>23021</v>
      </c>
      <c r="G40" s="17">
        <v>22870</v>
      </c>
      <c r="H40" s="17">
        <v>22106</v>
      </c>
      <c r="I40" s="17">
        <v>25230</v>
      </c>
      <c r="J40" s="87">
        <v>21548</v>
      </c>
    </row>
    <row r="41" spans="2:10" x14ac:dyDescent="0.3">
      <c r="B41" s="15" t="s">
        <v>18</v>
      </c>
      <c r="C41" s="15" t="s">
        <v>91</v>
      </c>
      <c r="D41" s="15" t="s">
        <v>92</v>
      </c>
      <c r="E41" s="86">
        <v>3424</v>
      </c>
      <c r="F41" s="17">
        <v>3892</v>
      </c>
      <c r="G41" s="17">
        <v>3711</v>
      </c>
      <c r="H41" s="17">
        <v>3196</v>
      </c>
      <c r="I41" s="17">
        <v>2722</v>
      </c>
      <c r="J41" s="87">
        <v>1985</v>
      </c>
    </row>
    <row r="42" spans="2:10" x14ac:dyDescent="0.3">
      <c r="B42" s="15" t="s">
        <v>18</v>
      </c>
      <c r="C42" s="15" t="s">
        <v>93</v>
      </c>
      <c r="D42" s="15" t="s">
        <v>94</v>
      </c>
      <c r="E42" s="86">
        <v>14853</v>
      </c>
      <c r="F42" s="17">
        <v>14586</v>
      </c>
      <c r="G42" s="17">
        <v>14211</v>
      </c>
      <c r="H42" s="17">
        <v>14179</v>
      </c>
      <c r="I42" s="17">
        <v>13026</v>
      </c>
      <c r="J42" s="87">
        <v>9393</v>
      </c>
    </row>
    <row r="43" spans="2:10" x14ac:dyDescent="0.3">
      <c r="B43" s="15" t="s">
        <v>18</v>
      </c>
      <c r="C43" s="15" t="s">
        <v>95</v>
      </c>
      <c r="D43" s="15" t="s">
        <v>96</v>
      </c>
      <c r="E43" s="86">
        <v>6434</v>
      </c>
      <c r="F43" s="17">
        <v>7161</v>
      </c>
      <c r="G43" s="17">
        <v>6837</v>
      </c>
      <c r="H43" s="17">
        <v>6315</v>
      </c>
      <c r="I43" s="17">
        <v>6316</v>
      </c>
      <c r="J43" s="87">
        <v>5170</v>
      </c>
    </row>
    <row r="44" spans="2:10" x14ac:dyDescent="0.3">
      <c r="B44" s="15" t="s">
        <v>18</v>
      </c>
      <c r="C44" s="15" t="s">
        <v>97</v>
      </c>
      <c r="D44" s="15" t="s">
        <v>98</v>
      </c>
      <c r="E44" s="86">
        <v>10530</v>
      </c>
      <c r="F44" s="17">
        <v>10052</v>
      </c>
      <c r="G44" s="17">
        <v>9057</v>
      </c>
      <c r="H44" s="17">
        <v>6941</v>
      </c>
      <c r="I44" s="17">
        <v>6059</v>
      </c>
      <c r="J44" s="87">
        <v>4851</v>
      </c>
    </row>
    <row r="45" spans="2:10" x14ac:dyDescent="0.3">
      <c r="B45" s="15" t="s">
        <v>18</v>
      </c>
      <c r="C45" s="15" t="s">
        <v>99</v>
      </c>
      <c r="D45" s="15" t="s">
        <v>100</v>
      </c>
      <c r="E45" s="86">
        <v>15976</v>
      </c>
      <c r="F45" s="17">
        <v>15759</v>
      </c>
      <c r="G45" s="17">
        <v>15677</v>
      </c>
      <c r="H45" s="17">
        <v>12772</v>
      </c>
      <c r="I45" s="17">
        <v>12383</v>
      </c>
      <c r="J45" s="87">
        <v>9290</v>
      </c>
    </row>
    <row r="46" spans="2:10" x14ac:dyDescent="0.3">
      <c r="B46" s="15" t="s">
        <v>18</v>
      </c>
      <c r="C46" s="15" t="s">
        <v>101</v>
      </c>
      <c r="D46" s="15" t="s">
        <v>102</v>
      </c>
      <c r="E46" s="86">
        <v>2820</v>
      </c>
      <c r="F46" s="17">
        <v>2861</v>
      </c>
      <c r="G46" s="17">
        <v>2297</v>
      </c>
      <c r="H46" s="17">
        <v>2145</v>
      </c>
      <c r="I46" s="17">
        <v>1682</v>
      </c>
      <c r="J46" s="87">
        <v>1623</v>
      </c>
    </row>
    <row r="47" spans="2:10" x14ac:dyDescent="0.3">
      <c r="B47" s="15" t="s">
        <v>18</v>
      </c>
      <c r="C47" s="15" t="s">
        <v>103</v>
      </c>
      <c r="D47" s="15" t="s">
        <v>104</v>
      </c>
      <c r="E47" s="86">
        <v>69309</v>
      </c>
      <c r="F47" s="17">
        <v>86292</v>
      </c>
      <c r="G47" s="17">
        <v>79592</v>
      </c>
      <c r="H47" s="17">
        <v>75943</v>
      </c>
      <c r="I47" s="17">
        <v>72614</v>
      </c>
      <c r="J47" s="87">
        <v>67010</v>
      </c>
    </row>
    <row r="48" spans="2:10" x14ac:dyDescent="0.3">
      <c r="B48" s="15" t="s">
        <v>18</v>
      </c>
      <c r="C48" s="15" t="s">
        <v>105</v>
      </c>
      <c r="D48" s="15" t="s">
        <v>106</v>
      </c>
      <c r="E48" s="86">
        <v>42506</v>
      </c>
      <c r="F48" s="17">
        <v>38314</v>
      </c>
      <c r="G48" s="17">
        <v>34608</v>
      </c>
      <c r="H48" s="17">
        <v>29767</v>
      </c>
      <c r="I48" s="17">
        <v>26820</v>
      </c>
      <c r="J48" s="87">
        <v>25049</v>
      </c>
    </row>
    <row r="49" spans="2:10" x14ac:dyDescent="0.3">
      <c r="B49" s="15" t="s">
        <v>18</v>
      </c>
      <c r="C49" s="15" t="s">
        <v>107</v>
      </c>
      <c r="D49" s="15" t="s">
        <v>108</v>
      </c>
      <c r="E49" s="86">
        <v>29177</v>
      </c>
      <c r="F49" s="17">
        <v>30773</v>
      </c>
      <c r="G49" s="17">
        <v>27743</v>
      </c>
      <c r="H49" s="17">
        <v>27327</v>
      </c>
      <c r="I49" s="17">
        <v>23931</v>
      </c>
      <c r="J49" s="87">
        <v>18278</v>
      </c>
    </row>
    <row r="50" spans="2:10" x14ac:dyDescent="0.3">
      <c r="B50" s="15" t="s">
        <v>18</v>
      </c>
      <c r="C50" s="15" t="s">
        <v>109</v>
      </c>
      <c r="D50" s="15" t="s">
        <v>110</v>
      </c>
      <c r="E50" s="86">
        <v>19027</v>
      </c>
      <c r="F50" s="17">
        <v>18065</v>
      </c>
      <c r="G50" s="17">
        <v>15566</v>
      </c>
      <c r="H50" s="17">
        <v>14388</v>
      </c>
      <c r="I50" s="17">
        <v>11918</v>
      </c>
      <c r="J50" s="87">
        <v>9671</v>
      </c>
    </row>
    <row r="51" spans="2:10" x14ac:dyDescent="0.3">
      <c r="B51" s="15" t="s">
        <v>18</v>
      </c>
      <c r="C51" s="15" t="s">
        <v>111</v>
      </c>
      <c r="D51" s="15" t="s">
        <v>112</v>
      </c>
      <c r="E51" s="86">
        <v>10278</v>
      </c>
      <c r="F51" s="17">
        <v>9378</v>
      </c>
      <c r="G51" s="17">
        <v>8392</v>
      </c>
      <c r="H51" s="17">
        <v>7822</v>
      </c>
      <c r="I51" s="17">
        <v>6695</v>
      </c>
      <c r="J51" s="87">
        <v>5780</v>
      </c>
    </row>
    <row r="52" spans="2:10" x14ac:dyDescent="0.3">
      <c r="B52" s="15" t="s">
        <v>18</v>
      </c>
      <c r="C52" s="15" t="s">
        <v>113</v>
      </c>
      <c r="D52" s="15" t="s">
        <v>114</v>
      </c>
      <c r="E52" s="86">
        <v>2478</v>
      </c>
      <c r="F52" s="17">
        <v>2508</v>
      </c>
      <c r="G52" s="17">
        <v>2226</v>
      </c>
      <c r="H52" s="17">
        <v>1585</v>
      </c>
      <c r="I52" s="17">
        <v>1824</v>
      </c>
      <c r="J52" s="87">
        <v>2070</v>
      </c>
    </row>
    <row r="53" spans="2:10" x14ac:dyDescent="0.3">
      <c r="B53" s="15" t="s">
        <v>18</v>
      </c>
      <c r="C53" s="15" t="s">
        <v>115</v>
      </c>
      <c r="D53" s="15" t="s">
        <v>116</v>
      </c>
      <c r="E53" s="86">
        <v>12132</v>
      </c>
      <c r="F53" s="17">
        <v>9572</v>
      </c>
      <c r="G53" s="17">
        <v>7412</v>
      </c>
      <c r="H53" s="17">
        <v>7424</v>
      </c>
      <c r="I53" s="17">
        <v>6745</v>
      </c>
      <c r="J53" s="87">
        <v>6346</v>
      </c>
    </row>
    <row r="54" spans="2:10" x14ac:dyDescent="0.3">
      <c r="B54" s="15" t="s">
        <v>18</v>
      </c>
      <c r="C54" s="15" t="s">
        <v>118</v>
      </c>
      <c r="D54" s="15" t="s">
        <v>119</v>
      </c>
      <c r="E54" s="86">
        <v>17288</v>
      </c>
      <c r="F54" s="17">
        <v>17537</v>
      </c>
      <c r="G54" s="17">
        <v>16238</v>
      </c>
      <c r="H54" s="17">
        <v>14766</v>
      </c>
      <c r="I54" s="17">
        <v>13243</v>
      </c>
      <c r="J54" s="87">
        <v>10287</v>
      </c>
    </row>
    <row r="55" spans="2:10" x14ac:dyDescent="0.3">
      <c r="B55" s="15" t="s">
        <v>18</v>
      </c>
      <c r="C55" s="15" t="s">
        <v>120</v>
      </c>
      <c r="D55" s="15" t="s">
        <v>121</v>
      </c>
      <c r="E55" s="86">
        <v>132</v>
      </c>
      <c r="F55" s="17">
        <v>6492</v>
      </c>
      <c r="G55" s="17">
        <v>6361</v>
      </c>
      <c r="H55" s="17">
        <v>6213</v>
      </c>
      <c r="I55" s="17">
        <v>5340</v>
      </c>
      <c r="J55" s="87">
        <v>4377</v>
      </c>
    </row>
    <row r="56" spans="2:10" x14ac:dyDescent="0.3">
      <c r="B56" s="15" t="s">
        <v>18</v>
      </c>
      <c r="C56" s="15" t="s">
        <v>122</v>
      </c>
      <c r="D56" s="15" t="s">
        <v>123</v>
      </c>
      <c r="E56" s="86">
        <v>9495</v>
      </c>
      <c r="F56" s="17">
        <v>8041</v>
      </c>
      <c r="G56" s="17">
        <v>7690</v>
      </c>
      <c r="H56" s="17">
        <v>7526</v>
      </c>
      <c r="I56" s="17">
        <v>7154</v>
      </c>
      <c r="J56" s="87">
        <v>5724</v>
      </c>
    </row>
    <row r="57" spans="2:10" x14ac:dyDescent="0.3">
      <c r="B57" s="15" t="s">
        <v>18</v>
      </c>
      <c r="C57" s="15" t="s">
        <v>124</v>
      </c>
      <c r="D57" s="15" t="s">
        <v>125</v>
      </c>
      <c r="E57" s="86">
        <v>21122</v>
      </c>
      <c r="F57" s="17">
        <v>20403</v>
      </c>
      <c r="G57" s="17">
        <v>19624</v>
      </c>
      <c r="H57" s="17">
        <v>16488</v>
      </c>
      <c r="I57" s="17">
        <v>14810</v>
      </c>
      <c r="J57" s="87">
        <v>12094</v>
      </c>
    </row>
    <row r="58" spans="2:10" x14ac:dyDescent="0.3">
      <c r="B58" s="15" t="s">
        <v>18</v>
      </c>
      <c r="C58" s="15" t="s">
        <v>126</v>
      </c>
      <c r="D58" s="15" t="s">
        <v>127</v>
      </c>
      <c r="E58" s="86">
        <v>3781</v>
      </c>
      <c r="F58" s="17">
        <v>3782</v>
      </c>
      <c r="G58" s="17">
        <v>3475</v>
      </c>
      <c r="H58" s="17">
        <v>3051</v>
      </c>
      <c r="I58" s="17">
        <v>3122</v>
      </c>
      <c r="J58" s="87">
        <v>2611</v>
      </c>
    </row>
    <row r="59" spans="2:10" x14ac:dyDescent="0.3">
      <c r="B59" s="15" t="s">
        <v>18</v>
      </c>
      <c r="C59" s="15" t="s">
        <v>128</v>
      </c>
      <c r="D59" s="15" t="s">
        <v>129</v>
      </c>
      <c r="E59" s="86">
        <v>10900</v>
      </c>
      <c r="F59" s="17">
        <v>11966</v>
      </c>
      <c r="G59" s="17">
        <v>12295</v>
      </c>
      <c r="H59" s="17">
        <v>10525</v>
      </c>
      <c r="I59" s="17">
        <v>9604</v>
      </c>
      <c r="J59" s="87">
        <v>7281</v>
      </c>
    </row>
    <row r="60" spans="2:10" x14ac:dyDescent="0.3">
      <c r="B60" s="15" t="s">
        <v>18</v>
      </c>
      <c r="C60" s="15" t="s">
        <v>130</v>
      </c>
      <c r="D60" s="15" t="s">
        <v>131</v>
      </c>
      <c r="E60" s="86">
        <v>5106</v>
      </c>
      <c r="F60" s="17">
        <v>7081</v>
      </c>
      <c r="G60" s="17">
        <v>7543</v>
      </c>
      <c r="H60" s="17">
        <v>6892</v>
      </c>
      <c r="I60" s="17">
        <v>5521</v>
      </c>
      <c r="J60" s="87">
        <v>3513</v>
      </c>
    </row>
    <row r="61" spans="2:10" x14ac:dyDescent="0.3">
      <c r="B61" s="15" t="s">
        <v>18</v>
      </c>
      <c r="C61" s="15" t="s">
        <v>132</v>
      </c>
      <c r="D61" s="15" t="s">
        <v>133</v>
      </c>
      <c r="E61" s="86">
        <v>14054</v>
      </c>
      <c r="F61" s="17">
        <v>18476</v>
      </c>
      <c r="G61" s="17">
        <v>16378</v>
      </c>
      <c r="H61" s="17">
        <v>13519</v>
      </c>
      <c r="I61" s="17">
        <v>12477</v>
      </c>
      <c r="J61" s="87">
        <v>757</v>
      </c>
    </row>
    <row r="62" spans="2:10" x14ac:dyDescent="0.3">
      <c r="B62" s="15" t="s">
        <v>18</v>
      </c>
      <c r="C62" s="15" t="s">
        <v>134</v>
      </c>
      <c r="D62" s="15" t="s">
        <v>135</v>
      </c>
      <c r="E62" s="86">
        <v>4050</v>
      </c>
      <c r="F62" s="17">
        <v>4748</v>
      </c>
      <c r="G62" s="17">
        <v>1612</v>
      </c>
      <c r="H62" s="17">
        <v>5528</v>
      </c>
      <c r="I62" s="17">
        <v>5457</v>
      </c>
      <c r="J62" s="87">
        <v>5651</v>
      </c>
    </row>
    <row r="63" spans="2:10" x14ac:dyDescent="0.3">
      <c r="B63" s="15" t="s">
        <v>18</v>
      </c>
      <c r="C63" s="15" t="s">
        <v>136</v>
      </c>
      <c r="D63" s="15" t="s">
        <v>137</v>
      </c>
      <c r="E63" s="86">
        <v>5632</v>
      </c>
      <c r="F63" s="17">
        <v>5448</v>
      </c>
      <c r="G63" s="17">
        <v>5625</v>
      </c>
      <c r="H63" s="17">
        <v>5860</v>
      </c>
      <c r="I63" s="17">
        <v>5415</v>
      </c>
      <c r="J63" s="87">
        <v>4287</v>
      </c>
    </row>
    <row r="64" spans="2:10" x14ac:dyDescent="0.3">
      <c r="B64" s="15" t="s">
        <v>18</v>
      </c>
      <c r="C64" s="15" t="s">
        <v>138</v>
      </c>
      <c r="D64" s="15" t="s">
        <v>139</v>
      </c>
      <c r="E64" s="86">
        <v>23966</v>
      </c>
      <c r="F64" s="17">
        <v>20752</v>
      </c>
      <c r="G64" s="17">
        <v>17984</v>
      </c>
      <c r="H64" s="17">
        <v>17063</v>
      </c>
      <c r="I64" s="17">
        <v>15321</v>
      </c>
      <c r="J64" s="87">
        <v>11824</v>
      </c>
    </row>
    <row r="65" spans="2:10" x14ac:dyDescent="0.3">
      <c r="B65" s="15" t="s">
        <v>140</v>
      </c>
      <c r="C65" s="15" t="s">
        <v>141</v>
      </c>
      <c r="D65" s="15" t="s">
        <v>142</v>
      </c>
      <c r="E65" s="86">
        <v>45214</v>
      </c>
      <c r="F65" s="17">
        <v>44397</v>
      </c>
      <c r="G65" s="17">
        <v>35626</v>
      </c>
      <c r="H65" s="17">
        <v>19291</v>
      </c>
      <c r="I65" s="17">
        <v>9846</v>
      </c>
      <c r="J65" s="87">
        <v>8941</v>
      </c>
    </row>
    <row r="66" spans="2:10" x14ac:dyDescent="0.3">
      <c r="B66" s="15" t="s">
        <v>140</v>
      </c>
      <c r="C66" s="15" t="s">
        <v>143</v>
      </c>
      <c r="D66" s="15" t="s">
        <v>144</v>
      </c>
      <c r="E66" s="86">
        <v>23588</v>
      </c>
      <c r="F66" s="17">
        <v>26522</v>
      </c>
      <c r="G66" s="17">
        <v>25676</v>
      </c>
      <c r="H66" s="17">
        <v>26308</v>
      </c>
      <c r="I66" s="17">
        <v>19643</v>
      </c>
      <c r="J66" s="87">
        <v>21998</v>
      </c>
    </row>
    <row r="67" spans="2:10" x14ac:dyDescent="0.3">
      <c r="B67" s="15" t="s">
        <v>140</v>
      </c>
      <c r="C67" s="15" t="s">
        <v>145</v>
      </c>
      <c r="D67" s="15" t="s">
        <v>146</v>
      </c>
      <c r="E67" s="86">
        <v>27682</v>
      </c>
      <c r="F67" s="17">
        <v>30680</v>
      </c>
      <c r="G67" s="17">
        <v>25855</v>
      </c>
      <c r="H67" s="17">
        <v>24671</v>
      </c>
      <c r="I67" s="17">
        <v>21036</v>
      </c>
      <c r="J67" s="87">
        <v>22101</v>
      </c>
    </row>
    <row r="68" spans="2:10" x14ac:dyDescent="0.3">
      <c r="B68" s="15" t="s">
        <v>140</v>
      </c>
      <c r="C68" s="15" t="s">
        <v>147</v>
      </c>
      <c r="D68" s="15" t="s">
        <v>148</v>
      </c>
      <c r="E68" s="86">
        <v>11295</v>
      </c>
      <c r="F68" s="17">
        <v>13946</v>
      </c>
      <c r="G68" s="17">
        <v>11049</v>
      </c>
      <c r="H68" s="17">
        <v>9205</v>
      </c>
      <c r="I68" s="17">
        <v>8968</v>
      </c>
      <c r="J68" s="87">
        <v>6197</v>
      </c>
    </row>
    <row r="69" spans="2:10" x14ac:dyDescent="0.3">
      <c r="B69" s="15" t="s">
        <v>140</v>
      </c>
      <c r="C69" s="15" t="s">
        <v>149</v>
      </c>
      <c r="D69" s="15" t="s">
        <v>150</v>
      </c>
      <c r="E69" s="86">
        <v>16706</v>
      </c>
      <c r="F69" s="17">
        <v>20740</v>
      </c>
      <c r="G69" s="17">
        <v>22083</v>
      </c>
      <c r="H69" s="17">
        <v>18421</v>
      </c>
      <c r="I69" s="17">
        <v>15847</v>
      </c>
      <c r="J69" s="87">
        <v>15045</v>
      </c>
    </row>
    <row r="70" spans="2:10" x14ac:dyDescent="0.3">
      <c r="B70" s="15" t="s">
        <v>140</v>
      </c>
      <c r="C70" s="15" t="s">
        <v>151</v>
      </c>
      <c r="D70" s="15" t="s">
        <v>152</v>
      </c>
      <c r="E70" s="86">
        <v>50498</v>
      </c>
      <c r="F70" s="17">
        <v>45317</v>
      </c>
      <c r="G70" s="17">
        <v>40455</v>
      </c>
      <c r="H70" s="17">
        <v>31774</v>
      </c>
      <c r="I70" s="17">
        <v>22986</v>
      </c>
      <c r="J70" s="87">
        <v>20001</v>
      </c>
    </row>
    <row r="71" spans="2:10" x14ac:dyDescent="0.3">
      <c r="B71" s="15" t="s">
        <v>140</v>
      </c>
      <c r="C71" s="15" t="s">
        <v>153</v>
      </c>
      <c r="D71" s="15" t="s">
        <v>154</v>
      </c>
      <c r="E71" s="86">
        <v>26885</v>
      </c>
      <c r="F71" s="17">
        <v>31357</v>
      </c>
      <c r="G71" s="17">
        <v>27583</v>
      </c>
      <c r="H71" s="17">
        <v>24851</v>
      </c>
      <c r="I71" s="17">
        <v>20051</v>
      </c>
      <c r="J71" s="87">
        <v>17036</v>
      </c>
    </row>
    <row r="72" spans="2:10" x14ac:dyDescent="0.3">
      <c r="B72" s="15" t="s">
        <v>140</v>
      </c>
      <c r="C72" s="15" t="s">
        <v>155</v>
      </c>
      <c r="D72" s="15" t="s">
        <v>156</v>
      </c>
      <c r="E72" s="86">
        <v>32398</v>
      </c>
      <c r="F72" s="17">
        <v>26058</v>
      </c>
      <c r="G72" s="17">
        <v>33112</v>
      </c>
      <c r="H72" s="17">
        <v>22970</v>
      </c>
      <c r="I72" s="17">
        <v>18048</v>
      </c>
      <c r="J72" s="87">
        <v>14555</v>
      </c>
    </row>
    <row r="73" spans="2:10" x14ac:dyDescent="0.3">
      <c r="B73" s="15" t="s">
        <v>140</v>
      </c>
      <c r="C73" s="15" t="s">
        <v>157</v>
      </c>
      <c r="D73" s="15" t="s">
        <v>158</v>
      </c>
      <c r="E73" s="86">
        <v>54540</v>
      </c>
      <c r="F73" s="17">
        <v>36318</v>
      </c>
      <c r="G73" s="17">
        <v>51541</v>
      </c>
      <c r="H73" s="17">
        <v>55368</v>
      </c>
      <c r="I73" s="17">
        <v>32254</v>
      </c>
      <c r="J73" s="87">
        <v>39626</v>
      </c>
    </row>
    <row r="74" spans="2:10" x14ac:dyDescent="0.3">
      <c r="B74" s="15" t="s">
        <v>140</v>
      </c>
      <c r="C74" s="15" t="s">
        <v>159</v>
      </c>
      <c r="D74" s="15" t="s">
        <v>160</v>
      </c>
      <c r="E74" s="86">
        <v>13235</v>
      </c>
      <c r="F74" s="17">
        <v>13361</v>
      </c>
      <c r="G74" s="17">
        <v>11323</v>
      </c>
      <c r="H74" s="17">
        <v>10871</v>
      </c>
      <c r="I74" s="17">
        <v>10859</v>
      </c>
      <c r="J74" s="87">
        <v>7449</v>
      </c>
    </row>
    <row r="75" spans="2:10" x14ac:dyDescent="0.3">
      <c r="B75" s="15" t="s">
        <v>140</v>
      </c>
      <c r="C75" s="15" t="s">
        <v>161</v>
      </c>
      <c r="D75" s="15" t="s">
        <v>162</v>
      </c>
      <c r="E75" s="86">
        <v>6580</v>
      </c>
      <c r="F75" s="17">
        <v>5655</v>
      </c>
      <c r="G75" s="17">
        <v>6579</v>
      </c>
      <c r="H75" s="17">
        <v>6154</v>
      </c>
      <c r="I75" s="17">
        <v>3368</v>
      </c>
      <c r="J75" s="87">
        <v>0</v>
      </c>
    </row>
    <row r="76" spans="2:10" x14ac:dyDescent="0.3">
      <c r="B76" s="15" t="s">
        <v>140</v>
      </c>
      <c r="C76" s="15" t="s">
        <v>163</v>
      </c>
      <c r="D76" s="15" t="s">
        <v>164</v>
      </c>
      <c r="E76" s="86">
        <v>26061</v>
      </c>
      <c r="F76" s="17">
        <v>25821</v>
      </c>
      <c r="G76" s="17">
        <v>21555</v>
      </c>
      <c r="H76" s="17">
        <v>19263</v>
      </c>
      <c r="I76" s="17">
        <v>16115</v>
      </c>
      <c r="J76" s="87">
        <v>13627</v>
      </c>
    </row>
    <row r="77" spans="2:10" x14ac:dyDescent="0.3">
      <c r="B77" s="15" t="s">
        <v>140</v>
      </c>
      <c r="C77" s="15" t="s">
        <v>165</v>
      </c>
      <c r="D77" s="15" t="s">
        <v>166</v>
      </c>
      <c r="E77" s="86">
        <v>28970</v>
      </c>
      <c r="F77" s="17">
        <v>29089</v>
      </c>
      <c r="G77" s="17">
        <v>26043</v>
      </c>
      <c r="H77" s="17">
        <v>24967</v>
      </c>
      <c r="I77" s="17">
        <v>23271</v>
      </c>
      <c r="J77" s="87">
        <v>21072</v>
      </c>
    </row>
    <row r="78" spans="2:10" x14ac:dyDescent="0.3">
      <c r="B78" s="15" t="s">
        <v>140</v>
      </c>
      <c r="C78" s="15" t="s">
        <v>167</v>
      </c>
      <c r="D78" s="15" t="s">
        <v>168</v>
      </c>
      <c r="E78" s="86">
        <v>8290</v>
      </c>
      <c r="F78" s="17">
        <v>9210</v>
      </c>
      <c r="G78" s="17">
        <v>9104</v>
      </c>
      <c r="H78" s="17">
        <v>7587</v>
      </c>
      <c r="I78" s="17">
        <v>6231</v>
      </c>
      <c r="J78" s="87">
        <v>5878</v>
      </c>
    </row>
    <row r="79" spans="2:10" x14ac:dyDescent="0.3">
      <c r="B79" s="15" t="s">
        <v>140</v>
      </c>
      <c r="C79" s="15" t="s">
        <v>169</v>
      </c>
      <c r="D79" s="15" t="s">
        <v>170</v>
      </c>
      <c r="E79" s="86">
        <v>45692</v>
      </c>
      <c r="F79" s="17">
        <v>71331</v>
      </c>
      <c r="G79" s="17">
        <v>83828</v>
      </c>
      <c r="H79" s="17">
        <v>69240</v>
      </c>
      <c r="I79" s="17">
        <v>63026</v>
      </c>
      <c r="J79" s="87">
        <v>42325</v>
      </c>
    </row>
    <row r="80" spans="2:10" x14ac:dyDescent="0.3">
      <c r="B80" s="15" t="s">
        <v>140</v>
      </c>
      <c r="C80" s="15" t="s">
        <v>171</v>
      </c>
      <c r="D80" s="15" t="s">
        <v>172</v>
      </c>
      <c r="E80" s="86">
        <v>14112</v>
      </c>
      <c r="F80" s="17">
        <v>15744</v>
      </c>
      <c r="G80" s="17">
        <v>12054</v>
      </c>
      <c r="H80" s="17">
        <v>11197</v>
      </c>
      <c r="I80" s="17">
        <v>8795</v>
      </c>
      <c r="J80" s="87">
        <v>8621</v>
      </c>
    </row>
    <row r="81" spans="2:10" x14ac:dyDescent="0.3">
      <c r="B81" s="15" t="s">
        <v>140</v>
      </c>
      <c r="C81" s="15" t="s">
        <v>173</v>
      </c>
      <c r="D81" s="15" t="s">
        <v>174</v>
      </c>
      <c r="E81" s="86">
        <v>23802</v>
      </c>
      <c r="F81" s="17">
        <v>20084</v>
      </c>
      <c r="G81" s="17">
        <v>15467</v>
      </c>
      <c r="H81" s="17">
        <v>14342</v>
      </c>
      <c r="I81" s="17">
        <v>12637</v>
      </c>
      <c r="J81" s="87">
        <v>7570</v>
      </c>
    </row>
    <row r="82" spans="2:10" x14ac:dyDescent="0.3">
      <c r="B82" s="15" t="s">
        <v>140</v>
      </c>
      <c r="C82" s="15" t="s">
        <v>175</v>
      </c>
      <c r="D82" s="15" t="s">
        <v>176</v>
      </c>
      <c r="E82" s="86">
        <v>61732</v>
      </c>
      <c r="F82" s="17">
        <v>76023</v>
      </c>
      <c r="G82" s="17">
        <v>65060</v>
      </c>
      <c r="H82" s="17">
        <v>50100</v>
      </c>
      <c r="I82" s="17">
        <v>43928</v>
      </c>
      <c r="J82" s="87">
        <v>35016</v>
      </c>
    </row>
    <row r="83" spans="2:10" x14ac:dyDescent="0.3">
      <c r="B83" s="15" t="s">
        <v>140</v>
      </c>
      <c r="C83" s="15" t="s">
        <v>177</v>
      </c>
      <c r="D83" s="15" t="s">
        <v>178</v>
      </c>
      <c r="E83" s="86">
        <v>13034</v>
      </c>
      <c r="F83" s="17">
        <v>14099</v>
      </c>
      <c r="G83" s="17">
        <v>16295</v>
      </c>
      <c r="H83" s="17">
        <v>17012</v>
      </c>
      <c r="I83" s="17">
        <v>16607</v>
      </c>
      <c r="J83" s="87">
        <v>15487</v>
      </c>
    </row>
    <row r="84" spans="2:10" x14ac:dyDescent="0.3">
      <c r="B84" s="15" t="s">
        <v>140</v>
      </c>
      <c r="C84" s="15" t="s">
        <v>179</v>
      </c>
      <c r="D84" s="15" t="s">
        <v>180</v>
      </c>
      <c r="E84" s="86">
        <v>34656</v>
      </c>
      <c r="F84" s="17">
        <v>40084</v>
      </c>
      <c r="G84" s="17">
        <v>28200</v>
      </c>
      <c r="H84" s="17">
        <v>23788</v>
      </c>
      <c r="I84" s="17">
        <v>29676</v>
      </c>
      <c r="J84" s="87">
        <v>21668</v>
      </c>
    </row>
    <row r="85" spans="2:10" x14ac:dyDescent="0.3">
      <c r="B85" s="15" t="s">
        <v>140</v>
      </c>
      <c r="C85" s="15" t="s">
        <v>181</v>
      </c>
      <c r="D85" s="15" t="s">
        <v>182</v>
      </c>
      <c r="E85" s="86">
        <v>45340</v>
      </c>
      <c r="F85" s="17">
        <v>39115</v>
      </c>
      <c r="G85" s="17">
        <v>52863</v>
      </c>
      <c r="H85" s="17">
        <v>36500</v>
      </c>
      <c r="I85" s="17">
        <v>37909</v>
      </c>
      <c r="J85" s="87">
        <v>36596</v>
      </c>
    </row>
    <row r="86" spans="2:10" x14ac:dyDescent="0.3">
      <c r="B86" s="15" t="s">
        <v>140</v>
      </c>
      <c r="C86" s="15" t="s">
        <v>183</v>
      </c>
      <c r="D86" s="15" t="s">
        <v>184</v>
      </c>
      <c r="E86" s="86">
        <v>63622</v>
      </c>
      <c r="F86" s="17">
        <v>63025</v>
      </c>
      <c r="G86" s="17">
        <v>45919</v>
      </c>
      <c r="H86" s="17">
        <v>48805</v>
      </c>
      <c r="I86" s="17">
        <v>62826</v>
      </c>
      <c r="J86" s="87">
        <v>58313</v>
      </c>
    </row>
    <row r="87" spans="2:10" x14ac:dyDescent="0.3">
      <c r="B87" s="15" t="s">
        <v>140</v>
      </c>
      <c r="C87" s="15" t="s">
        <v>185</v>
      </c>
      <c r="D87" s="15" t="s">
        <v>186</v>
      </c>
      <c r="E87" s="86">
        <v>14374</v>
      </c>
      <c r="F87" s="17">
        <v>17179</v>
      </c>
      <c r="G87" s="17">
        <v>14357</v>
      </c>
      <c r="H87" s="17">
        <v>14082</v>
      </c>
      <c r="I87" s="17">
        <v>13534</v>
      </c>
      <c r="J87" s="87">
        <v>10573</v>
      </c>
    </row>
    <row r="88" spans="2:10" x14ac:dyDescent="0.3">
      <c r="B88" s="15" t="s">
        <v>140</v>
      </c>
      <c r="C88" s="15" t="s">
        <v>187</v>
      </c>
      <c r="D88" s="15" t="s">
        <v>188</v>
      </c>
      <c r="E88" s="86">
        <v>18202</v>
      </c>
      <c r="F88" s="17">
        <v>22389</v>
      </c>
      <c r="G88" s="17">
        <v>23213</v>
      </c>
      <c r="H88" s="17">
        <v>23517</v>
      </c>
      <c r="I88" s="17">
        <v>22673</v>
      </c>
      <c r="J88" s="87">
        <v>13330</v>
      </c>
    </row>
    <row r="89" spans="2:10" x14ac:dyDescent="0.3">
      <c r="B89" s="15" t="s">
        <v>140</v>
      </c>
      <c r="C89" s="15" t="s">
        <v>189</v>
      </c>
      <c r="D89" s="15" t="s">
        <v>190</v>
      </c>
      <c r="E89" s="86">
        <v>11202</v>
      </c>
      <c r="F89" s="17">
        <v>19231</v>
      </c>
      <c r="G89" s="17">
        <v>18186</v>
      </c>
      <c r="H89" s="17">
        <v>20979</v>
      </c>
      <c r="I89" s="17">
        <v>18544</v>
      </c>
      <c r="J89" s="87">
        <v>11631</v>
      </c>
    </row>
    <row r="90" spans="2:10" x14ac:dyDescent="0.3">
      <c r="B90" s="15" t="s">
        <v>140</v>
      </c>
      <c r="C90" s="15" t="s">
        <v>191</v>
      </c>
      <c r="D90" s="15" t="s">
        <v>192</v>
      </c>
      <c r="E90" s="86">
        <v>52167</v>
      </c>
      <c r="F90" s="17">
        <v>64189</v>
      </c>
      <c r="G90" s="17">
        <v>64154</v>
      </c>
      <c r="H90" s="17">
        <v>63875</v>
      </c>
      <c r="I90" s="17">
        <v>49510</v>
      </c>
      <c r="J90" s="87">
        <v>36569</v>
      </c>
    </row>
    <row r="91" spans="2:10" x14ac:dyDescent="0.3">
      <c r="B91" s="15" t="s">
        <v>140</v>
      </c>
      <c r="C91" s="15" t="s">
        <v>193</v>
      </c>
      <c r="D91" s="15" t="s">
        <v>194</v>
      </c>
      <c r="E91" s="86">
        <v>1398</v>
      </c>
      <c r="F91" s="17">
        <v>1069</v>
      </c>
      <c r="G91" s="17">
        <v>736</v>
      </c>
      <c r="H91" s="17">
        <v>352</v>
      </c>
      <c r="I91" s="17">
        <v>228</v>
      </c>
      <c r="J91" s="87">
        <v>875</v>
      </c>
    </row>
    <row r="92" spans="2:10" x14ac:dyDescent="0.3">
      <c r="B92" s="15" t="s">
        <v>140</v>
      </c>
      <c r="C92" s="15" t="s">
        <v>195</v>
      </c>
      <c r="D92" s="15" t="s">
        <v>196</v>
      </c>
      <c r="E92" s="86">
        <v>5464</v>
      </c>
      <c r="F92" s="17">
        <v>6489</v>
      </c>
      <c r="G92" s="17">
        <v>6495</v>
      </c>
      <c r="H92" s="17">
        <v>6205</v>
      </c>
      <c r="I92" s="17">
        <v>6287</v>
      </c>
      <c r="J92" s="87">
        <v>3624</v>
      </c>
    </row>
    <row r="93" spans="2:10" x14ac:dyDescent="0.3">
      <c r="B93" s="15" t="s">
        <v>140</v>
      </c>
      <c r="C93" s="15" t="s">
        <v>197</v>
      </c>
      <c r="D93" s="15" t="s">
        <v>198</v>
      </c>
      <c r="E93" s="86">
        <v>9960</v>
      </c>
      <c r="F93" s="17">
        <v>31340</v>
      </c>
      <c r="G93" s="17">
        <v>34052</v>
      </c>
      <c r="H93" s="17">
        <v>44126</v>
      </c>
      <c r="I93" s="17">
        <v>39615</v>
      </c>
      <c r="J93" s="87">
        <v>29680</v>
      </c>
    </row>
    <row r="94" spans="2:10" x14ac:dyDescent="0.3">
      <c r="B94" s="15" t="s">
        <v>140</v>
      </c>
      <c r="C94" s="15" t="s">
        <v>199</v>
      </c>
      <c r="D94" s="15" t="s">
        <v>200</v>
      </c>
      <c r="E94" s="86">
        <v>1492</v>
      </c>
      <c r="F94" s="17">
        <v>4640</v>
      </c>
      <c r="G94" s="17">
        <v>4574</v>
      </c>
      <c r="H94" s="17">
        <v>4869</v>
      </c>
      <c r="I94" s="17">
        <v>4432</v>
      </c>
      <c r="J94" s="87">
        <v>4592</v>
      </c>
    </row>
    <row r="95" spans="2:10" x14ac:dyDescent="0.3">
      <c r="B95" s="15" t="s">
        <v>140</v>
      </c>
      <c r="C95" s="15" t="s">
        <v>201</v>
      </c>
      <c r="D95" s="15" t="s">
        <v>202</v>
      </c>
      <c r="E95" s="86" t="s">
        <v>117</v>
      </c>
      <c r="F95" s="17" t="s">
        <v>117</v>
      </c>
      <c r="G95" s="17">
        <v>1359</v>
      </c>
      <c r="H95" s="17">
        <v>921</v>
      </c>
      <c r="I95" s="17">
        <v>1081</v>
      </c>
      <c r="J95" s="87">
        <v>795</v>
      </c>
    </row>
    <row r="96" spans="2:10" x14ac:dyDescent="0.3">
      <c r="B96" s="15" t="s">
        <v>140</v>
      </c>
      <c r="C96" s="15" t="s">
        <v>203</v>
      </c>
      <c r="D96" s="15" t="s">
        <v>204</v>
      </c>
      <c r="E96" s="86">
        <v>2707</v>
      </c>
      <c r="F96" s="17">
        <v>3446</v>
      </c>
      <c r="G96" s="17">
        <v>7572</v>
      </c>
      <c r="H96" s="17">
        <v>7280</v>
      </c>
      <c r="I96" s="17">
        <v>6774</v>
      </c>
      <c r="J96" s="87">
        <v>6263</v>
      </c>
    </row>
    <row r="97" spans="2:10" x14ac:dyDescent="0.3">
      <c r="B97" s="15" t="s">
        <v>4</v>
      </c>
      <c r="C97" s="15" t="s">
        <v>205</v>
      </c>
      <c r="D97" s="15" t="s">
        <v>206</v>
      </c>
      <c r="E97" s="86">
        <v>7453</v>
      </c>
      <c r="F97" s="17">
        <v>7402</v>
      </c>
      <c r="G97" s="17">
        <v>9427</v>
      </c>
      <c r="H97" s="17">
        <v>11053</v>
      </c>
      <c r="I97" s="17">
        <v>7457</v>
      </c>
      <c r="J97" s="87">
        <v>10148</v>
      </c>
    </row>
    <row r="98" spans="2:10" x14ac:dyDescent="0.3">
      <c r="B98" s="15" t="s">
        <v>4</v>
      </c>
      <c r="C98" s="15" t="s">
        <v>207</v>
      </c>
      <c r="D98" s="15" t="s">
        <v>208</v>
      </c>
      <c r="E98" s="86">
        <v>16407</v>
      </c>
      <c r="F98" s="17">
        <v>13590</v>
      </c>
      <c r="G98" s="17">
        <v>16284</v>
      </c>
      <c r="H98" s="17">
        <v>15893</v>
      </c>
      <c r="I98" s="17">
        <v>14911</v>
      </c>
      <c r="J98" s="87">
        <v>11189</v>
      </c>
    </row>
    <row r="99" spans="2:10" x14ac:dyDescent="0.3">
      <c r="B99" s="15" t="s">
        <v>4</v>
      </c>
      <c r="C99" s="15" t="s">
        <v>209</v>
      </c>
      <c r="D99" s="15" t="s">
        <v>210</v>
      </c>
      <c r="E99" s="86">
        <v>30883</v>
      </c>
      <c r="F99" s="17">
        <v>24842</v>
      </c>
      <c r="G99" s="17">
        <v>23064</v>
      </c>
      <c r="H99" s="17">
        <v>22987</v>
      </c>
      <c r="I99" s="17">
        <v>25348</v>
      </c>
      <c r="J99" s="87">
        <v>17070</v>
      </c>
    </row>
    <row r="100" spans="2:10" x14ac:dyDescent="0.3">
      <c r="B100" s="15" t="s">
        <v>4</v>
      </c>
      <c r="C100" s="15" t="s">
        <v>211</v>
      </c>
      <c r="D100" s="15" t="s">
        <v>212</v>
      </c>
      <c r="E100" s="86">
        <v>5143</v>
      </c>
      <c r="F100" s="17">
        <v>8173</v>
      </c>
      <c r="G100" s="17">
        <v>8444</v>
      </c>
      <c r="H100" s="17">
        <v>7549</v>
      </c>
      <c r="I100" s="17">
        <v>6449</v>
      </c>
      <c r="J100" s="87">
        <v>4644</v>
      </c>
    </row>
    <row r="101" spans="2:10" x14ac:dyDescent="0.3">
      <c r="B101" s="15" t="s">
        <v>4</v>
      </c>
      <c r="C101" s="15" t="s">
        <v>213</v>
      </c>
      <c r="D101" s="15" t="s">
        <v>214</v>
      </c>
      <c r="E101" s="86">
        <v>13934</v>
      </c>
      <c r="F101" s="17">
        <v>33226</v>
      </c>
      <c r="G101" s="17">
        <v>33306</v>
      </c>
      <c r="H101" s="17">
        <v>20250</v>
      </c>
      <c r="I101" s="17">
        <v>19970</v>
      </c>
      <c r="J101" s="87">
        <v>32662</v>
      </c>
    </row>
    <row r="102" spans="2:10" x14ac:dyDescent="0.3">
      <c r="B102" s="15" t="s">
        <v>4</v>
      </c>
      <c r="C102" s="15" t="s">
        <v>215</v>
      </c>
      <c r="D102" s="15" t="s">
        <v>216</v>
      </c>
      <c r="E102" s="86">
        <v>58069</v>
      </c>
      <c r="F102" s="17">
        <v>52253</v>
      </c>
      <c r="G102" s="17">
        <v>57219</v>
      </c>
      <c r="H102" s="17">
        <v>57324</v>
      </c>
      <c r="I102" s="17">
        <v>58786</v>
      </c>
      <c r="J102" s="87">
        <v>47983</v>
      </c>
    </row>
    <row r="103" spans="2:10" x14ac:dyDescent="0.3">
      <c r="B103" s="15" t="s">
        <v>4</v>
      </c>
      <c r="C103" s="15" t="s">
        <v>217</v>
      </c>
      <c r="D103" s="15" t="s">
        <v>218</v>
      </c>
      <c r="E103" s="86">
        <v>8687</v>
      </c>
      <c r="F103" s="17">
        <v>8850</v>
      </c>
      <c r="G103" s="17">
        <v>7238</v>
      </c>
      <c r="H103" s="17">
        <v>6486</v>
      </c>
      <c r="I103" s="17">
        <v>5977</v>
      </c>
      <c r="J103" s="87">
        <v>3607</v>
      </c>
    </row>
    <row r="104" spans="2:10" x14ac:dyDescent="0.3">
      <c r="B104" s="15" t="s">
        <v>4</v>
      </c>
      <c r="C104" s="15" t="s">
        <v>219</v>
      </c>
      <c r="D104" s="15" t="s">
        <v>220</v>
      </c>
      <c r="E104" s="86">
        <v>27199</v>
      </c>
      <c r="F104" s="17">
        <v>27152</v>
      </c>
      <c r="G104" s="17">
        <v>27762</v>
      </c>
      <c r="H104" s="17">
        <v>24790</v>
      </c>
      <c r="I104" s="17">
        <v>36319</v>
      </c>
      <c r="J104" s="87">
        <v>26003</v>
      </c>
    </row>
    <row r="105" spans="2:10" x14ac:dyDescent="0.3">
      <c r="B105" s="15" t="s">
        <v>4</v>
      </c>
      <c r="C105" s="15" t="s">
        <v>221</v>
      </c>
      <c r="D105" s="15" t="s">
        <v>222</v>
      </c>
      <c r="E105" s="86">
        <v>20334</v>
      </c>
      <c r="F105" s="17">
        <v>17384</v>
      </c>
      <c r="G105" s="17">
        <v>14599</v>
      </c>
      <c r="H105" s="17">
        <v>12852</v>
      </c>
      <c r="I105" s="17">
        <v>10111</v>
      </c>
      <c r="J105" s="87">
        <v>9631</v>
      </c>
    </row>
    <row r="106" spans="2:10" x14ac:dyDescent="0.3">
      <c r="B106" s="15" t="s">
        <v>4</v>
      </c>
      <c r="C106" s="15" t="s">
        <v>223</v>
      </c>
      <c r="D106" s="15" t="s">
        <v>224</v>
      </c>
      <c r="E106" s="86">
        <v>4436</v>
      </c>
      <c r="F106" s="17">
        <v>5254</v>
      </c>
      <c r="G106" s="17">
        <v>5384</v>
      </c>
      <c r="H106" s="17">
        <v>11185</v>
      </c>
      <c r="I106" s="17">
        <v>10920</v>
      </c>
      <c r="J106" s="87">
        <v>21920</v>
      </c>
    </row>
    <row r="107" spans="2:10" x14ac:dyDescent="0.3">
      <c r="B107" s="15" t="s">
        <v>4</v>
      </c>
      <c r="C107" s="15" t="s">
        <v>225</v>
      </c>
      <c r="D107" s="15" t="s">
        <v>226</v>
      </c>
      <c r="E107" s="86">
        <v>19631</v>
      </c>
      <c r="F107" s="17">
        <v>14913</v>
      </c>
      <c r="G107" s="17">
        <v>16727</v>
      </c>
      <c r="H107" s="17">
        <v>17457</v>
      </c>
      <c r="I107" s="17">
        <v>15354</v>
      </c>
      <c r="J107" s="87">
        <v>12526</v>
      </c>
    </row>
    <row r="108" spans="2:10" x14ac:dyDescent="0.3">
      <c r="B108" s="15" t="s">
        <v>4</v>
      </c>
      <c r="C108" s="15" t="s">
        <v>227</v>
      </c>
      <c r="D108" s="15" t="s">
        <v>228</v>
      </c>
      <c r="E108" s="86">
        <v>9375</v>
      </c>
      <c r="F108" s="17">
        <v>7842</v>
      </c>
      <c r="G108" s="17">
        <v>10293</v>
      </c>
      <c r="H108" s="17">
        <v>10599</v>
      </c>
      <c r="I108" s="17">
        <v>10483</v>
      </c>
      <c r="J108" s="87">
        <v>8195</v>
      </c>
    </row>
    <row r="109" spans="2:10" x14ac:dyDescent="0.3">
      <c r="B109" s="15" t="s">
        <v>4</v>
      </c>
      <c r="C109" s="15" t="s">
        <v>229</v>
      </c>
      <c r="D109" s="15" t="s">
        <v>230</v>
      </c>
      <c r="E109" s="86">
        <v>8601</v>
      </c>
      <c r="F109" s="17">
        <v>10606</v>
      </c>
      <c r="G109" s="17">
        <v>12435</v>
      </c>
      <c r="H109" s="17">
        <v>7628</v>
      </c>
      <c r="I109" s="17">
        <v>7793</v>
      </c>
      <c r="J109" s="87">
        <v>10561</v>
      </c>
    </row>
    <row r="110" spans="2:10" x14ac:dyDescent="0.3">
      <c r="B110" s="15" t="s">
        <v>4</v>
      </c>
      <c r="C110" s="15" t="s">
        <v>231</v>
      </c>
      <c r="D110" s="15" t="s">
        <v>232</v>
      </c>
      <c r="E110" s="86">
        <v>51242</v>
      </c>
      <c r="F110" s="17">
        <v>52509</v>
      </c>
      <c r="G110" s="17">
        <v>44720</v>
      </c>
      <c r="H110" s="17">
        <v>44595</v>
      </c>
      <c r="I110" s="19">
        <v>48477</v>
      </c>
      <c r="J110" s="88">
        <v>41230</v>
      </c>
    </row>
    <row r="111" spans="2:10" x14ac:dyDescent="0.3">
      <c r="B111" s="15" t="s">
        <v>4</v>
      </c>
      <c r="C111" s="15" t="s">
        <v>233</v>
      </c>
      <c r="D111" s="15" t="s">
        <v>234</v>
      </c>
      <c r="E111" s="86">
        <v>33600</v>
      </c>
      <c r="F111" s="17">
        <v>34944</v>
      </c>
      <c r="G111" s="17">
        <v>35924</v>
      </c>
      <c r="H111" s="17">
        <v>33674</v>
      </c>
      <c r="I111" s="17">
        <v>34897</v>
      </c>
      <c r="J111" s="87">
        <v>28354</v>
      </c>
    </row>
    <row r="112" spans="2:10" x14ac:dyDescent="0.3">
      <c r="B112" s="15" t="s">
        <v>4</v>
      </c>
      <c r="C112" s="15" t="s">
        <v>235</v>
      </c>
      <c r="D112" s="15" t="s">
        <v>236</v>
      </c>
      <c r="E112" s="86">
        <v>9900</v>
      </c>
      <c r="F112" s="17">
        <v>9277</v>
      </c>
      <c r="G112" s="17">
        <v>9078</v>
      </c>
      <c r="H112" s="17">
        <v>8929</v>
      </c>
      <c r="I112" s="17">
        <v>7631</v>
      </c>
      <c r="J112" s="87">
        <v>6850</v>
      </c>
    </row>
    <row r="113" spans="2:10" x14ac:dyDescent="0.3">
      <c r="B113" s="15" t="s">
        <v>4</v>
      </c>
      <c r="C113" s="15" t="s">
        <v>237</v>
      </c>
      <c r="D113" s="15" t="s">
        <v>238</v>
      </c>
      <c r="E113" s="86">
        <v>4508</v>
      </c>
      <c r="F113" s="17">
        <v>5553</v>
      </c>
      <c r="G113" s="17">
        <v>4544</v>
      </c>
      <c r="H113" s="17">
        <v>2962</v>
      </c>
      <c r="I113" s="17">
        <v>7484</v>
      </c>
      <c r="J113" s="87">
        <v>5307</v>
      </c>
    </row>
    <row r="114" spans="2:10" x14ac:dyDescent="0.3">
      <c r="B114" s="15" t="s">
        <v>4</v>
      </c>
      <c r="C114" s="15" t="s">
        <v>239</v>
      </c>
      <c r="D114" s="15" t="s">
        <v>240</v>
      </c>
      <c r="E114" s="86">
        <v>4302</v>
      </c>
      <c r="F114" s="17">
        <v>4181</v>
      </c>
      <c r="G114" s="17">
        <v>2571</v>
      </c>
      <c r="H114" s="17">
        <v>4515</v>
      </c>
      <c r="I114" s="17">
        <v>4500</v>
      </c>
      <c r="J114" s="87">
        <v>3125</v>
      </c>
    </row>
    <row r="115" spans="2:10" x14ac:dyDescent="0.3">
      <c r="B115" s="15" t="s">
        <v>4</v>
      </c>
      <c r="C115" s="15" t="s">
        <v>241</v>
      </c>
      <c r="D115" s="15" t="s">
        <v>242</v>
      </c>
      <c r="E115" s="86">
        <v>3400</v>
      </c>
      <c r="F115" s="17">
        <v>3441</v>
      </c>
      <c r="G115" s="17">
        <v>2979</v>
      </c>
      <c r="H115" s="17">
        <v>5287</v>
      </c>
      <c r="I115" s="17">
        <v>7317</v>
      </c>
      <c r="J115" s="87">
        <v>4174</v>
      </c>
    </row>
    <row r="116" spans="2:10" x14ac:dyDescent="0.3">
      <c r="B116" s="15" t="s">
        <v>4</v>
      </c>
      <c r="C116" s="15" t="s">
        <v>243</v>
      </c>
      <c r="D116" s="15" t="s">
        <v>244</v>
      </c>
      <c r="E116" s="86">
        <v>5507</v>
      </c>
      <c r="F116" s="17">
        <v>18966</v>
      </c>
      <c r="G116" s="17">
        <v>21597</v>
      </c>
      <c r="H116" s="17">
        <v>18099</v>
      </c>
      <c r="I116" s="17">
        <v>12643</v>
      </c>
      <c r="J116" s="87">
        <v>15175</v>
      </c>
    </row>
    <row r="117" spans="2:10" x14ac:dyDescent="0.3">
      <c r="B117" s="15" t="s">
        <v>245</v>
      </c>
      <c r="C117" s="15" t="s">
        <v>246</v>
      </c>
      <c r="D117" s="15" t="s">
        <v>247</v>
      </c>
      <c r="E117" s="86">
        <v>60873</v>
      </c>
      <c r="F117" s="17">
        <v>64132</v>
      </c>
      <c r="G117" s="17">
        <v>77299</v>
      </c>
      <c r="H117" s="17">
        <v>119718</v>
      </c>
      <c r="I117" s="17">
        <v>128739</v>
      </c>
      <c r="J117" s="87">
        <v>85525</v>
      </c>
    </row>
    <row r="118" spans="2:10" ht="15" thickBot="1" x14ac:dyDescent="0.35">
      <c r="B118" s="15" t="s">
        <v>245</v>
      </c>
      <c r="C118" s="15" t="s">
        <v>248</v>
      </c>
      <c r="D118" s="15" t="s">
        <v>249</v>
      </c>
      <c r="E118" s="89">
        <v>59608</v>
      </c>
      <c r="F118" s="90">
        <v>97294</v>
      </c>
      <c r="G118" s="90">
        <v>123219</v>
      </c>
      <c r="H118" s="90">
        <v>114722</v>
      </c>
      <c r="I118" s="90">
        <v>111760</v>
      </c>
      <c r="J118" s="91">
        <v>71865</v>
      </c>
    </row>
    <row r="119" spans="2:10" x14ac:dyDescent="0.3">
      <c r="B119" s="15"/>
      <c r="C119" s="15"/>
      <c r="D119" s="15"/>
      <c r="E119" s="17"/>
      <c r="F119" s="17"/>
      <c r="G119" s="17"/>
      <c r="H119" s="17"/>
      <c r="I119" s="17"/>
      <c r="J119" s="17"/>
    </row>
    <row r="120" spans="2:10" ht="15" thickBot="1" x14ac:dyDescent="0.35">
      <c r="B120" s="15"/>
      <c r="C120" s="15"/>
      <c r="D120" s="15"/>
      <c r="E120" s="17"/>
      <c r="F120" s="17"/>
      <c r="G120" s="17"/>
      <c r="H120" s="17"/>
      <c r="I120" s="17"/>
      <c r="J120" s="17"/>
    </row>
    <row r="121" spans="2:10" ht="15" thickBot="1" x14ac:dyDescent="0.35">
      <c r="B121" s="15"/>
      <c r="C121" s="15"/>
      <c r="D121" s="15"/>
      <c r="E121" s="17"/>
      <c r="F121" s="17"/>
      <c r="G121" s="17"/>
      <c r="H121" s="17"/>
      <c r="I121" s="120" t="s">
        <v>16</v>
      </c>
      <c r="J121" s="121" t="s">
        <v>17</v>
      </c>
    </row>
    <row r="122" spans="2:10" x14ac:dyDescent="0.3">
      <c r="C122" s="16"/>
      <c r="D122" s="15"/>
      <c r="E122" s="18"/>
      <c r="F122" s="122" t="s">
        <v>250</v>
      </c>
      <c r="G122" s="123"/>
      <c r="H122" s="123"/>
      <c r="I122" s="123">
        <f>SUM(I5:I64)</f>
        <v>1023902</v>
      </c>
      <c r="J122" s="124">
        <f>SUM(J5:J64)</f>
        <v>832112</v>
      </c>
    </row>
    <row r="123" spans="2:10" x14ac:dyDescent="0.3">
      <c r="C123" s="16"/>
      <c r="D123" s="15"/>
      <c r="E123" s="18"/>
      <c r="F123" s="55" t="s">
        <v>251</v>
      </c>
      <c r="G123" s="125"/>
      <c r="H123" s="125"/>
      <c r="I123" s="125">
        <f>SUM(I65:I96)</f>
        <v>666605</v>
      </c>
      <c r="J123" s="126">
        <f>SUM(J65:J96)</f>
        <v>557054</v>
      </c>
    </row>
    <row r="124" spans="2:10" x14ac:dyDescent="0.3">
      <c r="C124" s="16"/>
      <c r="D124" s="15"/>
      <c r="E124" s="18"/>
      <c r="F124" s="55" t="s">
        <v>257</v>
      </c>
      <c r="G124" s="125"/>
      <c r="H124" s="125"/>
      <c r="I124" s="125">
        <f>SUM(I117:I118)</f>
        <v>240499</v>
      </c>
      <c r="J124" s="126">
        <f>SUM(J117:J118)</f>
        <v>157390</v>
      </c>
    </row>
    <row r="125" spans="2:10" ht="15" thickBot="1" x14ac:dyDescent="0.35">
      <c r="C125" s="16"/>
      <c r="D125" s="15"/>
      <c r="E125" s="18"/>
      <c r="F125" s="55" t="s">
        <v>258</v>
      </c>
      <c r="G125" s="125"/>
      <c r="H125" s="125"/>
      <c r="I125" s="125">
        <f>SUM(I97:I116)</f>
        <v>352827</v>
      </c>
      <c r="J125" s="126">
        <f>SUM(J97:J116)</f>
        <v>320354</v>
      </c>
    </row>
    <row r="126" spans="2:10" ht="15" thickBot="1" x14ac:dyDescent="0.35">
      <c r="C126" s="16"/>
      <c r="D126" s="15"/>
      <c r="E126" s="18"/>
      <c r="F126" s="53" t="s">
        <v>254</v>
      </c>
      <c r="G126" s="129"/>
      <c r="H126" s="129"/>
      <c r="I126" s="129">
        <f>SUM(I5:I118)</f>
        <v>2283833</v>
      </c>
      <c r="J126" s="130">
        <f>SUM(J5:J118)</f>
        <v>1866910</v>
      </c>
    </row>
  </sheetData>
  <sheetProtection algorithmName="SHA-512" hashValue="bZD+0Wz1vfPwc+yI3AMq3rwxM66Jpsonoa+ewMfYA869uHqaJSERPBUoJRAL8RJvjkpfy1HWow2VcAJljyRjsw==" saltValue="kicXzZv7Y2Vu2FO3HoXoR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/>
  </sheetViews>
  <sheetFormatPr defaultRowHeight="14.4" x14ac:dyDescent="0.3"/>
  <cols>
    <col min="4" max="4" width="46.44140625" bestFit="1" customWidth="1"/>
    <col min="5" max="10" width="10.88671875" customWidth="1"/>
  </cols>
  <sheetData>
    <row r="1" spans="1:10" x14ac:dyDescent="0.3">
      <c r="A1" s="61" t="s">
        <v>281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ht="15" thickBot="1" x14ac:dyDescent="0.35">
      <c r="A3" s="20"/>
      <c r="B3" s="20" t="s">
        <v>10</v>
      </c>
      <c r="C3" s="65" t="s">
        <v>266</v>
      </c>
      <c r="D3" s="65" t="s">
        <v>270</v>
      </c>
      <c r="E3" s="20"/>
      <c r="F3" s="22" t="s">
        <v>259</v>
      </c>
      <c r="G3" s="20"/>
      <c r="H3" s="20"/>
      <c r="I3" s="20"/>
      <c r="J3" s="20"/>
    </row>
    <row r="4" spans="1:10" ht="15" thickBot="1" x14ac:dyDescent="0.35">
      <c r="A4" s="20"/>
      <c r="B4" s="20"/>
      <c r="C4" s="20"/>
      <c r="D4" s="20"/>
      <c r="E4" s="92" t="s">
        <v>12</v>
      </c>
      <c r="F4" s="93" t="s">
        <v>13</v>
      </c>
      <c r="G4" s="94" t="s">
        <v>14</v>
      </c>
      <c r="H4" s="93" t="s">
        <v>15</v>
      </c>
      <c r="I4" s="93" t="s">
        <v>16</v>
      </c>
      <c r="J4" s="95" t="s">
        <v>17</v>
      </c>
    </row>
    <row r="5" spans="1:10" x14ac:dyDescent="0.3">
      <c r="A5" s="20"/>
      <c r="B5" s="20" t="s">
        <v>18</v>
      </c>
      <c r="C5" s="20" t="s">
        <v>19</v>
      </c>
      <c r="D5" s="20" t="s">
        <v>20</v>
      </c>
      <c r="E5" s="85">
        <v>67900</v>
      </c>
      <c r="F5" s="22">
        <v>52255</v>
      </c>
      <c r="G5" s="22">
        <v>45242</v>
      </c>
      <c r="H5" s="22">
        <v>46783</v>
      </c>
      <c r="I5" s="22">
        <v>43479</v>
      </c>
      <c r="J5" s="87">
        <v>47294</v>
      </c>
    </row>
    <row r="6" spans="1:10" x14ac:dyDescent="0.3">
      <c r="A6" s="20"/>
      <c r="B6" s="20" t="s">
        <v>18</v>
      </c>
      <c r="C6" s="20" t="s">
        <v>21</v>
      </c>
      <c r="D6" s="20" t="s">
        <v>22</v>
      </c>
      <c r="E6" s="86">
        <v>156700</v>
      </c>
      <c r="F6" s="22">
        <v>142254</v>
      </c>
      <c r="G6" s="22">
        <v>141576</v>
      </c>
      <c r="H6" s="22">
        <v>148986</v>
      </c>
      <c r="I6" s="22">
        <v>127083</v>
      </c>
      <c r="J6" s="87">
        <v>134634</v>
      </c>
    </row>
    <row r="7" spans="1:10" x14ac:dyDescent="0.3">
      <c r="A7" s="20"/>
      <c r="B7" s="20" t="s">
        <v>18</v>
      </c>
      <c r="C7" s="20" t="s">
        <v>23</v>
      </c>
      <c r="D7" s="20" t="s">
        <v>24</v>
      </c>
      <c r="E7" s="86">
        <v>108965</v>
      </c>
      <c r="F7" s="22">
        <v>82186</v>
      </c>
      <c r="G7" s="22">
        <v>82646</v>
      </c>
      <c r="H7" s="22">
        <v>80221</v>
      </c>
      <c r="I7" s="22">
        <v>68154</v>
      </c>
      <c r="J7" s="87">
        <v>61360</v>
      </c>
    </row>
    <row r="8" spans="1:10" x14ac:dyDescent="0.3">
      <c r="A8" s="20"/>
      <c r="B8" s="20" t="s">
        <v>18</v>
      </c>
      <c r="C8" s="20" t="s">
        <v>25</v>
      </c>
      <c r="D8" s="20" t="s">
        <v>26</v>
      </c>
      <c r="E8" s="86">
        <v>36139</v>
      </c>
      <c r="F8" s="22">
        <v>30970</v>
      </c>
      <c r="G8" s="22">
        <v>31163</v>
      </c>
      <c r="H8" s="22">
        <v>44294</v>
      </c>
      <c r="I8" s="22">
        <v>31065</v>
      </c>
      <c r="J8" s="87">
        <v>32699</v>
      </c>
    </row>
    <row r="9" spans="1:10" x14ac:dyDescent="0.3">
      <c r="A9" s="20"/>
      <c r="B9" s="20" t="s">
        <v>18</v>
      </c>
      <c r="C9" s="20" t="s">
        <v>27</v>
      </c>
      <c r="D9" s="20" t="s">
        <v>28</v>
      </c>
      <c r="E9" s="86">
        <v>18396</v>
      </c>
      <c r="F9" s="22">
        <v>18144</v>
      </c>
      <c r="G9" s="22">
        <v>13751</v>
      </c>
      <c r="H9" s="22">
        <v>16127</v>
      </c>
      <c r="I9" s="22">
        <v>15912</v>
      </c>
      <c r="J9" s="87">
        <v>20755</v>
      </c>
    </row>
    <row r="10" spans="1:10" x14ac:dyDescent="0.3">
      <c r="A10" s="20"/>
      <c r="B10" s="20" t="s">
        <v>18</v>
      </c>
      <c r="C10" s="20" t="s">
        <v>29</v>
      </c>
      <c r="D10" s="20" t="s">
        <v>30</v>
      </c>
      <c r="E10" s="86">
        <v>237429</v>
      </c>
      <c r="F10" s="22">
        <v>245556</v>
      </c>
      <c r="G10" s="22">
        <v>273681</v>
      </c>
      <c r="H10" s="22">
        <v>209638</v>
      </c>
      <c r="I10" s="22">
        <v>178986</v>
      </c>
      <c r="J10" s="87">
        <v>159407</v>
      </c>
    </row>
    <row r="11" spans="1:10" x14ac:dyDescent="0.3">
      <c r="A11" s="20"/>
      <c r="B11" s="20" t="s">
        <v>18</v>
      </c>
      <c r="C11" s="20" t="s">
        <v>31</v>
      </c>
      <c r="D11" s="20" t="s">
        <v>32</v>
      </c>
      <c r="E11" s="86">
        <v>19595</v>
      </c>
      <c r="F11" s="22">
        <v>15095</v>
      </c>
      <c r="G11" s="22">
        <v>16343</v>
      </c>
      <c r="H11" s="22">
        <v>16250</v>
      </c>
      <c r="I11" s="22">
        <v>16173</v>
      </c>
      <c r="J11" s="87">
        <v>15922</v>
      </c>
    </row>
    <row r="12" spans="1:10" x14ac:dyDescent="0.3">
      <c r="A12" s="20"/>
      <c r="B12" s="20" t="s">
        <v>18</v>
      </c>
      <c r="C12" s="20" t="s">
        <v>33</v>
      </c>
      <c r="D12" s="20" t="s">
        <v>34</v>
      </c>
      <c r="E12" s="86">
        <v>22492</v>
      </c>
      <c r="F12" s="22">
        <v>14866</v>
      </c>
      <c r="G12" s="22">
        <v>15509</v>
      </c>
      <c r="H12" s="22">
        <v>15386</v>
      </c>
      <c r="I12" s="22">
        <v>19416</v>
      </c>
      <c r="J12" s="87">
        <v>17343</v>
      </c>
    </row>
    <row r="13" spans="1:10" x14ac:dyDescent="0.3">
      <c r="A13" s="20"/>
      <c r="B13" s="20" t="s">
        <v>18</v>
      </c>
      <c r="C13" s="20" t="s">
        <v>35</v>
      </c>
      <c r="D13" s="20" t="s">
        <v>36</v>
      </c>
      <c r="E13" s="86">
        <v>20401</v>
      </c>
      <c r="F13" s="22">
        <v>17918</v>
      </c>
      <c r="G13" s="22">
        <v>17761</v>
      </c>
      <c r="H13" s="22">
        <v>17290</v>
      </c>
      <c r="I13" s="22">
        <v>15414</v>
      </c>
      <c r="J13" s="87">
        <v>15804</v>
      </c>
    </row>
    <row r="14" spans="1:10" x14ac:dyDescent="0.3">
      <c r="A14" s="20"/>
      <c r="B14" s="20" t="s">
        <v>18</v>
      </c>
      <c r="C14" s="20" t="s">
        <v>37</v>
      </c>
      <c r="D14" s="20" t="s">
        <v>38</v>
      </c>
      <c r="E14" s="86">
        <v>103875</v>
      </c>
      <c r="F14" s="22">
        <v>92804</v>
      </c>
      <c r="G14" s="22">
        <v>70285</v>
      </c>
      <c r="H14" s="22">
        <v>87288</v>
      </c>
      <c r="I14" s="22">
        <v>85975</v>
      </c>
      <c r="J14" s="87">
        <v>89411</v>
      </c>
    </row>
    <row r="15" spans="1:10" x14ac:dyDescent="0.3">
      <c r="A15" s="20"/>
      <c r="B15" s="20" t="s">
        <v>18</v>
      </c>
      <c r="C15" s="20" t="s">
        <v>39</v>
      </c>
      <c r="D15" s="20" t="s">
        <v>40</v>
      </c>
      <c r="E15" s="86">
        <v>30709</v>
      </c>
      <c r="F15" s="22">
        <v>26970</v>
      </c>
      <c r="G15" s="22">
        <v>23045</v>
      </c>
      <c r="H15" s="22">
        <v>20939</v>
      </c>
      <c r="I15" s="22">
        <v>18533</v>
      </c>
      <c r="J15" s="88">
        <v>20332</v>
      </c>
    </row>
    <row r="16" spans="1:10" x14ac:dyDescent="0.3">
      <c r="A16" s="20"/>
      <c r="B16" s="20" t="s">
        <v>18</v>
      </c>
      <c r="C16" s="20" t="s">
        <v>41</v>
      </c>
      <c r="D16" s="20" t="s">
        <v>42</v>
      </c>
      <c r="E16" s="86">
        <v>149281</v>
      </c>
      <c r="F16" s="22">
        <v>171346</v>
      </c>
      <c r="G16" s="22">
        <v>173440</v>
      </c>
      <c r="H16" s="22">
        <v>167481</v>
      </c>
      <c r="I16" s="22">
        <v>171588</v>
      </c>
      <c r="J16" s="87">
        <v>182856</v>
      </c>
    </row>
    <row r="17" spans="2:10" x14ac:dyDescent="0.3">
      <c r="B17" s="20" t="s">
        <v>18</v>
      </c>
      <c r="C17" s="20" t="s">
        <v>43</v>
      </c>
      <c r="D17" s="20" t="s">
        <v>44</v>
      </c>
      <c r="E17" s="86">
        <v>51009</v>
      </c>
      <c r="F17" s="22">
        <v>29957</v>
      </c>
      <c r="G17" s="22">
        <v>33935</v>
      </c>
      <c r="H17" s="22">
        <v>32357</v>
      </c>
      <c r="I17" s="22">
        <v>24842</v>
      </c>
      <c r="J17" s="87">
        <v>25370</v>
      </c>
    </row>
    <row r="18" spans="2:10" x14ac:dyDescent="0.3">
      <c r="B18" s="20" t="s">
        <v>18</v>
      </c>
      <c r="C18" s="20" t="s">
        <v>45</v>
      </c>
      <c r="D18" s="20" t="s">
        <v>46</v>
      </c>
      <c r="E18" s="86">
        <v>72822</v>
      </c>
      <c r="F18" s="22">
        <v>78082</v>
      </c>
      <c r="G18" s="22">
        <v>77516</v>
      </c>
      <c r="H18" s="22">
        <v>82133</v>
      </c>
      <c r="I18" s="22">
        <v>80176</v>
      </c>
      <c r="J18" s="87">
        <v>88713</v>
      </c>
    </row>
    <row r="19" spans="2:10" x14ac:dyDescent="0.3">
      <c r="B19" s="20" t="s">
        <v>18</v>
      </c>
      <c r="C19" s="20" t="s">
        <v>47</v>
      </c>
      <c r="D19" s="20" t="s">
        <v>48</v>
      </c>
      <c r="E19" s="86">
        <v>41549</v>
      </c>
      <c r="F19" s="22">
        <v>39134</v>
      </c>
      <c r="G19" s="22">
        <v>47142</v>
      </c>
      <c r="H19" s="22">
        <v>40479</v>
      </c>
      <c r="I19" s="22">
        <v>36683</v>
      </c>
      <c r="J19" s="87">
        <v>37257</v>
      </c>
    </row>
    <row r="20" spans="2:10" x14ac:dyDescent="0.3">
      <c r="B20" s="20" t="s">
        <v>18</v>
      </c>
      <c r="C20" s="20" t="s">
        <v>49</v>
      </c>
      <c r="D20" s="20" t="s">
        <v>50</v>
      </c>
      <c r="E20" s="86">
        <v>25860</v>
      </c>
      <c r="F20" s="22">
        <v>19008</v>
      </c>
      <c r="G20" s="22">
        <v>14390</v>
      </c>
      <c r="H20" s="22">
        <v>13243</v>
      </c>
      <c r="I20" s="22">
        <v>14006</v>
      </c>
      <c r="J20" s="87">
        <v>16786</v>
      </c>
    </row>
    <row r="21" spans="2:10" x14ac:dyDescent="0.3">
      <c r="B21" s="20" t="s">
        <v>18</v>
      </c>
      <c r="C21" s="20" t="s">
        <v>51</v>
      </c>
      <c r="D21" s="20" t="s">
        <v>52</v>
      </c>
      <c r="E21" s="86">
        <v>34001</v>
      </c>
      <c r="F21" s="22">
        <v>26255</v>
      </c>
      <c r="G21" s="22">
        <v>28500</v>
      </c>
      <c r="H21" s="22">
        <v>29421</v>
      </c>
      <c r="I21" s="22">
        <v>27425</v>
      </c>
      <c r="J21" s="87">
        <v>27265</v>
      </c>
    </row>
    <row r="22" spans="2:10" x14ac:dyDescent="0.3">
      <c r="B22" s="20" t="s">
        <v>18</v>
      </c>
      <c r="C22" s="20" t="s">
        <v>53</v>
      </c>
      <c r="D22" s="20" t="s">
        <v>54</v>
      </c>
      <c r="E22" s="86">
        <v>31698</v>
      </c>
      <c r="F22" s="22">
        <v>28688</v>
      </c>
      <c r="G22" s="22">
        <v>29091</v>
      </c>
      <c r="H22" s="22">
        <v>27740</v>
      </c>
      <c r="I22" s="22">
        <v>26140</v>
      </c>
      <c r="J22" s="87">
        <v>24585</v>
      </c>
    </row>
    <row r="23" spans="2:10" x14ac:dyDescent="0.3">
      <c r="B23" s="20" t="s">
        <v>18</v>
      </c>
      <c r="C23" s="20" t="s">
        <v>55</v>
      </c>
      <c r="D23" s="20" t="s">
        <v>56</v>
      </c>
      <c r="E23" s="86">
        <v>88322</v>
      </c>
      <c r="F23" s="22">
        <v>80955</v>
      </c>
      <c r="G23" s="22">
        <v>81213</v>
      </c>
      <c r="H23" s="22">
        <v>82259</v>
      </c>
      <c r="I23" s="22">
        <v>76950</v>
      </c>
      <c r="J23" s="87">
        <v>74048</v>
      </c>
    </row>
    <row r="24" spans="2:10" x14ac:dyDescent="0.3">
      <c r="B24" s="20" t="s">
        <v>18</v>
      </c>
      <c r="C24" s="20" t="s">
        <v>57</v>
      </c>
      <c r="D24" s="20" t="s">
        <v>58</v>
      </c>
      <c r="E24" s="86">
        <v>36815</v>
      </c>
      <c r="F24" s="22">
        <v>29035</v>
      </c>
      <c r="G24" s="22">
        <v>33995</v>
      </c>
      <c r="H24" s="22">
        <v>32487</v>
      </c>
      <c r="I24" s="22">
        <v>29326</v>
      </c>
      <c r="J24" s="87">
        <v>24895</v>
      </c>
    </row>
    <row r="25" spans="2:10" x14ac:dyDescent="0.3">
      <c r="B25" s="20" t="s">
        <v>18</v>
      </c>
      <c r="C25" s="20" t="s">
        <v>59</v>
      </c>
      <c r="D25" s="20" t="s">
        <v>60</v>
      </c>
      <c r="E25" s="86">
        <v>22533</v>
      </c>
      <c r="F25" s="22">
        <v>25429</v>
      </c>
      <c r="G25" s="22">
        <v>31341</v>
      </c>
      <c r="H25" s="22">
        <v>33795</v>
      </c>
      <c r="I25" s="22">
        <v>20750</v>
      </c>
      <c r="J25" s="87">
        <v>31938</v>
      </c>
    </row>
    <row r="26" spans="2:10" x14ac:dyDescent="0.3">
      <c r="B26" s="20" t="s">
        <v>18</v>
      </c>
      <c r="C26" s="20" t="s">
        <v>61</v>
      </c>
      <c r="D26" s="20" t="s">
        <v>62</v>
      </c>
      <c r="E26" s="86">
        <v>90289</v>
      </c>
      <c r="F26" s="22">
        <v>81862</v>
      </c>
      <c r="G26" s="22">
        <v>63555</v>
      </c>
      <c r="H26" s="22">
        <v>63742</v>
      </c>
      <c r="I26" s="22">
        <v>63868</v>
      </c>
      <c r="J26" s="87">
        <v>75931</v>
      </c>
    </row>
    <row r="27" spans="2:10" x14ac:dyDescent="0.3">
      <c r="B27" s="20" t="s">
        <v>18</v>
      </c>
      <c r="C27" s="20" t="s">
        <v>63</v>
      </c>
      <c r="D27" s="20" t="s">
        <v>64</v>
      </c>
      <c r="E27" s="86">
        <v>135372</v>
      </c>
      <c r="F27" s="22">
        <v>125647</v>
      </c>
      <c r="G27" s="22">
        <v>135064</v>
      </c>
      <c r="H27" s="22">
        <v>133646</v>
      </c>
      <c r="I27" s="22">
        <v>158932</v>
      </c>
      <c r="J27" s="87">
        <v>158566</v>
      </c>
    </row>
    <row r="28" spans="2:10" x14ac:dyDescent="0.3">
      <c r="B28" s="20" t="s">
        <v>18</v>
      </c>
      <c r="C28" s="20" t="s">
        <v>65</v>
      </c>
      <c r="D28" s="20" t="s">
        <v>66</v>
      </c>
      <c r="E28" s="86">
        <v>12084</v>
      </c>
      <c r="F28" s="22">
        <v>11106</v>
      </c>
      <c r="G28" s="22">
        <v>9770</v>
      </c>
      <c r="H28" s="22">
        <v>10780</v>
      </c>
      <c r="I28" s="22">
        <v>10207</v>
      </c>
      <c r="J28" s="87">
        <v>9520</v>
      </c>
    </row>
    <row r="29" spans="2:10" x14ac:dyDescent="0.3">
      <c r="B29" s="20" t="s">
        <v>18</v>
      </c>
      <c r="C29" s="20" t="s">
        <v>67</v>
      </c>
      <c r="D29" s="20" t="s">
        <v>68</v>
      </c>
      <c r="E29" s="86">
        <v>21685</v>
      </c>
      <c r="F29" s="22">
        <v>22700</v>
      </c>
      <c r="G29" s="22">
        <v>19367</v>
      </c>
      <c r="H29" s="22">
        <v>22175</v>
      </c>
      <c r="I29" s="22">
        <v>18938</v>
      </c>
      <c r="J29" s="87">
        <v>18046</v>
      </c>
    </row>
    <row r="30" spans="2:10" x14ac:dyDescent="0.3">
      <c r="B30" s="20" t="s">
        <v>18</v>
      </c>
      <c r="C30" s="20" t="s">
        <v>69</v>
      </c>
      <c r="D30" s="20" t="s">
        <v>70</v>
      </c>
      <c r="E30" s="86">
        <v>15713</v>
      </c>
      <c r="F30" s="22">
        <v>15348</v>
      </c>
      <c r="G30" s="22">
        <v>15270</v>
      </c>
      <c r="H30" s="22">
        <v>18177</v>
      </c>
      <c r="I30" s="22">
        <v>18633</v>
      </c>
      <c r="J30" s="87">
        <v>20658</v>
      </c>
    </row>
    <row r="31" spans="2:10" x14ac:dyDescent="0.3">
      <c r="B31" s="20" t="s">
        <v>18</v>
      </c>
      <c r="C31" s="20" t="s">
        <v>71</v>
      </c>
      <c r="D31" s="20" t="s">
        <v>72</v>
      </c>
      <c r="E31" s="86">
        <v>65864</v>
      </c>
      <c r="F31" s="22">
        <v>65894</v>
      </c>
      <c r="G31" s="22">
        <v>71756</v>
      </c>
      <c r="H31" s="22">
        <v>70143</v>
      </c>
      <c r="I31" s="22">
        <v>69679</v>
      </c>
      <c r="J31" s="87">
        <v>72015</v>
      </c>
    </row>
    <row r="32" spans="2:10" x14ac:dyDescent="0.3">
      <c r="B32" s="20" t="s">
        <v>18</v>
      </c>
      <c r="C32" s="20" t="s">
        <v>73</v>
      </c>
      <c r="D32" s="20" t="s">
        <v>74</v>
      </c>
      <c r="E32" s="86">
        <v>203654</v>
      </c>
      <c r="F32" s="22">
        <v>174744</v>
      </c>
      <c r="G32" s="22">
        <v>215432</v>
      </c>
      <c r="H32" s="22">
        <v>196257</v>
      </c>
      <c r="I32" s="22">
        <v>196781</v>
      </c>
      <c r="J32" s="87">
        <v>193290</v>
      </c>
    </row>
    <row r="33" spans="2:10" x14ac:dyDescent="0.3">
      <c r="B33" s="20" t="s">
        <v>18</v>
      </c>
      <c r="C33" s="20" t="s">
        <v>75</v>
      </c>
      <c r="D33" s="20" t="s">
        <v>76</v>
      </c>
      <c r="E33" s="86">
        <v>31572</v>
      </c>
      <c r="F33" s="22">
        <v>19357</v>
      </c>
      <c r="G33" s="22">
        <v>16263</v>
      </c>
      <c r="H33" s="22">
        <v>20686</v>
      </c>
      <c r="I33" s="22">
        <v>22231</v>
      </c>
      <c r="J33" s="87">
        <v>28126</v>
      </c>
    </row>
    <row r="34" spans="2:10" x14ac:dyDescent="0.3">
      <c r="B34" s="20" t="s">
        <v>18</v>
      </c>
      <c r="C34" s="20" t="s">
        <v>77</v>
      </c>
      <c r="D34" s="20" t="s">
        <v>78</v>
      </c>
      <c r="E34" s="86">
        <v>18773</v>
      </c>
      <c r="F34" s="22">
        <v>19047</v>
      </c>
      <c r="G34" s="22">
        <v>19443</v>
      </c>
      <c r="H34" s="22">
        <v>15721</v>
      </c>
      <c r="I34" s="22">
        <v>21054</v>
      </c>
      <c r="J34" s="87">
        <v>20160</v>
      </c>
    </row>
    <row r="35" spans="2:10" x14ac:dyDescent="0.3">
      <c r="B35" s="20" t="s">
        <v>18</v>
      </c>
      <c r="C35" s="20" t="s">
        <v>79</v>
      </c>
      <c r="D35" s="20" t="s">
        <v>80</v>
      </c>
      <c r="E35" s="86">
        <v>14312</v>
      </c>
      <c r="F35" s="22">
        <v>20622</v>
      </c>
      <c r="G35" s="22">
        <v>19351</v>
      </c>
      <c r="H35" s="22">
        <v>16007</v>
      </c>
      <c r="I35" s="22">
        <v>19509</v>
      </c>
      <c r="J35" s="87">
        <v>23948</v>
      </c>
    </row>
    <row r="36" spans="2:10" x14ac:dyDescent="0.3">
      <c r="B36" s="20" t="s">
        <v>18</v>
      </c>
      <c r="C36" s="20" t="s">
        <v>81</v>
      </c>
      <c r="D36" s="20" t="s">
        <v>82</v>
      </c>
      <c r="E36" s="86">
        <v>17014</v>
      </c>
      <c r="F36" s="22">
        <v>15579</v>
      </c>
      <c r="G36" s="22">
        <v>15139</v>
      </c>
      <c r="H36" s="22">
        <v>18120</v>
      </c>
      <c r="I36" s="22">
        <v>14174</v>
      </c>
      <c r="J36" s="87">
        <v>16559</v>
      </c>
    </row>
    <row r="37" spans="2:10" x14ac:dyDescent="0.3">
      <c r="B37" s="20" t="s">
        <v>18</v>
      </c>
      <c r="C37" s="20" t="s">
        <v>83</v>
      </c>
      <c r="D37" s="20" t="s">
        <v>84</v>
      </c>
      <c r="E37" s="86">
        <v>11964</v>
      </c>
      <c r="F37" s="22">
        <v>12397</v>
      </c>
      <c r="G37" s="22">
        <v>13211</v>
      </c>
      <c r="H37" s="22">
        <v>12577</v>
      </c>
      <c r="I37" s="22">
        <v>11328</v>
      </c>
      <c r="J37" s="87">
        <v>9611</v>
      </c>
    </row>
    <row r="38" spans="2:10" x14ac:dyDescent="0.3">
      <c r="B38" s="20" t="s">
        <v>18</v>
      </c>
      <c r="C38" s="20" t="s">
        <v>85</v>
      </c>
      <c r="D38" s="20" t="s">
        <v>86</v>
      </c>
      <c r="E38" s="86">
        <v>32162</v>
      </c>
      <c r="F38" s="22">
        <v>31649</v>
      </c>
      <c r="G38" s="22">
        <v>33422</v>
      </c>
      <c r="H38" s="22">
        <v>30545</v>
      </c>
      <c r="I38" s="22">
        <v>20273</v>
      </c>
      <c r="J38" s="87">
        <v>21991</v>
      </c>
    </row>
    <row r="39" spans="2:10" x14ac:dyDescent="0.3">
      <c r="B39" s="20" t="s">
        <v>18</v>
      </c>
      <c r="C39" s="20" t="s">
        <v>87</v>
      </c>
      <c r="D39" s="20" t="s">
        <v>88</v>
      </c>
      <c r="E39" s="86">
        <v>231623</v>
      </c>
      <c r="F39" s="22">
        <v>223888</v>
      </c>
      <c r="G39" s="22">
        <v>231390</v>
      </c>
      <c r="H39" s="22">
        <v>213619</v>
      </c>
      <c r="I39" s="22">
        <v>228884</v>
      </c>
      <c r="J39" s="87">
        <v>241323</v>
      </c>
    </row>
    <row r="40" spans="2:10" x14ac:dyDescent="0.3">
      <c r="B40" s="20" t="s">
        <v>18</v>
      </c>
      <c r="C40" s="20" t="s">
        <v>89</v>
      </c>
      <c r="D40" s="20" t="s">
        <v>90</v>
      </c>
      <c r="E40" s="86">
        <v>81393</v>
      </c>
      <c r="F40" s="22">
        <v>70804</v>
      </c>
      <c r="G40" s="22">
        <v>50553</v>
      </c>
      <c r="H40" s="22">
        <v>48956</v>
      </c>
      <c r="I40" s="22">
        <v>52054</v>
      </c>
      <c r="J40" s="87">
        <v>45398</v>
      </c>
    </row>
    <row r="41" spans="2:10" x14ac:dyDescent="0.3">
      <c r="B41" s="20" t="s">
        <v>18</v>
      </c>
      <c r="C41" s="20" t="s">
        <v>91</v>
      </c>
      <c r="D41" s="20" t="s">
        <v>92</v>
      </c>
      <c r="E41" s="86">
        <v>11723</v>
      </c>
      <c r="F41" s="22">
        <v>11982</v>
      </c>
      <c r="G41" s="22">
        <v>11338</v>
      </c>
      <c r="H41" s="22">
        <v>12100</v>
      </c>
      <c r="I41" s="22">
        <v>10367</v>
      </c>
      <c r="J41" s="87">
        <v>10892</v>
      </c>
    </row>
    <row r="42" spans="2:10" x14ac:dyDescent="0.3">
      <c r="B42" s="20" t="s">
        <v>18</v>
      </c>
      <c r="C42" s="20" t="s">
        <v>93</v>
      </c>
      <c r="D42" s="20" t="s">
        <v>94</v>
      </c>
      <c r="E42" s="86">
        <v>20323</v>
      </c>
      <c r="F42" s="22">
        <v>26203</v>
      </c>
      <c r="G42" s="22">
        <v>19465</v>
      </c>
      <c r="H42" s="22">
        <v>24416</v>
      </c>
      <c r="I42" s="22">
        <v>25675</v>
      </c>
      <c r="J42" s="87">
        <v>24914</v>
      </c>
    </row>
    <row r="43" spans="2:10" x14ac:dyDescent="0.3">
      <c r="B43" s="20" t="s">
        <v>18</v>
      </c>
      <c r="C43" s="20" t="s">
        <v>95</v>
      </c>
      <c r="D43" s="20" t="s">
        <v>96</v>
      </c>
      <c r="E43" s="86">
        <v>48823</v>
      </c>
      <c r="F43" s="22">
        <v>27648</v>
      </c>
      <c r="G43" s="22">
        <v>27075</v>
      </c>
      <c r="H43" s="22">
        <v>28169</v>
      </c>
      <c r="I43" s="22">
        <v>29264</v>
      </c>
      <c r="J43" s="87">
        <v>20982</v>
      </c>
    </row>
    <row r="44" spans="2:10" x14ac:dyDescent="0.3">
      <c r="B44" s="20" t="s">
        <v>18</v>
      </c>
      <c r="C44" s="20" t="s">
        <v>97</v>
      </c>
      <c r="D44" s="20" t="s">
        <v>98</v>
      </c>
      <c r="E44" s="86">
        <v>16594</v>
      </c>
      <c r="F44" s="22">
        <v>14873</v>
      </c>
      <c r="G44" s="22">
        <v>11439</v>
      </c>
      <c r="H44" s="22">
        <v>11689</v>
      </c>
      <c r="I44" s="22">
        <v>15009</v>
      </c>
      <c r="J44" s="87">
        <v>16837</v>
      </c>
    </row>
    <row r="45" spans="2:10" x14ac:dyDescent="0.3">
      <c r="B45" s="20" t="s">
        <v>18</v>
      </c>
      <c r="C45" s="20" t="s">
        <v>99</v>
      </c>
      <c r="D45" s="20" t="s">
        <v>100</v>
      </c>
      <c r="E45" s="86">
        <v>38999</v>
      </c>
      <c r="F45" s="22">
        <v>33682</v>
      </c>
      <c r="G45" s="22">
        <v>34580</v>
      </c>
      <c r="H45" s="22">
        <v>31414</v>
      </c>
      <c r="I45" s="22">
        <v>33439</v>
      </c>
      <c r="J45" s="87">
        <v>29458</v>
      </c>
    </row>
    <row r="46" spans="2:10" x14ac:dyDescent="0.3">
      <c r="B46" s="20" t="s">
        <v>18</v>
      </c>
      <c r="C46" s="20" t="s">
        <v>101</v>
      </c>
      <c r="D46" s="20" t="s">
        <v>102</v>
      </c>
      <c r="E46" s="86">
        <v>9591</v>
      </c>
      <c r="F46" s="22">
        <v>7859</v>
      </c>
      <c r="G46" s="22">
        <v>7989</v>
      </c>
      <c r="H46" s="22">
        <v>8394</v>
      </c>
      <c r="I46" s="22">
        <v>9003</v>
      </c>
      <c r="J46" s="87">
        <v>8563</v>
      </c>
    </row>
    <row r="47" spans="2:10" x14ac:dyDescent="0.3">
      <c r="B47" s="20" t="s">
        <v>18</v>
      </c>
      <c r="C47" s="20" t="s">
        <v>103</v>
      </c>
      <c r="D47" s="20" t="s">
        <v>104</v>
      </c>
      <c r="E47" s="86">
        <v>390781</v>
      </c>
      <c r="F47" s="22">
        <v>342865</v>
      </c>
      <c r="G47" s="22">
        <v>274004</v>
      </c>
      <c r="H47" s="22">
        <v>283404</v>
      </c>
      <c r="I47" s="22">
        <v>281417</v>
      </c>
      <c r="J47" s="87">
        <v>291669</v>
      </c>
    </row>
    <row r="48" spans="2:10" x14ac:dyDescent="0.3">
      <c r="B48" s="20" t="s">
        <v>18</v>
      </c>
      <c r="C48" s="20" t="s">
        <v>105</v>
      </c>
      <c r="D48" s="20" t="s">
        <v>106</v>
      </c>
      <c r="E48" s="86">
        <v>45277</v>
      </c>
      <c r="F48" s="22">
        <v>45643</v>
      </c>
      <c r="G48" s="22">
        <v>45409</v>
      </c>
      <c r="H48" s="22">
        <v>43535</v>
      </c>
      <c r="I48" s="22">
        <v>42383</v>
      </c>
      <c r="J48" s="87">
        <v>42416</v>
      </c>
    </row>
    <row r="49" spans="2:10" x14ac:dyDescent="0.3">
      <c r="B49" s="20" t="s">
        <v>18</v>
      </c>
      <c r="C49" s="20" t="s">
        <v>107</v>
      </c>
      <c r="D49" s="20" t="s">
        <v>108</v>
      </c>
      <c r="E49" s="86">
        <v>138288</v>
      </c>
      <c r="F49" s="22">
        <v>137403</v>
      </c>
      <c r="G49" s="22">
        <v>143371</v>
      </c>
      <c r="H49" s="22">
        <v>150031</v>
      </c>
      <c r="I49" s="22">
        <v>148497</v>
      </c>
      <c r="J49" s="87">
        <v>147117</v>
      </c>
    </row>
    <row r="50" spans="2:10" x14ac:dyDescent="0.3">
      <c r="B50" s="20" t="s">
        <v>18</v>
      </c>
      <c r="C50" s="20" t="s">
        <v>109</v>
      </c>
      <c r="D50" s="20" t="s">
        <v>110</v>
      </c>
      <c r="E50" s="86">
        <v>28998</v>
      </c>
      <c r="F50" s="22">
        <v>25247</v>
      </c>
      <c r="G50" s="22">
        <v>23807</v>
      </c>
      <c r="H50" s="22">
        <v>21358</v>
      </c>
      <c r="I50" s="22">
        <v>20503</v>
      </c>
      <c r="J50" s="87">
        <v>17227</v>
      </c>
    </row>
    <row r="51" spans="2:10" x14ac:dyDescent="0.3">
      <c r="B51" s="20" t="s">
        <v>18</v>
      </c>
      <c r="C51" s="20" t="s">
        <v>111</v>
      </c>
      <c r="D51" s="20" t="s">
        <v>112</v>
      </c>
      <c r="E51" s="86">
        <v>20296</v>
      </c>
      <c r="F51" s="22">
        <v>12873</v>
      </c>
      <c r="G51" s="22">
        <v>13941</v>
      </c>
      <c r="H51" s="22">
        <v>15506</v>
      </c>
      <c r="I51" s="22">
        <v>14248</v>
      </c>
      <c r="J51" s="87">
        <v>15413</v>
      </c>
    </row>
    <row r="52" spans="2:10" x14ac:dyDescent="0.3">
      <c r="B52" s="20" t="s">
        <v>18</v>
      </c>
      <c r="C52" s="20" t="s">
        <v>113</v>
      </c>
      <c r="D52" s="20" t="s">
        <v>114</v>
      </c>
      <c r="E52" s="86">
        <v>13753</v>
      </c>
      <c r="F52" s="22">
        <v>9988</v>
      </c>
      <c r="G52" s="22">
        <v>11280</v>
      </c>
      <c r="H52" s="22">
        <v>10407</v>
      </c>
      <c r="I52" s="22">
        <v>11128</v>
      </c>
      <c r="J52" s="87">
        <v>12380</v>
      </c>
    </row>
    <row r="53" spans="2:10" x14ac:dyDescent="0.3">
      <c r="B53" s="20" t="s">
        <v>18</v>
      </c>
      <c r="C53" s="20" t="s">
        <v>115</v>
      </c>
      <c r="D53" s="20" t="s">
        <v>116</v>
      </c>
      <c r="E53" s="86">
        <v>13460</v>
      </c>
      <c r="F53" s="22">
        <v>12536</v>
      </c>
      <c r="G53" s="22">
        <v>12607</v>
      </c>
      <c r="H53" s="22">
        <v>11984</v>
      </c>
      <c r="I53" s="22">
        <v>12412</v>
      </c>
      <c r="J53" s="87">
        <v>11823</v>
      </c>
    </row>
    <row r="54" spans="2:10" x14ac:dyDescent="0.3">
      <c r="B54" s="20" t="s">
        <v>18</v>
      </c>
      <c r="C54" s="20" t="s">
        <v>118</v>
      </c>
      <c r="D54" s="20" t="s">
        <v>119</v>
      </c>
      <c r="E54" s="86">
        <v>53006</v>
      </c>
      <c r="F54" s="22">
        <v>48694</v>
      </c>
      <c r="G54" s="22">
        <v>46057</v>
      </c>
      <c r="H54" s="22">
        <v>52108</v>
      </c>
      <c r="I54" s="22">
        <v>55908</v>
      </c>
      <c r="J54" s="87">
        <v>48742</v>
      </c>
    </row>
    <row r="55" spans="2:10" x14ac:dyDescent="0.3">
      <c r="B55" s="20" t="s">
        <v>18</v>
      </c>
      <c r="C55" s="20" t="s">
        <v>120</v>
      </c>
      <c r="D55" s="20" t="s">
        <v>121</v>
      </c>
      <c r="E55" s="86">
        <v>21081</v>
      </c>
      <c r="F55" s="22">
        <v>19622</v>
      </c>
      <c r="G55" s="22">
        <v>22186</v>
      </c>
      <c r="H55" s="22">
        <v>22233</v>
      </c>
      <c r="I55" s="22">
        <v>22200</v>
      </c>
      <c r="J55" s="87">
        <v>22490</v>
      </c>
    </row>
    <row r="56" spans="2:10" x14ac:dyDescent="0.3">
      <c r="B56" s="20" t="s">
        <v>18</v>
      </c>
      <c r="C56" s="20" t="s">
        <v>122</v>
      </c>
      <c r="D56" s="20" t="s">
        <v>123</v>
      </c>
      <c r="E56" s="86">
        <v>8913</v>
      </c>
      <c r="F56" s="22">
        <v>8738</v>
      </c>
      <c r="G56" s="22">
        <v>11046</v>
      </c>
      <c r="H56" s="22">
        <v>8961</v>
      </c>
      <c r="I56" s="22">
        <v>6949</v>
      </c>
      <c r="J56" s="87">
        <v>6680</v>
      </c>
    </row>
    <row r="57" spans="2:10" x14ac:dyDescent="0.3">
      <c r="B57" s="20" t="s">
        <v>18</v>
      </c>
      <c r="C57" s="20" t="s">
        <v>124</v>
      </c>
      <c r="D57" s="20" t="s">
        <v>125</v>
      </c>
      <c r="E57" s="86">
        <v>32819</v>
      </c>
      <c r="F57" s="22">
        <v>27296</v>
      </c>
      <c r="G57" s="22">
        <v>33451</v>
      </c>
      <c r="H57" s="22">
        <v>31628</v>
      </c>
      <c r="I57" s="22">
        <v>25953</v>
      </c>
      <c r="J57" s="87">
        <v>25490</v>
      </c>
    </row>
    <row r="58" spans="2:10" x14ac:dyDescent="0.3">
      <c r="B58" s="20" t="s">
        <v>18</v>
      </c>
      <c r="C58" s="20" t="s">
        <v>126</v>
      </c>
      <c r="D58" s="20" t="s">
        <v>127</v>
      </c>
      <c r="E58" s="86">
        <v>8076</v>
      </c>
      <c r="F58" s="22">
        <v>8032</v>
      </c>
      <c r="G58" s="22">
        <v>8536</v>
      </c>
      <c r="H58" s="22">
        <v>8296</v>
      </c>
      <c r="I58" s="22">
        <v>8374</v>
      </c>
      <c r="J58" s="87">
        <v>8421</v>
      </c>
    </row>
    <row r="59" spans="2:10" x14ac:dyDescent="0.3">
      <c r="B59" s="20" t="s">
        <v>18</v>
      </c>
      <c r="C59" s="20" t="s">
        <v>128</v>
      </c>
      <c r="D59" s="20" t="s">
        <v>129</v>
      </c>
      <c r="E59" s="86">
        <v>29235</v>
      </c>
      <c r="F59" s="22">
        <v>20923</v>
      </c>
      <c r="G59" s="22">
        <v>23497</v>
      </c>
      <c r="H59" s="22">
        <v>21085</v>
      </c>
      <c r="I59" s="22">
        <v>21185</v>
      </c>
      <c r="J59" s="87">
        <v>21310</v>
      </c>
    </row>
    <row r="60" spans="2:10" x14ac:dyDescent="0.3">
      <c r="B60" s="20" t="s">
        <v>18</v>
      </c>
      <c r="C60" s="20" t="s">
        <v>130</v>
      </c>
      <c r="D60" s="20" t="s">
        <v>131</v>
      </c>
      <c r="E60" s="86">
        <v>21296</v>
      </c>
      <c r="F60" s="22">
        <v>22457</v>
      </c>
      <c r="G60" s="22">
        <v>12233</v>
      </c>
      <c r="H60" s="22">
        <v>14946</v>
      </c>
      <c r="I60" s="22">
        <v>15165</v>
      </c>
      <c r="J60" s="87">
        <v>18430</v>
      </c>
    </row>
    <row r="61" spans="2:10" x14ac:dyDescent="0.3">
      <c r="B61" s="20" t="s">
        <v>18</v>
      </c>
      <c r="C61" s="20" t="s">
        <v>132</v>
      </c>
      <c r="D61" s="20" t="s">
        <v>133</v>
      </c>
      <c r="E61" s="86">
        <v>61641</v>
      </c>
      <c r="F61" s="22">
        <v>62689</v>
      </c>
      <c r="G61" s="22">
        <v>70224</v>
      </c>
      <c r="H61" s="22">
        <v>71659</v>
      </c>
      <c r="I61" s="22">
        <v>70377</v>
      </c>
      <c r="J61" s="87">
        <v>70829</v>
      </c>
    </row>
    <row r="62" spans="2:10" x14ac:dyDescent="0.3">
      <c r="B62" s="20" t="s">
        <v>18</v>
      </c>
      <c r="C62" s="20" t="s">
        <v>134</v>
      </c>
      <c r="D62" s="20" t="s">
        <v>135</v>
      </c>
      <c r="E62" s="86">
        <v>15024</v>
      </c>
      <c r="F62" s="22">
        <v>15587</v>
      </c>
      <c r="G62" s="22">
        <v>15455</v>
      </c>
      <c r="H62" s="22">
        <v>19992</v>
      </c>
      <c r="I62" s="22">
        <v>21641</v>
      </c>
      <c r="J62" s="87">
        <v>17040</v>
      </c>
    </row>
    <row r="63" spans="2:10" x14ac:dyDescent="0.3">
      <c r="B63" s="20" t="s">
        <v>18</v>
      </c>
      <c r="C63" s="20" t="s">
        <v>136</v>
      </c>
      <c r="D63" s="20" t="s">
        <v>137</v>
      </c>
      <c r="E63" s="86">
        <v>24930</v>
      </c>
      <c r="F63" s="22">
        <v>24500</v>
      </c>
      <c r="G63" s="22">
        <v>22505</v>
      </c>
      <c r="H63" s="22">
        <v>20092</v>
      </c>
      <c r="I63" s="22">
        <v>20120</v>
      </c>
      <c r="J63" s="87">
        <v>22066</v>
      </c>
    </row>
    <row r="64" spans="2:10" x14ac:dyDescent="0.3">
      <c r="B64" s="20" t="s">
        <v>18</v>
      </c>
      <c r="C64" s="20" t="s">
        <v>138</v>
      </c>
      <c r="D64" s="20" t="s">
        <v>139</v>
      </c>
      <c r="E64" s="86">
        <v>18602</v>
      </c>
      <c r="F64" s="22">
        <v>19505</v>
      </c>
      <c r="G64" s="22">
        <v>34696</v>
      </c>
      <c r="H64" s="22">
        <v>42762</v>
      </c>
      <c r="I64" s="22">
        <v>36792</v>
      </c>
      <c r="J64" s="87">
        <v>32403</v>
      </c>
    </row>
    <row r="65" spans="2:10" x14ac:dyDescent="0.3">
      <c r="B65" s="20" t="s">
        <v>140</v>
      </c>
      <c r="C65" s="20" t="s">
        <v>141</v>
      </c>
      <c r="D65" s="20" t="s">
        <v>142</v>
      </c>
      <c r="E65" s="86">
        <v>59315</v>
      </c>
      <c r="F65" s="22">
        <v>42358</v>
      </c>
      <c r="G65" s="22">
        <v>43421</v>
      </c>
      <c r="H65" s="22">
        <v>41507</v>
      </c>
      <c r="I65" s="22">
        <v>39660</v>
      </c>
      <c r="J65" s="87">
        <v>43862</v>
      </c>
    </row>
    <row r="66" spans="2:10" x14ac:dyDescent="0.3">
      <c r="B66" s="20" t="s">
        <v>140</v>
      </c>
      <c r="C66" s="20" t="s">
        <v>143</v>
      </c>
      <c r="D66" s="20" t="s">
        <v>144</v>
      </c>
      <c r="E66" s="86">
        <v>76141</v>
      </c>
      <c r="F66" s="22">
        <v>58863</v>
      </c>
      <c r="G66" s="22">
        <v>56041</v>
      </c>
      <c r="H66" s="22">
        <v>44682</v>
      </c>
      <c r="I66" s="22">
        <v>44914</v>
      </c>
      <c r="J66" s="87">
        <v>51229</v>
      </c>
    </row>
    <row r="67" spans="2:10" x14ac:dyDescent="0.3">
      <c r="B67" s="20" t="s">
        <v>140</v>
      </c>
      <c r="C67" s="20" t="s">
        <v>145</v>
      </c>
      <c r="D67" s="20" t="s">
        <v>146</v>
      </c>
      <c r="E67" s="86">
        <v>105525</v>
      </c>
      <c r="F67" s="22">
        <v>89269</v>
      </c>
      <c r="G67" s="22">
        <v>88914</v>
      </c>
      <c r="H67" s="22">
        <v>75081</v>
      </c>
      <c r="I67" s="22">
        <v>74168</v>
      </c>
      <c r="J67" s="87">
        <v>74449</v>
      </c>
    </row>
    <row r="68" spans="2:10" x14ac:dyDescent="0.3">
      <c r="B68" s="20" t="s">
        <v>140</v>
      </c>
      <c r="C68" s="20" t="s">
        <v>147</v>
      </c>
      <c r="D68" s="20" t="s">
        <v>148</v>
      </c>
      <c r="E68" s="86">
        <v>66071</v>
      </c>
      <c r="F68" s="22">
        <v>51383</v>
      </c>
      <c r="G68" s="22">
        <v>51621</v>
      </c>
      <c r="H68" s="22">
        <v>31872</v>
      </c>
      <c r="I68" s="22">
        <v>38434</v>
      </c>
      <c r="J68" s="87">
        <v>38704</v>
      </c>
    </row>
    <row r="69" spans="2:10" x14ac:dyDescent="0.3">
      <c r="B69" s="20" t="s">
        <v>140</v>
      </c>
      <c r="C69" s="20" t="s">
        <v>149</v>
      </c>
      <c r="D69" s="20" t="s">
        <v>150</v>
      </c>
      <c r="E69" s="86">
        <v>410789</v>
      </c>
      <c r="F69" s="22">
        <v>362776</v>
      </c>
      <c r="G69" s="22">
        <v>369371</v>
      </c>
      <c r="H69" s="22">
        <v>290482</v>
      </c>
      <c r="I69" s="22">
        <v>275629</v>
      </c>
      <c r="J69" s="87">
        <v>276265</v>
      </c>
    </row>
    <row r="70" spans="2:10" x14ac:dyDescent="0.3">
      <c r="B70" s="20" t="s">
        <v>140</v>
      </c>
      <c r="C70" s="20" t="s">
        <v>151</v>
      </c>
      <c r="D70" s="20" t="s">
        <v>152</v>
      </c>
      <c r="E70" s="86">
        <v>376018</v>
      </c>
      <c r="F70" s="22">
        <v>324417</v>
      </c>
      <c r="G70" s="22">
        <v>323262</v>
      </c>
      <c r="H70" s="22">
        <v>248384</v>
      </c>
      <c r="I70" s="22">
        <v>240567</v>
      </c>
      <c r="J70" s="87">
        <v>251017</v>
      </c>
    </row>
    <row r="71" spans="2:10" x14ac:dyDescent="0.3">
      <c r="B71" s="20" t="s">
        <v>140</v>
      </c>
      <c r="C71" s="20" t="s">
        <v>153</v>
      </c>
      <c r="D71" s="20" t="s">
        <v>154</v>
      </c>
      <c r="E71" s="86">
        <v>266827</v>
      </c>
      <c r="F71" s="22">
        <v>217750</v>
      </c>
      <c r="G71" s="22">
        <v>203203</v>
      </c>
      <c r="H71" s="22">
        <v>169974</v>
      </c>
      <c r="I71" s="22">
        <v>177213</v>
      </c>
      <c r="J71" s="87">
        <v>159613</v>
      </c>
    </row>
    <row r="72" spans="2:10" x14ac:dyDescent="0.3">
      <c r="B72" s="20" t="s">
        <v>140</v>
      </c>
      <c r="C72" s="20" t="s">
        <v>155</v>
      </c>
      <c r="D72" s="20" t="s">
        <v>156</v>
      </c>
      <c r="E72" s="86">
        <v>268353</v>
      </c>
      <c r="F72" s="22">
        <v>198248</v>
      </c>
      <c r="G72" s="22">
        <v>201581</v>
      </c>
      <c r="H72" s="22">
        <v>197007</v>
      </c>
      <c r="I72" s="22">
        <v>194515</v>
      </c>
      <c r="J72" s="87">
        <v>210937</v>
      </c>
    </row>
    <row r="73" spans="2:10" x14ac:dyDescent="0.3">
      <c r="B73" s="20" t="s">
        <v>140</v>
      </c>
      <c r="C73" s="20" t="s">
        <v>157</v>
      </c>
      <c r="D73" s="20" t="s">
        <v>158</v>
      </c>
      <c r="E73" s="86">
        <v>584210</v>
      </c>
      <c r="F73" s="22">
        <v>532107</v>
      </c>
      <c r="G73" s="22">
        <v>530911</v>
      </c>
      <c r="H73" s="22">
        <v>435817</v>
      </c>
      <c r="I73" s="22">
        <v>435995</v>
      </c>
      <c r="J73" s="87">
        <v>417830</v>
      </c>
    </row>
    <row r="74" spans="2:10" x14ac:dyDescent="0.3">
      <c r="B74" s="20" t="s">
        <v>140</v>
      </c>
      <c r="C74" s="20" t="s">
        <v>159</v>
      </c>
      <c r="D74" s="20" t="s">
        <v>160</v>
      </c>
      <c r="E74" s="86">
        <v>191141</v>
      </c>
      <c r="F74" s="22">
        <v>164268</v>
      </c>
      <c r="G74" s="22">
        <v>167788</v>
      </c>
      <c r="H74" s="22">
        <v>156094</v>
      </c>
      <c r="I74" s="22">
        <v>166475</v>
      </c>
      <c r="J74" s="87">
        <v>161345</v>
      </c>
    </row>
    <row r="75" spans="2:10" x14ac:dyDescent="0.3">
      <c r="B75" s="20" t="s">
        <v>140</v>
      </c>
      <c r="C75" s="20" t="s">
        <v>161</v>
      </c>
      <c r="D75" s="20" t="s">
        <v>162</v>
      </c>
      <c r="E75" s="86">
        <v>99182</v>
      </c>
      <c r="F75" s="22">
        <v>51249</v>
      </c>
      <c r="G75" s="22">
        <v>51505</v>
      </c>
      <c r="H75" s="22">
        <v>56371</v>
      </c>
      <c r="I75" s="22">
        <v>60195</v>
      </c>
      <c r="J75" s="87">
        <v>38622</v>
      </c>
    </row>
    <row r="76" spans="2:10" x14ac:dyDescent="0.3">
      <c r="B76" s="20" t="s">
        <v>140</v>
      </c>
      <c r="C76" s="20" t="s">
        <v>163</v>
      </c>
      <c r="D76" s="20" t="s">
        <v>164</v>
      </c>
      <c r="E76" s="86">
        <v>426983</v>
      </c>
      <c r="F76" s="22">
        <v>313091</v>
      </c>
      <c r="G76" s="22">
        <v>320117</v>
      </c>
      <c r="H76" s="22">
        <v>263251</v>
      </c>
      <c r="I76" s="22">
        <v>264977</v>
      </c>
      <c r="J76" s="87">
        <v>243821</v>
      </c>
    </row>
    <row r="77" spans="2:10" x14ac:dyDescent="0.3">
      <c r="B77" s="20" t="s">
        <v>140</v>
      </c>
      <c r="C77" s="20" t="s">
        <v>165</v>
      </c>
      <c r="D77" s="20" t="s">
        <v>166</v>
      </c>
      <c r="E77" s="86">
        <v>210908</v>
      </c>
      <c r="F77" s="22">
        <v>161445</v>
      </c>
      <c r="G77" s="22">
        <v>154664</v>
      </c>
      <c r="H77" s="22">
        <v>169060</v>
      </c>
      <c r="I77" s="22">
        <v>161768</v>
      </c>
      <c r="J77" s="87">
        <v>136013</v>
      </c>
    </row>
    <row r="78" spans="2:10" x14ac:dyDescent="0.3">
      <c r="B78" s="20" t="s">
        <v>140</v>
      </c>
      <c r="C78" s="20" t="s">
        <v>167</v>
      </c>
      <c r="D78" s="20" t="s">
        <v>168</v>
      </c>
      <c r="E78" s="86">
        <v>128157</v>
      </c>
      <c r="F78" s="22">
        <v>82712</v>
      </c>
      <c r="G78" s="22">
        <v>80560</v>
      </c>
      <c r="H78" s="22">
        <v>82568</v>
      </c>
      <c r="I78" s="22">
        <v>81724</v>
      </c>
      <c r="J78" s="87">
        <v>82510</v>
      </c>
    </row>
    <row r="79" spans="2:10" x14ac:dyDescent="0.3">
      <c r="B79" s="20" t="s">
        <v>140</v>
      </c>
      <c r="C79" s="20" t="s">
        <v>169</v>
      </c>
      <c r="D79" s="20" t="s">
        <v>170</v>
      </c>
      <c r="E79" s="86">
        <v>186421</v>
      </c>
      <c r="F79" s="22">
        <v>161756</v>
      </c>
      <c r="G79" s="22">
        <v>178380</v>
      </c>
      <c r="H79" s="22">
        <v>150133</v>
      </c>
      <c r="I79" s="22">
        <v>137185</v>
      </c>
      <c r="J79" s="87">
        <v>147778</v>
      </c>
    </row>
    <row r="80" spans="2:10" x14ac:dyDescent="0.3">
      <c r="B80" s="20" t="s">
        <v>140</v>
      </c>
      <c r="C80" s="20" t="s">
        <v>171</v>
      </c>
      <c r="D80" s="20" t="s">
        <v>172</v>
      </c>
      <c r="E80" s="86">
        <v>132686</v>
      </c>
      <c r="F80" s="22">
        <v>93869</v>
      </c>
      <c r="G80" s="22">
        <v>106207</v>
      </c>
      <c r="H80" s="22">
        <v>114573</v>
      </c>
      <c r="I80" s="22">
        <v>123079</v>
      </c>
      <c r="J80" s="87">
        <v>117372</v>
      </c>
    </row>
    <row r="81" spans="2:10" x14ac:dyDescent="0.3">
      <c r="B81" s="20" t="s">
        <v>140</v>
      </c>
      <c r="C81" s="20" t="s">
        <v>173</v>
      </c>
      <c r="D81" s="20" t="s">
        <v>174</v>
      </c>
      <c r="E81" s="86">
        <v>75701</v>
      </c>
      <c r="F81" s="22">
        <v>49483</v>
      </c>
      <c r="G81" s="22">
        <v>44404</v>
      </c>
      <c r="H81" s="22">
        <v>31369</v>
      </c>
      <c r="I81" s="22">
        <v>32488</v>
      </c>
      <c r="J81" s="87">
        <v>30513</v>
      </c>
    </row>
    <row r="82" spans="2:10" x14ac:dyDescent="0.3">
      <c r="B82" s="20" t="s">
        <v>140</v>
      </c>
      <c r="C82" s="20" t="s">
        <v>175</v>
      </c>
      <c r="D82" s="20" t="s">
        <v>176</v>
      </c>
      <c r="E82" s="86">
        <v>611728</v>
      </c>
      <c r="F82" s="22">
        <v>450904</v>
      </c>
      <c r="G82" s="22">
        <v>469947</v>
      </c>
      <c r="H82" s="22">
        <v>413395</v>
      </c>
      <c r="I82" s="22">
        <v>422338</v>
      </c>
      <c r="J82" s="87">
        <v>444813</v>
      </c>
    </row>
    <row r="83" spans="2:10" x14ac:dyDescent="0.3">
      <c r="B83" s="20" t="s">
        <v>140</v>
      </c>
      <c r="C83" s="20" t="s">
        <v>177</v>
      </c>
      <c r="D83" s="20" t="s">
        <v>178</v>
      </c>
      <c r="E83" s="86">
        <v>196771</v>
      </c>
      <c r="F83" s="22">
        <v>130005</v>
      </c>
      <c r="G83" s="22">
        <v>134567</v>
      </c>
      <c r="H83" s="22">
        <v>128188</v>
      </c>
      <c r="I83" s="22">
        <v>125387</v>
      </c>
      <c r="J83" s="87">
        <v>114156</v>
      </c>
    </row>
    <row r="84" spans="2:10" x14ac:dyDescent="0.3">
      <c r="B84" s="20" t="s">
        <v>140</v>
      </c>
      <c r="C84" s="20" t="s">
        <v>179</v>
      </c>
      <c r="D84" s="20" t="s">
        <v>180</v>
      </c>
      <c r="E84" s="86">
        <v>105660</v>
      </c>
      <c r="F84" s="22">
        <v>93404</v>
      </c>
      <c r="G84" s="22">
        <v>109956</v>
      </c>
      <c r="H84" s="22">
        <v>97894</v>
      </c>
      <c r="I84" s="22">
        <v>85796</v>
      </c>
      <c r="J84" s="87">
        <v>83330</v>
      </c>
    </row>
    <row r="85" spans="2:10" x14ac:dyDescent="0.3">
      <c r="B85" s="20" t="s">
        <v>140</v>
      </c>
      <c r="C85" s="20" t="s">
        <v>181</v>
      </c>
      <c r="D85" s="20" t="s">
        <v>182</v>
      </c>
      <c r="E85" s="86">
        <v>224217</v>
      </c>
      <c r="F85" s="22">
        <v>243906</v>
      </c>
      <c r="G85" s="22">
        <v>276227</v>
      </c>
      <c r="H85" s="22">
        <v>263529</v>
      </c>
      <c r="I85" s="22">
        <v>274001</v>
      </c>
      <c r="J85" s="87">
        <v>282550</v>
      </c>
    </row>
    <row r="86" spans="2:10" x14ac:dyDescent="0.3">
      <c r="B86" s="20" t="s">
        <v>140</v>
      </c>
      <c r="C86" s="20" t="s">
        <v>183</v>
      </c>
      <c r="D86" s="20" t="s">
        <v>184</v>
      </c>
      <c r="E86" s="86">
        <v>527133</v>
      </c>
      <c r="F86" s="22">
        <v>490984</v>
      </c>
      <c r="G86" s="22">
        <v>589561</v>
      </c>
      <c r="H86" s="22">
        <v>516191</v>
      </c>
      <c r="I86" s="22">
        <v>576704</v>
      </c>
      <c r="J86" s="87">
        <v>624640</v>
      </c>
    </row>
    <row r="87" spans="2:10" x14ac:dyDescent="0.3">
      <c r="B87" s="20" t="s">
        <v>140</v>
      </c>
      <c r="C87" s="20" t="s">
        <v>185</v>
      </c>
      <c r="D87" s="20" t="s">
        <v>186</v>
      </c>
      <c r="E87" s="86">
        <v>433977</v>
      </c>
      <c r="F87" s="22">
        <v>371011</v>
      </c>
      <c r="G87" s="22">
        <v>395834</v>
      </c>
      <c r="H87" s="22">
        <v>346907</v>
      </c>
      <c r="I87" s="22">
        <v>337577</v>
      </c>
      <c r="J87" s="87">
        <v>335888</v>
      </c>
    </row>
    <row r="88" spans="2:10" x14ac:dyDescent="0.3">
      <c r="B88" s="20" t="s">
        <v>140</v>
      </c>
      <c r="C88" s="20" t="s">
        <v>187</v>
      </c>
      <c r="D88" s="20" t="s">
        <v>188</v>
      </c>
      <c r="E88" s="86">
        <v>132327</v>
      </c>
      <c r="F88" s="22">
        <v>102758</v>
      </c>
      <c r="G88" s="22">
        <v>104468</v>
      </c>
      <c r="H88" s="22">
        <v>101127</v>
      </c>
      <c r="I88" s="22">
        <v>107359</v>
      </c>
      <c r="J88" s="87">
        <v>106732</v>
      </c>
    </row>
    <row r="89" spans="2:10" x14ac:dyDescent="0.3">
      <c r="B89" s="20" t="s">
        <v>140</v>
      </c>
      <c r="C89" s="20" t="s">
        <v>189</v>
      </c>
      <c r="D89" s="20" t="s">
        <v>190</v>
      </c>
      <c r="E89" s="86">
        <v>77989</v>
      </c>
      <c r="F89" s="22">
        <v>64224</v>
      </c>
      <c r="G89" s="22">
        <v>65720</v>
      </c>
      <c r="H89" s="22">
        <v>54371</v>
      </c>
      <c r="I89" s="22">
        <v>54354</v>
      </c>
      <c r="J89" s="87">
        <v>57678</v>
      </c>
    </row>
    <row r="90" spans="2:10" x14ac:dyDescent="0.3">
      <c r="B90" s="20" t="s">
        <v>140</v>
      </c>
      <c r="C90" s="20" t="s">
        <v>191</v>
      </c>
      <c r="D90" s="20" t="s">
        <v>192</v>
      </c>
      <c r="E90" s="86">
        <v>721749</v>
      </c>
      <c r="F90" s="22">
        <v>596824</v>
      </c>
      <c r="G90" s="22">
        <v>596890</v>
      </c>
      <c r="H90" s="22">
        <v>558788</v>
      </c>
      <c r="I90" s="22">
        <v>576983</v>
      </c>
      <c r="J90" s="87">
        <v>594292</v>
      </c>
    </row>
    <row r="91" spans="2:10" x14ac:dyDescent="0.3">
      <c r="B91" s="20" t="s">
        <v>140</v>
      </c>
      <c r="C91" s="20" t="s">
        <v>193</v>
      </c>
      <c r="D91" s="20" t="s">
        <v>194</v>
      </c>
      <c r="E91" s="86">
        <v>56429</v>
      </c>
      <c r="F91" s="22">
        <v>42493</v>
      </c>
      <c r="G91" s="22">
        <v>38112</v>
      </c>
      <c r="H91" s="22">
        <v>36346</v>
      </c>
      <c r="I91" s="22">
        <v>34500</v>
      </c>
      <c r="J91" s="87">
        <v>35741</v>
      </c>
    </row>
    <row r="92" spans="2:10" x14ac:dyDescent="0.3">
      <c r="B92" s="20" t="s">
        <v>140</v>
      </c>
      <c r="C92" s="20" t="s">
        <v>195</v>
      </c>
      <c r="D92" s="20" t="s">
        <v>196</v>
      </c>
      <c r="E92" s="86">
        <v>115752</v>
      </c>
      <c r="F92" s="22">
        <v>76083</v>
      </c>
      <c r="G92" s="22">
        <v>80453</v>
      </c>
      <c r="H92" s="22">
        <v>66985</v>
      </c>
      <c r="I92" s="22">
        <v>68687</v>
      </c>
      <c r="J92" s="87">
        <v>53923</v>
      </c>
    </row>
    <row r="93" spans="2:10" x14ac:dyDescent="0.3">
      <c r="B93" s="20" t="s">
        <v>140</v>
      </c>
      <c r="C93" s="20" t="s">
        <v>197</v>
      </c>
      <c r="D93" s="20" t="s">
        <v>198</v>
      </c>
      <c r="E93" s="86">
        <v>257545</v>
      </c>
      <c r="F93" s="22">
        <v>233057</v>
      </c>
      <c r="G93" s="22">
        <v>242121</v>
      </c>
      <c r="H93" s="22">
        <v>241165</v>
      </c>
      <c r="I93" s="22">
        <v>220375</v>
      </c>
      <c r="J93" s="87">
        <v>190717</v>
      </c>
    </row>
    <row r="94" spans="2:10" x14ac:dyDescent="0.3">
      <c r="B94" s="20" t="s">
        <v>140</v>
      </c>
      <c r="C94" s="20" t="s">
        <v>199</v>
      </c>
      <c r="D94" s="20" t="s">
        <v>200</v>
      </c>
      <c r="E94" s="86">
        <v>136324</v>
      </c>
      <c r="F94" s="22">
        <v>107475</v>
      </c>
      <c r="G94" s="22">
        <v>115918</v>
      </c>
      <c r="H94" s="22">
        <v>109826</v>
      </c>
      <c r="I94" s="22">
        <v>87032</v>
      </c>
      <c r="J94" s="87">
        <v>108762</v>
      </c>
    </row>
    <row r="95" spans="2:10" x14ac:dyDescent="0.3">
      <c r="B95" s="20" t="s">
        <v>140</v>
      </c>
      <c r="C95" s="20" t="s">
        <v>201</v>
      </c>
      <c r="D95" s="20" t="s">
        <v>202</v>
      </c>
      <c r="E95" s="86" t="s">
        <v>117</v>
      </c>
      <c r="F95" s="22" t="s">
        <v>117</v>
      </c>
      <c r="G95" s="22">
        <v>7049</v>
      </c>
      <c r="H95" s="22">
        <v>8424</v>
      </c>
      <c r="I95" s="22">
        <v>8587</v>
      </c>
      <c r="J95" s="87">
        <v>8961</v>
      </c>
    </row>
    <row r="96" spans="2:10" x14ac:dyDescent="0.3">
      <c r="B96" s="20" t="s">
        <v>140</v>
      </c>
      <c r="C96" s="20" t="s">
        <v>203</v>
      </c>
      <c r="D96" s="20" t="s">
        <v>204</v>
      </c>
      <c r="E96" s="86">
        <v>100941</v>
      </c>
      <c r="F96" s="22">
        <v>85482</v>
      </c>
      <c r="G96" s="22">
        <v>80241</v>
      </c>
      <c r="H96" s="22">
        <v>70009</v>
      </c>
      <c r="I96" s="22">
        <v>67195</v>
      </c>
      <c r="J96" s="87">
        <v>61593</v>
      </c>
    </row>
    <row r="97" spans="2:10" x14ac:dyDescent="0.3">
      <c r="B97" s="20" t="s">
        <v>4</v>
      </c>
      <c r="C97" s="20" t="s">
        <v>205</v>
      </c>
      <c r="D97" s="20" t="s">
        <v>206</v>
      </c>
      <c r="E97" s="86">
        <v>205847</v>
      </c>
      <c r="F97" s="22">
        <v>225210</v>
      </c>
      <c r="G97" s="22">
        <v>232576</v>
      </c>
      <c r="H97" s="22">
        <v>241593</v>
      </c>
      <c r="I97" s="22">
        <v>216696</v>
      </c>
      <c r="J97" s="87">
        <v>213669</v>
      </c>
    </row>
    <row r="98" spans="2:10" x14ac:dyDescent="0.3">
      <c r="B98" s="20" t="s">
        <v>4</v>
      </c>
      <c r="C98" s="20" t="s">
        <v>207</v>
      </c>
      <c r="D98" s="20" t="s">
        <v>208</v>
      </c>
      <c r="E98" s="86">
        <v>68165</v>
      </c>
      <c r="F98" s="22">
        <v>70430</v>
      </c>
      <c r="G98" s="22">
        <v>76613</v>
      </c>
      <c r="H98" s="22">
        <v>74746</v>
      </c>
      <c r="I98" s="22">
        <v>60796</v>
      </c>
      <c r="J98" s="87">
        <v>47650</v>
      </c>
    </row>
    <row r="99" spans="2:10" x14ac:dyDescent="0.3">
      <c r="B99" s="20" t="s">
        <v>4</v>
      </c>
      <c r="C99" s="20" t="s">
        <v>209</v>
      </c>
      <c r="D99" s="20" t="s">
        <v>210</v>
      </c>
      <c r="E99" s="86">
        <v>741528</v>
      </c>
      <c r="F99" s="22">
        <v>743239</v>
      </c>
      <c r="G99" s="22">
        <v>604011</v>
      </c>
      <c r="H99" s="22">
        <v>742518</v>
      </c>
      <c r="I99" s="22">
        <v>717540</v>
      </c>
      <c r="J99" s="87">
        <v>752549</v>
      </c>
    </row>
    <row r="100" spans="2:10" x14ac:dyDescent="0.3">
      <c r="B100" s="20" t="s">
        <v>4</v>
      </c>
      <c r="C100" s="20" t="s">
        <v>211</v>
      </c>
      <c r="D100" s="20" t="s">
        <v>212</v>
      </c>
      <c r="E100" s="86">
        <v>86182</v>
      </c>
      <c r="F100" s="22">
        <v>95932</v>
      </c>
      <c r="G100" s="22">
        <v>97818</v>
      </c>
      <c r="H100" s="22">
        <v>105288</v>
      </c>
      <c r="I100" s="22">
        <v>69246</v>
      </c>
      <c r="J100" s="87">
        <v>50216</v>
      </c>
    </row>
    <row r="101" spans="2:10" x14ac:dyDescent="0.3">
      <c r="B101" s="20" t="s">
        <v>4</v>
      </c>
      <c r="C101" s="20" t="s">
        <v>213</v>
      </c>
      <c r="D101" s="20" t="s">
        <v>214</v>
      </c>
      <c r="E101" s="86">
        <v>146622</v>
      </c>
      <c r="F101" s="22">
        <v>150496</v>
      </c>
      <c r="G101" s="22">
        <v>164946</v>
      </c>
      <c r="H101" s="22">
        <v>183655</v>
      </c>
      <c r="I101" s="22">
        <v>174798</v>
      </c>
      <c r="J101" s="87">
        <v>179993</v>
      </c>
    </row>
    <row r="102" spans="2:10" x14ac:dyDescent="0.3">
      <c r="B102" s="20" t="s">
        <v>4</v>
      </c>
      <c r="C102" s="20" t="s">
        <v>215</v>
      </c>
      <c r="D102" s="20" t="s">
        <v>216</v>
      </c>
      <c r="E102" s="86">
        <v>277559</v>
      </c>
      <c r="F102" s="22">
        <v>248818</v>
      </c>
      <c r="G102" s="22">
        <v>254231</v>
      </c>
      <c r="H102" s="22">
        <v>279580</v>
      </c>
      <c r="I102" s="22">
        <v>277987</v>
      </c>
      <c r="J102" s="87">
        <v>299351</v>
      </c>
    </row>
    <row r="103" spans="2:10" x14ac:dyDescent="0.3">
      <c r="B103" s="20" t="s">
        <v>4</v>
      </c>
      <c r="C103" s="20" t="s">
        <v>217</v>
      </c>
      <c r="D103" s="20" t="s">
        <v>218</v>
      </c>
      <c r="E103" s="86">
        <v>38280</v>
      </c>
      <c r="F103" s="22">
        <v>33626</v>
      </c>
      <c r="G103" s="22">
        <v>46670</v>
      </c>
      <c r="H103" s="22">
        <v>56507</v>
      </c>
      <c r="I103" s="22">
        <v>42545</v>
      </c>
      <c r="J103" s="87">
        <v>11101</v>
      </c>
    </row>
    <row r="104" spans="2:10" x14ac:dyDescent="0.3">
      <c r="B104" s="20" t="s">
        <v>4</v>
      </c>
      <c r="C104" s="20" t="s">
        <v>219</v>
      </c>
      <c r="D104" s="20" t="s">
        <v>220</v>
      </c>
      <c r="E104" s="86">
        <v>180223</v>
      </c>
      <c r="F104" s="22">
        <v>188832</v>
      </c>
      <c r="G104" s="22">
        <v>202019</v>
      </c>
      <c r="H104" s="22">
        <v>214810</v>
      </c>
      <c r="I104" s="22">
        <v>175820</v>
      </c>
      <c r="J104" s="87">
        <v>197941</v>
      </c>
    </row>
    <row r="105" spans="2:10" x14ac:dyDescent="0.3">
      <c r="B105" s="20" t="s">
        <v>4</v>
      </c>
      <c r="C105" s="20" t="s">
        <v>221</v>
      </c>
      <c r="D105" s="20" t="s">
        <v>222</v>
      </c>
      <c r="E105" s="86">
        <v>61834</v>
      </c>
      <c r="F105" s="22">
        <v>55002</v>
      </c>
      <c r="G105" s="22">
        <v>47666</v>
      </c>
      <c r="H105" s="22">
        <v>51219</v>
      </c>
      <c r="I105" s="22">
        <v>54983</v>
      </c>
      <c r="J105" s="87">
        <v>44947</v>
      </c>
    </row>
    <row r="106" spans="2:10" x14ac:dyDescent="0.3">
      <c r="B106" s="20" t="s">
        <v>4</v>
      </c>
      <c r="C106" s="20" t="s">
        <v>223</v>
      </c>
      <c r="D106" s="20" t="s">
        <v>224</v>
      </c>
      <c r="E106" s="86">
        <v>41180</v>
      </c>
      <c r="F106" s="22">
        <v>43416</v>
      </c>
      <c r="G106" s="22">
        <v>42743</v>
      </c>
      <c r="H106" s="22">
        <v>86593</v>
      </c>
      <c r="I106" s="22">
        <v>73831</v>
      </c>
      <c r="J106" s="87">
        <v>80278</v>
      </c>
    </row>
    <row r="107" spans="2:10" x14ac:dyDescent="0.3">
      <c r="B107" s="20" t="s">
        <v>4</v>
      </c>
      <c r="C107" s="20" t="s">
        <v>225</v>
      </c>
      <c r="D107" s="20" t="s">
        <v>226</v>
      </c>
      <c r="E107" s="86">
        <v>53723</v>
      </c>
      <c r="F107" s="22">
        <v>65237</v>
      </c>
      <c r="G107" s="22">
        <v>48813</v>
      </c>
      <c r="H107" s="22">
        <v>44195</v>
      </c>
      <c r="I107" s="22">
        <v>33406</v>
      </c>
      <c r="J107" s="87">
        <v>33171</v>
      </c>
    </row>
    <row r="108" spans="2:10" x14ac:dyDescent="0.3">
      <c r="B108" s="20" t="s">
        <v>4</v>
      </c>
      <c r="C108" s="20" t="s">
        <v>227</v>
      </c>
      <c r="D108" s="20" t="s">
        <v>228</v>
      </c>
      <c r="E108" s="86">
        <v>60099</v>
      </c>
      <c r="F108" s="22">
        <v>59621</v>
      </c>
      <c r="G108" s="22">
        <v>59353</v>
      </c>
      <c r="H108" s="22">
        <v>52474</v>
      </c>
      <c r="I108" s="22">
        <v>43545</v>
      </c>
      <c r="J108" s="87">
        <v>35266</v>
      </c>
    </row>
    <row r="109" spans="2:10" x14ac:dyDescent="0.3">
      <c r="B109" s="20" t="s">
        <v>4</v>
      </c>
      <c r="C109" s="20" t="s">
        <v>229</v>
      </c>
      <c r="D109" s="20" t="s">
        <v>230</v>
      </c>
      <c r="E109" s="86">
        <v>39298</v>
      </c>
      <c r="F109" s="22">
        <v>36075</v>
      </c>
      <c r="G109" s="22">
        <v>35720</v>
      </c>
      <c r="H109" s="22">
        <v>36531</v>
      </c>
      <c r="I109" s="22">
        <v>29933</v>
      </c>
      <c r="J109" s="87">
        <v>31293</v>
      </c>
    </row>
    <row r="110" spans="2:10" x14ac:dyDescent="0.3">
      <c r="B110" s="20" t="s">
        <v>4</v>
      </c>
      <c r="C110" s="20" t="s">
        <v>231</v>
      </c>
      <c r="D110" s="20" t="s">
        <v>232</v>
      </c>
      <c r="E110" s="86">
        <v>686250</v>
      </c>
      <c r="F110" s="22">
        <v>179602</v>
      </c>
      <c r="G110" s="22">
        <v>764705</v>
      </c>
      <c r="H110" s="22">
        <v>765804</v>
      </c>
      <c r="I110" s="22">
        <v>811189</v>
      </c>
      <c r="J110" s="87">
        <v>803974</v>
      </c>
    </row>
    <row r="111" spans="2:10" x14ac:dyDescent="0.3">
      <c r="B111" s="20" t="s">
        <v>4</v>
      </c>
      <c r="C111" s="20" t="s">
        <v>233</v>
      </c>
      <c r="D111" s="20" t="s">
        <v>234</v>
      </c>
      <c r="E111" s="86">
        <v>200592</v>
      </c>
      <c r="F111" s="22">
        <v>193153</v>
      </c>
      <c r="G111" s="22">
        <v>200595</v>
      </c>
      <c r="H111" s="22">
        <v>180089</v>
      </c>
      <c r="I111" s="22">
        <v>174698</v>
      </c>
      <c r="J111" s="87">
        <v>177668</v>
      </c>
    </row>
    <row r="112" spans="2:10" x14ac:dyDescent="0.3">
      <c r="B112" s="20" t="s">
        <v>4</v>
      </c>
      <c r="C112" s="20" t="s">
        <v>235</v>
      </c>
      <c r="D112" s="20" t="s">
        <v>236</v>
      </c>
      <c r="E112" s="86">
        <v>59557</v>
      </c>
      <c r="F112" s="22">
        <v>74336</v>
      </c>
      <c r="G112" s="22">
        <v>69317</v>
      </c>
      <c r="H112" s="22">
        <v>68446</v>
      </c>
      <c r="I112" s="22">
        <v>61994</v>
      </c>
      <c r="J112" s="87">
        <v>43432</v>
      </c>
    </row>
    <row r="113" spans="2:10" x14ac:dyDescent="0.3">
      <c r="B113" s="20" t="s">
        <v>4</v>
      </c>
      <c r="C113" s="20" t="s">
        <v>237</v>
      </c>
      <c r="D113" s="20" t="s">
        <v>238</v>
      </c>
      <c r="E113" s="86">
        <v>95433</v>
      </c>
      <c r="F113" s="22">
        <v>93187</v>
      </c>
      <c r="G113" s="22">
        <v>77425</v>
      </c>
      <c r="H113" s="22">
        <v>75359</v>
      </c>
      <c r="I113" s="22">
        <v>70461</v>
      </c>
      <c r="J113" s="87">
        <v>62623</v>
      </c>
    </row>
    <row r="114" spans="2:10" x14ac:dyDescent="0.3">
      <c r="B114" s="20" t="s">
        <v>4</v>
      </c>
      <c r="C114" s="20" t="s">
        <v>239</v>
      </c>
      <c r="D114" s="20" t="s">
        <v>240</v>
      </c>
      <c r="E114" s="86">
        <v>22105</v>
      </c>
      <c r="F114" s="22">
        <v>28177</v>
      </c>
      <c r="G114" s="22">
        <v>27645</v>
      </c>
      <c r="H114" s="22">
        <v>31628</v>
      </c>
      <c r="I114" s="22">
        <v>25206</v>
      </c>
      <c r="J114" s="87">
        <v>26475</v>
      </c>
    </row>
    <row r="115" spans="2:10" x14ac:dyDescent="0.3">
      <c r="B115" s="20" t="s">
        <v>4</v>
      </c>
      <c r="C115" s="20" t="s">
        <v>241</v>
      </c>
      <c r="D115" s="20" t="s">
        <v>242</v>
      </c>
      <c r="E115" s="86">
        <v>57839</v>
      </c>
      <c r="F115" s="22">
        <v>56876</v>
      </c>
      <c r="G115" s="22">
        <v>62509</v>
      </c>
      <c r="H115" s="22">
        <v>55688</v>
      </c>
      <c r="I115" s="22">
        <v>40406</v>
      </c>
      <c r="J115" s="87">
        <v>39562</v>
      </c>
    </row>
    <row r="116" spans="2:10" x14ac:dyDescent="0.3">
      <c r="B116" s="20" t="s">
        <v>4</v>
      </c>
      <c r="C116" s="20" t="s">
        <v>243</v>
      </c>
      <c r="D116" s="20" t="s">
        <v>244</v>
      </c>
      <c r="E116" s="86">
        <v>14306</v>
      </c>
      <c r="F116" s="22">
        <v>65156</v>
      </c>
      <c r="G116" s="22">
        <v>68829</v>
      </c>
      <c r="H116" s="22">
        <v>65291</v>
      </c>
      <c r="I116" s="22">
        <v>57464</v>
      </c>
      <c r="J116" s="87">
        <v>56087</v>
      </c>
    </row>
    <row r="117" spans="2:10" x14ac:dyDescent="0.3">
      <c r="B117" s="20" t="s">
        <v>245</v>
      </c>
      <c r="C117" s="20" t="s">
        <v>246</v>
      </c>
      <c r="D117" s="20" t="s">
        <v>247</v>
      </c>
      <c r="E117" s="86">
        <v>480444</v>
      </c>
      <c r="F117" s="22">
        <v>364709</v>
      </c>
      <c r="G117" s="22">
        <v>560330</v>
      </c>
      <c r="H117" s="22">
        <v>615897</v>
      </c>
      <c r="I117" s="22">
        <v>1175163</v>
      </c>
      <c r="J117" s="87">
        <v>530437</v>
      </c>
    </row>
    <row r="118" spans="2:10" ht="15" thickBot="1" x14ac:dyDescent="0.35">
      <c r="B118" s="20" t="s">
        <v>245</v>
      </c>
      <c r="C118" s="20" t="s">
        <v>248</v>
      </c>
      <c r="D118" s="20" t="s">
        <v>249</v>
      </c>
      <c r="E118" s="89">
        <v>556582</v>
      </c>
      <c r="F118" s="90">
        <v>414040</v>
      </c>
      <c r="G118" s="90">
        <v>503941</v>
      </c>
      <c r="H118" s="90">
        <v>422183</v>
      </c>
      <c r="I118" s="90">
        <v>533131</v>
      </c>
      <c r="J118" s="91">
        <v>452544</v>
      </c>
    </row>
    <row r="120" spans="2:10" ht="15" thickBot="1" x14ac:dyDescent="0.35"/>
    <row r="121" spans="2:10" ht="15" thickBot="1" x14ac:dyDescent="0.35">
      <c r="I121" s="127" t="s">
        <v>16</v>
      </c>
      <c r="J121" s="128" t="s">
        <v>17</v>
      </c>
    </row>
    <row r="122" spans="2:10" x14ac:dyDescent="0.3">
      <c r="C122" s="21"/>
      <c r="D122" s="20"/>
      <c r="E122" s="23"/>
      <c r="F122" s="23"/>
      <c r="G122" s="122" t="s">
        <v>250</v>
      </c>
      <c r="H122" s="123"/>
      <c r="I122" s="123">
        <f>SUM(I5:I64)</f>
        <v>3012630</v>
      </c>
      <c r="J122" s="124">
        <f>SUM(J5:J64)</f>
        <v>3047408</v>
      </c>
    </row>
    <row r="123" spans="2:10" x14ac:dyDescent="0.3">
      <c r="C123" s="21"/>
      <c r="D123" s="20"/>
      <c r="E123" s="23"/>
      <c r="F123" s="23"/>
      <c r="G123" s="55" t="s">
        <v>251</v>
      </c>
      <c r="H123" s="125"/>
      <c r="I123" s="125">
        <f>SUM(I65:I96)</f>
        <v>5595861</v>
      </c>
      <c r="J123" s="126">
        <f>SUM(J65:J96)</f>
        <v>5585656</v>
      </c>
    </row>
    <row r="124" spans="2:10" x14ac:dyDescent="0.3">
      <c r="C124" s="21"/>
      <c r="D124" s="20"/>
      <c r="E124" s="23"/>
      <c r="F124" s="23"/>
      <c r="G124" s="55" t="s">
        <v>252</v>
      </c>
      <c r="H124" s="125"/>
      <c r="I124" s="125">
        <f>SUM(I117:I118)</f>
        <v>1708294</v>
      </c>
      <c r="J124" s="126">
        <f>SUM(J117:J118)</f>
        <v>982981</v>
      </c>
    </row>
    <row r="125" spans="2:10" ht="15" thickBot="1" x14ac:dyDescent="0.35">
      <c r="C125" s="21"/>
      <c r="D125" s="20"/>
      <c r="E125" s="23"/>
      <c r="F125" s="23"/>
      <c r="G125" s="55" t="s">
        <v>258</v>
      </c>
      <c r="H125" s="125"/>
      <c r="I125" s="125">
        <f>SUM(I97:I116)</f>
        <v>3212544</v>
      </c>
      <c r="J125" s="126">
        <f>SUM(J97:J116)</f>
        <v>3187246</v>
      </c>
    </row>
    <row r="126" spans="2:10" ht="15" thickBot="1" x14ac:dyDescent="0.35">
      <c r="C126" s="21"/>
      <c r="D126" s="20"/>
      <c r="E126" s="23"/>
      <c r="F126" s="23"/>
      <c r="G126" s="53" t="s">
        <v>254</v>
      </c>
      <c r="H126" s="129"/>
      <c r="I126" s="129">
        <f>SUM(I5:I118)</f>
        <v>13529329</v>
      </c>
      <c r="J126" s="130">
        <f>SUM(J5:J118)</f>
        <v>12803291</v>
      </c>
    </row>
  </sheetData>
  <sheetProtection algorithmName="SHA-512" hashValue="1be23CkjbFkxt0DZ9tfHvb7Zj0FLz0DJhabX5pMbtYz5FZXTijiOl9BzRwJH1hZKradVm0djdK3Xa9YyS/k7LQ==" saltValue="mb13D/gvcJrsxulCrHBZv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/>
  </sheetViews>
  <sheetFormatPr defaultRowHeight="14.4" x14ac:dyDescent="0.3"/>
  <cols>
    <col min="4" max="4" width="46.44140625" bestFit="1" customWidth="1"/>
    <col min="5" max="5" width="13.88671875" bestFit="1" customWidth="1"/>
    <col min="6" max="6" width="13.33203125" customWidth="1"/>
    <col min="7" max="7" width="14.109375" customWidth="1"/>
    <col min="8" max="8" width="13.6640625" customWidth="1"/>
    <col min="9" max="9" width="14.44140625" customWidth="1"/>
    <col min="10" max="10" width="15.6640625" customWidth="1"/>
    <col min="11" max="11" width="18.88671875" bestFit="1" customWidth="1"/>
    <col min="12" max="12" width="15.6640625" customWidth="1"/>
  </cols>
  <sheetData>
    <row r="1" spans="1:12" x14ac:dyDescent="0.3">
      <c r="A1" s="58" t="s">
        <v>271</v>
      </c>
      <c r="B1" s="58"/>
      <c r="C1" s="58"/>
      <c r="D1" s="58"/>
      <c r="E1" s="58"/>
      <c r="F1" s="58"/>
      <c r="G1" s="58"/>
      <c r="H1" s="58"/>
      <c r="I1" s="58"/>
      <c r="J1" s="58"/>
    </row>
    <row r="3" spans="1:12" ht="15" thickBot="1" x14ac:dyDescent="0.35">
      <c r="A3" s="58"/>
      <c r="B3" s="58" t="s">
        <v>10</v>
      </c>
      <c r="C3" s="60" t="s">
        <v>266</v>
      </c>
      <c r="D3" s="60" t="s">
        <v>270</v>
      </c>
      <c r="E3" s="60"/>
      <c r="F3" s="58" t="s">
        <v>269</v>
      </c>
      <c r="G3" s="60"/>
      <c r="H3" s="58"/>
      <c r="I3" s="58"/>
      <c r="J3" s="58"/>
    </row>
    <row r="4" spans="1:12" ht="15" thickBot="1" x14ac:dyDescent="0.35">
      <c r="A4" s="58"/>
      <c r="B4" s="58"/>
      <c r="C4" s="58"/>
      <c r="D4" s="58"/>
      <c r="E4" s="92" t="s">
        <v>12</v>
      </c>
      <c r="F4" s="93" t="s">
        <v>13</v>
      </c>
      <c r="G4" s="94" t="s">
        <v>14</v>
      </c>
      <c r="H4" s="93" t="s">
        <v>15</v>
      </c>
      <c r="I4" s="93" t="s">
        <v>16</v>
      </c>
      <c r="J4" s="93" t="s">
        <v>17</v>
      </c>
      <c r="K4" s="93" t="s">
        <v>264</v>
      </c>
      <c r="L4" s="95" t="s">
        <v>268</v>
      </c>
    </row>
    <row r="5" spans="1:12" x14ac:dyDescent="0.3">
      <c r="A5" s="58"/>
      <c r="B5" s="60" t="s">
        <v>18</v>
      </c>
      <c r="C5" s="60" t="s">
        <v>21</v>
      </c>
      <c r="D5" s="60" t="s">
        <v>22</v>
      </c>
      <c r="E5" s="107">
        <v>532873.67000000004</v>
      </c>
      <c r="F5" s="59">
        <v>892016.67</v>
      </c>
      <c r="G5" s="59">
        <v>833496.49</v>
      </c>
      <c r="H5" s="59">
        <v>556827.78</v>
      </c>
      <c r="I5" s="59">
        <v>862379.75</v>
      </c>
      <c r="J5" s="59">
        <v>940375.71</v>
      </c>
      <c r="K5" s="50">
        <v>1.0938116523443404</v>
      </c>
      <c r="L5" s="101">
        <f>(J5*K5)</f>
        <v>1028593.9091795823</v>
      </c>
    </row>
    <row r="6" spans="1:12" x14ac:dyDescent="0.3">
      <c r="A6" s="58"/>
      <c r="B6" s="60" t="s">
        <v>18</v>
      </c>
      <c r="C6" s="60" t="s">
        <v>29</v>
      </c>
      <c r="D6" s="60" t="s">
        <v>30</v>
      </c>
      <c r="E6" s="107">
        <v>485099.36</v>
      </c>
      <c r="F6" s="59">
        <v>736686.4</v>
      </c>
      <c r="G6" s="59">
        <v>662855.11</v>
      </c>
      <c r="H6" s="59">
        <v>680809.06</v>
      </c>
      <c r="I6" s="59">
        <v>531159.77</v>
      </c>
      <c r="J6" s="59">
        <v>528494.81999999995</v>
      </c>
      <c r="K6" s="50">
        <v>1.0938116523443404</v>
      </c>
      <c r="L6" s="101">
        <f t="shared" ref="L6:L48" si="0">(J6*K6)</f>
        <v>578073.79231962468</v>
      </c>
    </row>
    <row r="7" spans="1:12" x14ac:dyDescent="0.3">
      <c r="A7" s="58"/>
      <c r="B7" s="60" t="s">
        <v>18</v>
      </c>
      <c r="C7" s="60" t="s">
        <v>41</v>
      </c>
      <c r="D7" s="60" t="s">
        <v>42</v>
      </c>
      <c r="E7" s="107">
        <v>476343.13</v>
      </c>
      <c r="F7" s="59">
        <v>320906.81</v>
      </c>
      <c r="G7" s="59">
        <v>182718.14</v>
      </c>
      <c r="H7" s="59">
        <v>283400.69</v>
      </c>
      <c r="I7" s="59">
        <v>204058.8</v>
      </c>
      <c r="J7" s="59">
        <v>326393.99</v>
      </c>
      <c r="K7" s="50">
        <v>1.0938116523443404</v>
      </c>
      <c r="L7" s="101">
        <f t="shared" si="0"/>
        <v>357013.54951716209</v>
      </c>
    </row>
    <row r="8" spans="1:12" x14ac:dyDescent="0.3">
      <c r="B8" s="60" t="s">
        <v>18</v>
      </c>
      <c r="C8" s="60" t="s">
        <v>53</v>
      </c>
      <c r="D8" s="60" t="s">
        <v>54</v>
      </c>
      <c r="E8" s="107">
        <v>35402.67</v>
      </c>
      <c r="F8" s="59">
        <v>29137.59</v>
      </c>
      <c r="G8" s="59">
        <v>958.97</v>
      </c>
      <c r="H8" s="59">
        <v>55487.6</v>
      </c>
      <c r="I8" s="59">
        <v>26397.77</v>
      </c>
      <c r="J8" s="59">
        <v>4275.99</v>
      </c>
      <c r="K8" s="50">
        <v>1.0938116523443404</v>
      </c>
      <c r="L8" s="101">
        <f t="shared" si="0"/>
        <v>4677.1276873078759</v>
      </c>
    </row>
    <row r="9" spans="1:12" x14ac:dyDescent="0.3">
      <c r="B9" s="60" t="s">
        <v>18</v>
      </c>
      <c r="C9" s="60" t="s">
        <v>63</v>
      </c>
      <c r="D9" s="60" t="s">
        <v>64</v>
      </c>
      <c r="E9" s="107">
        <v>340618.21</v>
      </c>
      <c r="F9" s="59">
        <v>835519.9</v>
      </c>
      <c r="G9" s="59">
        <v>798730.07</v>
      </c>
      <c r="H9" s="59">
        <v>996577.67</v>
      </c>
      <c r="I9" s="59">
        <v>489045.93</v>
      </c>
      <c r="J9" s="59">
        <v>589710.93999999994</v>
      </c>
      <c r="K9" s="50">
        <v>1.0938116523443404</v>
      </c>
      <c r="L9" s="101">
        <f t="shared" si="0"/>
        <v>645032.69768693415</v>
      </c>
    </row>
    <row r="10" spans="1:12" x14ac:dyDescent="0.3">
      <c r="B10" s="60" t="s">
        <v>18</v>
      </c>
      <c r="C10" s="60" t="s">
        <v>73</v>
      </c>
      <c r="D10" s="60" t="s">
        <v>74</v>
      </c>
      <c r="E10" s="107">
        <v>680597.97</v>
      </c>
      <c r="F10" s="59">
        <v>705203.12</v>
      </c>
      <c r="G10" s="59">
        <v>607968.57999999996</v>
      </c>
      <c r="H10" s="59">
        <v>575442.62</v>
      </c>
      <c r="I10" s="59">
        <v>989098.59</v>
      </c>
      <c r="J10" s="59">
        <v>787999.8</v>
      </c>
      <c r="K10" s="50">
        <v>1.0938116523443404</v>
      </c>
      <c r="L10" s="101">
        <f t="shared" si="0"/>
        <v>861923.36328500987</v>
      </c>
    </row>
    <row r="11" spans="1:12" x14ac:dyDescent="0.3">
      <c r="B11" s="60" t="s">
        <v>18</v>
      </c>
      <c r="C11" s="60" t="s">
        <v>87</v>
      </c>
      <c r="D11" s="60" t="s">
        <v>88</v>
      </c>
      <c r="E11" s="107">
        <v>2513932.09</v>
      </c>
      <c r="F11" s="59">
        <v>1668901.97</v>
      </c>
      <c r="G11" s="59">
        <v>1780111.95</v>
      </c>
      <c r="H11" s="59">
        <v>1113068.8999999999</v>
      </c>
      <c r="I11" s="59">
        <v>761335.08</v>
      </c>
      <c r="J11" s="59">
        <v>794488.7</v>
      </c>
      <c r="K11" s="50">
        <v>1.0938116523443404</v>
      </c>
      <c r="L11" s="101">
        <f t="shared" si="0"/>
        <v>869020.99771590694</v>
      </c>
    </row>
    <row r="12" spans="1:12" x14ac:dyDescent="0.3">
      <c r="B12" s="60" t="s">
        <v>18</v>
      </c>
      <c r="C12" s="60" t="s">
        <v>107</v>
      </c>
      <c r="D12" s="60" t="s">
        <v>108</v>
      </c>
      <c r="E12" s="107">
        <v>120712.09</v>
      </c>
      <c r="F12" s="59">
        <v>65120.07</v>
      </c>
      <c r="G12" s="59">
        <v>76059.91</v>
      </c>
      <c r="H12" s="59">
        <v>217721.94</v>
      </c>
      <c r="I12" s="59">
        <v>141352.49</v>
      </c>
      <c r="J12" s="59">
        <v>229714.96</v>
      </c>
      <c r="K12" s="50">
        <v>1.0938116523443404</v>
      </c>
      <c r="L12" s="101">
        <f t="shared" si="0"/>
        <v>251264.89996581405</v>
      </c>
    </row>
    <row r="13" spans="1:12" x14ac:dyDescent="0.3">
      <c r="B13" s="60" t="s">
        <v>140</v>
      </c>
      <c r="C13" s="60" t="s">
        <v>145</v>
      </c>
      <c r="D13" s="60" t="s">
        <v>146</v>
      </c>
      <c r="E13" s="107">
        <v>485276.46</v>
      </c>
      <c r="F13" s="59">
        <v>203001.13</v>
      </c>
      <c r="G13" s="59">
        <v>332689.02</v>
      </c>
      <c r="H13" s="59">
        <v>369443.67</v>
      </c>
      <c r="I13" s="59">
        <v>359201.04</v>
      </c>
      <c r="J13" s="59">
        <v>327499.89</v>
      </c>
      <c r="K13" s="50">
        <v>1.0938116523443404</v>
      </c>
      <c r="L13" s="101">
        <f t="shared" si="0"/>
        <v>358223.19582348975</v>
      </c>
    </row>
    <row r="14" spans="1:12" x14ac:dyDescent="0.3">
      <c r="B14" s="60" t="s">
        <v>140</v>
      </c>
      <c r="C14" s="60" t="s">
        <v>149</v>
      </c>
      <c r="D14" s="60" t="s">
        <v>150</v>
      </c>
      <c r="E14" s="107">
        <v>223403.77</v>
      </c>
      <c r="F14" s="59">
        <v>169925.2</v>
      </c>
      <c r="G14" s="59">
        <v>180700.69</v>
      </c>
      <c r="H14" s="59">
        <v>290913.15000000002</v>
      </c>
      <c r="I14" s="59">
        <v>90137.88</v>
      </c>
      <c r="J14" s="59">
        <v>145780.85999999999</v>
      </c>
      <c r="K14" s="50">
        <v>1.0938116523443404</v>
      </c>
      <c r="L14" s="101">
        <f t="shared" si="0"/>
        <v>159456.80335677895</v>
      </c>
    </row>
    <row r="15" spans="1:12" x14ac:dyDescent="0.3">
      <c r="B15" s="60" t="s">
        <v>140</v>
      </c>
      <c r="C15" s="60" t="s">
        <v>151</v>
      </c>
      <c r="D15" s="60" t="s">
        <v>152</v>
      </c>
      <c r="E15" s="107">
        <v>1318403.54</v>
      </c>
      <c r="F15" s="59">
        <v>1010796.5</v>
      </c>
      <c r="G15" s="59">
        <v>1085817.42</v>
      </c>
      <c r="H15" s="59">
        <v>889896.93</v>
      </c>
      <c r="I15" s="59">
        <v>738956.65</v>
      </c>
      <c r="J15" s="59">
        <v>1028732.34</v>
      </c>
      <c r="K15" s="50">
        <v>1.0938116523443404</v>
      </c>
      <c r="L15" s="101">
        <f t="shared" si="0"/>
        <v>1125239.4206354597</v>
      </c>
    </row>
    <row r="16" spans="1:12" x14ac:dyDescent="0.3">
      <c r="B16" s="60" t="s">
        <v>140</v>
      </c>
      <c r="C16" s="60" t="s">
        <v>153</v>
      </c>
      <c r="D16" s="60" t="s">
        <v>154</v>
      </c>
      <c r="E16" s="107">
        <v>231676.62</v>
      </c>
      <c r="F16" s="59">
        <v>144927.72</v>
      </c>
      <c r="G16" s="59">
        <v>71304.66</v>
      </c>
      <c r="H16" s="59">
        <v>100367.91</v>
      </c>
      <c r="I16" s="59">
        <v>96318.34</v>
      </c>
      <c r="J16" s="59">
        <v>95200.93</v>
      </c>
      <c r="K16" s="50">
        <v>1.0938116523443404</v>
      </c>
      <c r="L16" s="101">
        <f t="shared" si="0"/>
        <v>104131.88654801788</v>
      </c>
    </row>
    <row r="17" spans="2:12" x14ac:dyDescent="0.3">
      <c r="B17" s="60" t="s">
        <v>140</v>
      </c>
      <c r="C17" s="60" t="s">
        <v>155</v>
      </c>
      <c r="D17" s="60" t="s">
        <v>156</v>
      </c>
      <c r="E17" s="107">
        <v>54230.76</v>
      </c>
      <c r="F17" s="59">
        <v>65250.26</v>
      </c>
      <c r="G17" s="59">
        <v>73405.67</v>
      </c>
      <c r="H17" s="59">
        <v>84465.24</v>
      </c>
      <c r="I17" s="59">
        <v>143693.4</v>
      </c>
      <c r="J17" s="59">
        <v>103385.64</v>
      </c>
      <c r="K17" s="50">
        <v>1.0938116523443404</v>
      </c>
      <c r="L17" s="101">
        <f t="shared" si="0"/>
        <v>113084.41771707713</v>
      </c>
    </row>
    <row r="18" spans="2:12" x14ac:dyDescent="0.3">
      <c r="B18" s="60" t="s">
        <v>140</v>
      </c>
      <c r="C18" s="60" t="s">
        <v>157</v>
      </c>
      <c r="D18" s="60" t="s">
        <v>158</v>
      </c>
      <c r="E18" s="107">
        <v>2938628.06</v>
      </c>
      <c r="F18" s="59">
        <v>3405692.88</v>
      </c>
      <c r="G18" s="59">
        <v>2662608.69</v>
      </c>
      <c r="H18" s="59">
        <v>3151308.4</v>
      </c>
      <c r="I18" s="59">
        <v>1715402.66</v>
      </c>
      <c r="J18" s="59">
        <v>1977565.49</v>
      </c>
      <c r="K18" s="50">
        <v>1.0938116523443404</v>
      </c>
      <c r="L18" s="101">
        <f t="shared" si="0"/>
        <v>2163084.1762360451</v>
      </c>
    </row>
    <row r="19" spans="2:12" x14ac:dyDescent="0.3">
      <c r="B19" s="60" t="s">
        <v>140</v>
      </c>
      <c r="C19" s="60" t="s">
        <v>159</v>
      </c>
      <c r="D19" s="60" t="s">
        <v>160</v>
      </c>
      <c r="E19" s="107">
        <v>102771.3</v>
      </c>
      <c r="F19" s="59">
        <v>97741.47</v>
      </c>
      <c r="G19" s="59">
        <v>137148.51</v>
      </c>
      <c r="H19" s="59">
        <v>66722.53</v>
      </c>
      <c r="I19" s="59">
        <v>282220.28999999998</v>
      </c>
      <c r="J19" s="59">
        <v>125288.81</v>
      </c>
      <c r="K19" s="50">
        <v>1.0938116523443404</v>
      </c>
      <c r="L19" s="101">
        <f t="shared" si="0"/>
        <v>137042.36028635612</v>
      </c>
    </row>
    <row r="20" spans="2:12" x14ac:dyDescent="0.3">
      <c r="B20" s="60" t="s">
        <v>140</v>
      </c>
      <c r="C20" s="60" t="s">
        <v>163</v>
      </c>
      <c r="D20" s="60" t="s">
        <v>164</v>
      </c>
      <c r="E20" s="107">
        <v>169925.21</v>
      </c>
      <c r="F20" s="59">
        <v>85147.24</v>
      </c>
      <c r="G20" s="59">
        <v>82726.87</v>
      </c>
      <c r="H20" s="59">
        <v>130937.66</v>
      </c>
      <c r="I20" s="59">
        <v>47374.47</v>
      </c>
      <c r="J20" s="59">
        <v>47258.32</v>
      </c>
      <c r="K20" s="50">
        <v>1.0938116523443404</v>
      </c>
      <c r="L20" s="101">
        <f t="shared" si="0"/>
        <v>51691.701086217588</v>
      </c>
    </row>
    <row r="21" spans="2:12" x14ac:dyDescent="0.3">
      <c r="B21" s="60" t="s">
        <v>140</v>
      </c>
      <c r="C21" s="60" t="s">
        <v>165</v>
      </c>
      <c r="D21" s="60" t="s">
        <v>166</v>
      </c>
      <c r="E21" s="107">
        <v>26630.53</v>
      </c>
      <c r="F21" s="59">
        <v>84744.54</v>
      </c>
      <c r="G21" s="59">
        <v>1255.3499999999999</v>
      </c>
      <c r="H21" s="59">
        <v>60264.72</v>
      </c>
      <c r="I21" s="59">
        <v>69608.69</v>
      </c>
      <c r="J21" s="59">
        <v>29247.77</v>
      </c>
      <c r="K21" s="50">
        <v>1.0938116523443404</v>
      </c>
      <c r="L21" s="101">
        <f t="shared" si="0"/>
        <v>31991.55163108723</v>
      </c>
    </row>
    <row r="22" spans="2:12" x14ac:dyDescent="0.3">
      <c r="B22" s="60" t="s">
        <v>140</v>
      </c>
      <c r="C22" s="60" t="s">
        <v>167</v>
      </c>
      <c r="D22" s="60" t="s">
        <v>168</v>
      </c>
      <c r="E22" s="107">
        <v>50872.63</v>
      </c>
      <c r="F22" s="59">
        <v>17136.599999999999</v>
      </c>
      <c r="G22" s="59">
        <v>6496.57</v>
      </c>
      <c r="H22" s="59">
        <v>26063</v>
      </c>
      <c r="I22" s="59">
        <v>56350.34</v>
      </c>
      <c r="J22" s="59">
        <v>36273.629999999997</v>
      </c>
      <c r="K22" s="50">
        <v>1.0938116523443404</v>
      </c>
      <c r="L22" s="101">
        <f t="shared" si="0"/>
        <v>39676.519166827231</v>
      </c>
    </row>
    <row r="23" spans="2:12" x14ac:dyDescent="0.3">
      <c r="B23" s="60" t="s">
        <v>140</v>
      </c>
      <c r="C23" s="60" t="s">
        <v>171</v>
      </c>
      <c r="D23" s="60" t="s">
        <v>172</v>
      </c>
      <c r="E23" s="107">
        <v>23596.73</v>
      </c>
      <c r="F23" s="59">
        <v>13413.04</v>
      </c>
      <c r="G23" s="59">
        <v>22241.09</v>
      </c>
      <c r="H23" s="59">
        <v>7418.48</v>
      </c>
      <c r="I23" s="59">
        <v>28946.04</v>
      </c>
      <c r="J23" s="59">
        <v>8734.2099999999991</v>
      </c>
      <c r="K23" s="50">
        <v>1.0938116523443404</v>
      </c>
      <c r="L23" s="101">
        <f t="shared" si="0"/>
        <v>9553.5806720224609</v>
      </c>
    </row>
    <row r="24" spans="2:12" x14ac:dyDescent="0.3">
      <c r="B24" s="60" t="s">
        <v>140</v>
      </c>
      <c r="C24" s="60" t="s">
        <v>173</v>
      </c>
      <c r="D24" s="60" t="s">
        <v>174</v>
      </c>
      <c r="E24" s="107">
        <v>37623.75</v>
      </c>
      <c r="F24" s="59">
        <v>4178.17</v>
      </c>
      <c r="G24" s="59">
        <v>4196.8</v>
      </c>
      <c r="H24" s="59">
        <v>57532.87</v>
      </c>
      <c r="I24" s="59">
        <v>20873.099999999999</v>
      </c>
      <c r="J24" s="59">
        <v>4783.3100000000004</v>
      </c>
      <c r="K24" s="50">
        <v>1.0938116523443404</v>
      </c>
      <c r="L24" s="101">
        <f t="shared" si="0"/>
        <v>5232.0402147752075</v>
      </c>
    </row>
    <row r="25" spans="2:12" x14ac:dyDescent="0.3">
      <c r="B25" s="60" t="s">
        <v>140</v>
      </c>
      <c r="C25" s="60" t="s">
        <v>175</v>
      </c>
      <c r="D25" s="60" t="s">
        <v>176</v>
      </c>
      <c r="E25" s="107">
        <v>1261221.99</v>
      </c>
      <c r="F25" s="59">
        <v>1401639.44</v>
      </c>
      <c r="G25" s="59">
        <v>796878.58</v>
      </c>
      <c r="H25" s="59">
        <v>1363581.54</v>
      </c>
      <c r="I25" s="59">
        <v>782561.74</v>
      </c>
      <c r="J25" s="59">
        <v>1000558.83</v>
      </c>
      <c r="K25" s="50">
        <v>1.0938116523443404</v>
      </c>
      <c r="L25" s="101">
        <f t="shared" si="0"/>
        <v>1094422.9071100201</v>
      </c>
    </row>
    <row r="26" spans="2:12" x14ac:dyDescent="0.3">
      <c r="B26" s="60" t="s">
        <v>140</v>
      </c>
      <c r="C26" s="60" t="s">
        <v>177</v>
      </c>
      <c r="D26" s="60" t="s">
        <v>178</v>
      </c>
      <c r="E26" s="107">
        <v>121558.82</v>
      </c>
      <c r="F26" s="59">
        <v>94188.68</v>
      </c>
      <c r="G26" s="59">
        <v>105095.86</v>
      </c>
      <c r="H26" s="59">
        <v>162026.82999999999</v>
      </c>
      <c r="I26" s="59">
        <v>140316.23000000001</v>
      </c>
      <c r="J26" s="59">
        <v>49863.02</v>
      </c>
      <c r="K26" s="50">
        <v>1.0938116523443404</v>
      </c>
      <c r="L26" s="101">
        <f t="shared" si="0"/>
        <v>54540.752297078892</v>
      </c>
    </row>
    <row r="27" spans="2:12" x14ac:dyDescent="0.3">
      <c r="B27" s="60" t="s">
        <v>140</v>
      </c>
      <c r="C27" s="60" t="s">
        <v>179</v>
      </c>
      <c r="D27" s="60" t="s">
        <v>180</v>
      </c>
      <c r="E27" s="107">
        <v>19169.97</v>
      </c>
      <c r="F27" s="59">
        <v>47559.46</v>
      </c>
      <c r="G27" s="59">
        <v>45187.82</v>
      </c>
      <c r="H27" s="59">
        <v>15920.45</v>
      </c>
      <c r="I27" s="59">
        <v>38839.5</v>
      </c>
      <c r="J27" s="59">
        <v>5493.99</v>
      </c>
      <c r="K27" s="50">
        <v>1.0938116523443404</v>
      </c>
      <c r="L27" s="101">
        <f t="shared" si="0"/>
        <v>6009.3902798632826</v>
      </c>
    </row>
    <row r="28" spans="2:12" x14ac:dyDescent="0.3">
      <c r="B28" s="60" t="s">
        <v>140</v>
      </c>
      <c r="C28" s="60" t="s">
        <v>181</v>
      </c>
      <c r="D28" s="60" t="s">
        <v>182</v>
      </c>
      <c r="E28" s="107">
        <v>1323564.69</v>
      </c>
      <c r="F28" s="59">
        <v>1033602.2</v>
      </c>
      <c r="G28" s="59">
        <v>850771.88</v>
      </c>
      <c r="H28" s="59">
        <v>907756.58</v>
      </c>
      <c r="I28" s="59">
        <v>627489.34</v>
      </c>
      <c r="J28" s="59">
        <v>565576.26</v>
      </c>
      <c r="K28" s="50">
        <v>1.0938116523443404</v>
      </c>
      <c r="L28" s="101">
        <f t="shared" si="0"/>
        <v>618633.90347733232</v>
      </c>
    </row>
    <row r="29" spans="2:12" x14ac:dyDescent="0.3">
      <c r="B29" s="60" t="s">
        <v>140</v>
      </c>
      <c r="C29" s="60" t="s">
        <v>183</v>
      </c>
      <c r="D29" s="60" t="s">
        <v>184</v>
      </c>
      <c r="E29" s="107">
        <v>6198627.2300000004</v>
      </c>
      <c r="F29" s="59">
        <v>4127709.96</v>
      </c>
      <c r="G29" s="59">
        <v>7268312.8600000003</v>
      </c>
      <c r="H29" s="59">
        <v>6964747.2599999998</v>
      </c>
      <c r="I29" s="59">
        <v>5872977.3600000003</v>
      </c>
      <c r="J29" s="59">
        <v>6924398.6399999997</v>
      </c>
      <c r="K29" s="50">
        <v>1.0938116523443404</v>
      </c>
      <c r="L29" s="101">
        <f t="shared" si="0"/>
        <v>7573987.9179093027</v>
      </c>
    </row>
    <row r="30" spans="2:12" x14ac:dyDescent="0.3">
      <c r="B30" s="60" t="s">
        <v>140</v>
      </c>
      <c r="C30" s="60" t="s">
        <v>185</v>
      </c>
      <c r="D30" s="60" t="s">
        <v>186</v>
      </c>
      <c r="E30" s="107">
        <v>259354.62</v>
      </c>
      <c r="F30" s="59">
        <v>331993.53999999998</v>
      </c>
      <c r="G30" s="59">
        <v>292481.76</v>
      </c>
      <c r="H30" s="59">
        <v>429749.58</v>
      </c>
      <c r="I30" s="59">
        <v>299523.36</v>
      </c>
      <c r="J30" s="59">
        <v>361648.53</v>
      </c>
      <c r="K30" s="50">
        <v>1.0938116523443404</v>
      </c>
      <c r="L30" s="101">
        <f t="shared" si="0"/>
        <v>395575.37616720179</v>
      </c>
    </row>
    <row r="31" spans="2:12" x14ac:dyDescent="0.3">
      <c r="B31" s="60" t="s">
        <v>140</v>
      </c>
      <c r="C31" s="60" t="s">
        <v>191</v>
      </c>
      <c r="D31" s="60" t="s">
        <v>192</v>
      </c>
      <c r="E31" s="107">
        <v>5178954.58</v>
      </c>
      <c r="F31" s="59">
        <v>4499031.1900000004</v>
      </c>
      <c r="G31" s="59">
        <v>3805669.42</v>
      </c>
      <c r="H31" s="59">
        <v>3508285.13</v>
      </c>
      <c r="I31" s="59">
        <v>2953579.84</v>
      </c>
      <c r="J31" s="59">
        <v>5487094.3899999997</v>
      </c>
      <c r="K31" s="50">
        <v>1.0938116523443404</v>
      </c>
      <c r="L31" s="101">
        <f t="shared" si="0"/>
        <v>6001847.7812952604</v>
      </c>
    </row>
    <row r="32" spans="2:12" x14ac:dyDescent="0.3">
      <c r="B32" s="60" t="s">
        <v>140</v>
      </c>
      <c r="C32" s="60" t="s">
        <v>193</v>
      </c>
      <c r="D32" s="60" t="s">
        <v>194</v>
      </c>
      <c r="E32" s="107">
        <v>12981.39</v>
      </c>
      <c r="F32" s="59">
        <v>2276.58</v>
      </c>
      <c r="G32" s="59">
        <v>0</v>
      </c>
      <c r="H32" s="59">
        <v>0</v>
      </c>
      <c r="I32" s="59">
        <v>0</v>
      </c>
      <c r="J32" s="59">
        <v>0</v>
      </c>
      <c r="K32" s="50">
        <v>1.0938116523443404</v>
      </c>
      <c r="L32" s="101">
        <f t="shared" si="0"/>
        <v>0</v>
      </c>
    </row>
    <row r="33" spans="2:12" x14ac:dyDescent="0.3">
      <c r="B33" s="60" t="s">
        <v>140</v>
      </c>
      <c r="C33" s="60" t="s">
        <v>197</v>
      </c>
      <c r="D33" s="60" t="s">
        <v>198</v>
      </c>
      <c r="E33" s="107">
        <v>1152760.46</v>
      </c>
      <c r="F33" s="59">
        <v>1580369.54</v>
      </c>
      <c r="G33" s="59">
        <v>1780197.92</v>
      </c>
      <c r="H33" s="59">
        <v>2016849.51</v>
      </c>
      <c r="I33" s="59">
        <v>2410709.29</v>
      </c>
      <c r="J33" s="59">
        <v>1523595.35</v>
      </c>
      <c r="K33" s="50">
        <v>1.0938116523443404</v>
      </c>
      <c r="L33" s="101">
        <f t="shared" si="0"/>
        <v>1666526.3472876537</v>
      </c>
    </row>
    <row r="34" spans="2:12" x14ac:dyDescent="0.3">
      <c r="B34" s="60" t="s">
        <v>140</v>
      </c>
      <c r="C34" s="60" t="s">
        <v>203</v>
      </c>
      <c r="D34" s="60" t="s">
        <v>204</v>
      </c>
      <c r="E34" s="107">
        <v>86415.32</v>
      </c>
      <c r="F34" s="59">
        <v>142436.85</v>
      </c>
      <c r="G34" s="59">
        <v>172545.96</v>
      </c>
      <c r="H34" s="59">
        <v>140162.59</v>
      </c>
      <c r="I34" s="59">
        <v>41339.75</v>
      </c>
      <c r="J34" s="59">
        <v>104621.98</v>
      </c>
      <c r="K34" s="50">
        <v>1.0938116523443404</v>
      </c>
      <c r="L34" s="101">
        <f t="shared" si="0"/>
        <v>114436.74081533652</v>
      </c>
    </row>
    <row r="35" spans="2:12" x14ac:dyDescent="0.3">
      <c r="B35" s="60" t="s">
        <v>4</v>
      </c>
      <c r="C35" s="60" t="s">
        <v>205</v>
      </c>
      <c r="D35" s="60" t="s">
        <v>206</v>
      </c>
      <c r="E35" s="107">
        <v>87734.46</v>
      </c>
      <c r="F35" s="59">
        <v>68972.19</v>
      </c>
      <c r="G35" s="59">
        <v>116204.17</v>
      </c>
      <c r="H35" s="59">
        <v>93651.36</v>
      </c>
      <c r="I35" s="59">
        <v>208129.65</v>
      </c>
      <c r="J35" s="59">
        <v>310659.20000000001</v>
      </c>
      <c r="K35" s="50">
        <v>1.0938116523443404</v>
      </c>
      <c r="L35" s="101">
        <f t="shared" si="0"/>
        <v>339802.65286797093</v>
      </c>
    </row>
    <row r="36" spans="2:12" x14ac:dyDescent="0.3">
      <c r="B36" s="60" t="s">
        <v>4</v>
      </c>
      <c r="C36" s="60" t="s">
        <v>207</v>
      </c>
      <c r="D36" s="60" t="s">
        <v>208</v>
      </c>
      <c r="E36" s="107">
        <v>0</v>
      </c>
      <c r="F36" s="59">
        <v>0</v>
      </c>
      <c r="G36" s="59">
        <v>4064.7</v>
      </c>
      <c r="H36" s="59">
        <v>17402.52</v>
      </c>
      <c r="I36" s="59">
        <v>15224.74</v>
      </c>
      <c r="J36" s="59">
        <v>0</v>
      </c>
      <c r="K36" s="50">
        <v>1.0938116523443404</v>
      </c>
      <c r="L36" s="101">
        <f t="shared" si="0"/>
        <v>0</v>
      </c>
    </row>
    <row r="37" spans="2:12" x14ac:dyDescent="0.3">
      <c r="B37" s="60" t="s">
        <v>4</v>
      </c>
      <c r="C37" s="60" t="s">
        <v>209</v>
      </c>
      <c r="D37" s="60" t="s">
        <v>210</v>
      </c>
      <c r="E37" s="107">
        <v>1194354.74</v>
      </c>
      <c r="F37" s="59">
        <v>1460424.32</v>
      </c>
      <c r="G37" s="59">
        <v>1076025.8999999999</v>
      </c>
      <c r="H37" s="59">
        <v>1307012.29</v>
      </c>
      <c r="I37" s="59">
        <v>1042527.74</v>
      </c>
      <c r="J37" s="59">
        <v>847530.05</v>
      </c>
      <c r="K37" s="50">
        <v>1.0938116523443404</v>
      </c>
      <c r="L37" s="101">
        <f t="shared" si="0"/>
        <v>927038.24440198147</v>
      </c>
    </row>
    <row r="38" spans="2:12" x14ac:dyDescent="0.3">
      <c r="B38" s="60" t="s">
        <v>4</v>
      </c>
      <c r="C38" s="60" t="s">
        <v>211</v>
      </c>
      <c r="D38" s="60" t="s">
        <v>212</v>
      </c>
      <c r="E38" s="107">
        <v>5180.1899999999996</v>
      </c>
      <c r="F38" s="59">
        <v>7019.43</v>
      </c>
      <c r="G38" s="59">
        <v>14112.13</v>
      </c>
      <c r="H38" s="59">
        <v>23795.040000000001</v>
      </c>
      <c r="I38" s="59">
        <v>14738.31</v>
      </c>
      <c r="J38" s="59">
        <v>0</v>
      </c>
      <c r="K38" s="50">
        <v>1.0938116523443404</v>
      </c>
      <c r="L38" s="101">
        <f t="shared" si="0"/>
        <v>0</v>
      </c>
    </row>
    <row r="39" spans="2:12" x14ac:dyDescent="0.3">
      <c r="B39" s="60" t="s">
        <v>4</v>
      </c>
      <c r="C39" s="60" t="s">
        <v>213</v>
      </c>
      <c r="D39" s="60" t="s">
        <v>214</v>
      </c>
      <c r="E39" s="107">
        <v>32450.33</v>
      </c>
      <c r="F39" s="59">
        <v>72713.39</v>
      </c>
      <c r="G39" s="59">
        <v>105358.21</v>
      </c>
      <c r="H39" s="59">
        <v>131186.25</v>
      </c>
      <c r="I39" s="59">
        <v>235885.65</v>
      </c>
      <c r="J39" s="59">
        <v>132223.09</v>
      </c>
      <c r="K39" s="50">
        <v>1.0938116523443404</v>
      </c>
      <c r="L39" s="101">
        <f t="shared" si="0"/>
        <v>144627.15655097444</v>
      </c>
    </row>
    <row r="40" spans="2:12" x14ac:dyDescent="0.3">
      <c r="B40" s="60" t="s">
        <v>4</v>
      </c>
      <c r="C40" s="60" t="s">
        <v>215</v>
      </c>
      <c r="D40" s="60" t="s">
        <v>216</v>
      </c>
      <c r="E40" s="107">
        <v>489838.22</v>
      </c>
      <c r="F40" s="59">
        <v>719273.18</v>
      </c>
      <c r="G40" s="59">
        <v>550231.5</v>
      </c>
      <c r="H40" s="59">
        <v>524517.01</v>
      </c>
      <c r="I40" s="59">
        <v>486198.96</v>
      </c>
      <c r="J40" s="59">
        <v>597616.24</v>
      </c>
      <c r="K40" s="50">
        <v>1.0938116523443404</v>
      </c>
      <c r="L40" s="101">
        <f t="shared" si="0"/>
        <v>653679.60694221186</v>
      </c>
    </row>
    <row r="41" spans="2:12" x14ac:dyDescent="0.3">
      <c r="B41" s="60" t="s">
        <v>4</v>
      </c>
      <c r="C41" s="60" t="s">
        <v>219</v>
      </c>
      <c r="D41" s="60" t="s">
        <v>220</v>
      </c>
      <c r="E41" s="107">
        <v>258225.19</v>
      </c>
      <c r="F41" s="59">
        <v>428329.74</v>
      </c>
      <c r="G41" s="59">
        <v>312745.49</v>
      </c>
      <c r="H41" s="59">
        <v>284130.83</v>
      </c>
      <c r="I41" s="59">
        <v>283698.3</v>
      </c>
      <c r="J41" s="59">
        <v>314794.26</v>
      </c>
      <c r="K41" s="50">
        <v>1.0938116523443404</v>
      </c>
      <c r="L41" s="101">
        <f t="shared" si="0"/>
        <v>344325.62967911392</v>
      </c>
    </row>
    <row r="42" spans="2:12" x14ac:dyDescent="0.3">
      <c r="B42" s="60" t="s">
        <v>4</v>
      </c>
      <c r="C42" s="60" t="s">
        <v>227</v>
      </c>
      <c r="D42" s="60" t="s">
        <v>228</v>
      </c>
      <c r="E42" s="107">
        <v>1342.35</v>
      </c>
      <c r="F42" s="59">
        <v>20589.78</v>
      </c>
      <c r="G42" s="59">
        <v>8255.15</v>
      </c>
      <c r="H42" s="59">
        <v>9954.98</v>
      </c>
      <c r="I42" s="59">
        <v>0</v>
      </c>
      <c r="J42" s="59">
        <v>0</v>
      </c>
      <c r="K42" s="50">
        <v>1.0938116523443404</v>
      </c>
      <c r="L42" s="101">
        <f t="shared" si="0"/>
        <v>0</v>
      </c>
    </row>
    <row r="43" spans="2:12" x14ac:dyDescent="0.3">
      <c r="B43" s="60" t="s">
        <v>4</v>
      </c>
      <c r="C43" s="60" t="s">
        <v>231</v>
      </c>
      <c r="D43" s="60" t="s">
        <v>232</v>
      </c>
      <c r="E43" s="107">
        <v>1909628.9</v>
      </c>
      <c r="F43" s="59">
        <v>1527664.95</v>
      </c>
      <c r="G43" s="59">
        <v>1592558.82</v>
      </c>
      <c r="H43" s="59">
        <v>1320550.44</v>
      </c>
      <c r="I43" s="59">
        <v>1070439.25</v>
      </c>
      <c r="J43" s="59">
        <v>2526236.36</v>
      </c>
      <c r="K43" s="50">
        <v>1.0938116523443404</v>
      </c>
      <c r="L43" s="101">
        <f t="shared" si="0"/>
        <v>2763226.7671439517</v>
      </c>
    </row>
    <row r="44" spans="2:12" x14ac:dyDescent="0.3">
      <c r="B44" s="60" t="s">
        <v>4</v>
      </c>
      <c r="C44" s="60" t="s">
        <v>233</v>
      </c>
      <c r="D44" s="60" t="s">
        <v>234</v>
      </c>
      <c r="E44" s="107">
        <v>433009.78</v>
      </c>
      <c r="F44" s="59">
        <v>184561.47</v>
      </c>
      <c r="G44" s="59">
        <v>437167.77</v>
      </c>
      <c r="H44" s="59">
        <v>477145.69</v>
      </c>
      <c r="I44" s="59">
        <v>362835.22</v>
      </c>
      <c r="J44" s="59">
        <v>531164.93999999994</v>
      </c>
      <c r="K44" s="50">
        <v>1.0938116523443404</v>
      </c>
      <c r="L44" s="101">
        <f t="shared" si="0"/>
        <v>580994.40068878233</v>
      </c>
    </row>
    <row r="45" spans="2:12" x14ac:dyDescent="0.3">
      <c r="B45" s="60" t="s">
        <v>4</v>
      </c>
      <c r="C45" s="60" t="s">
        <v>235</v>
      </c>
      <c r="D45" s="60" t="s">
        <v>236</v>
      </c>
      <c r="E45" s="107">
        <v>8069.01</v>
      </c>
      <c r="F45" s="59">
        <v>21125</v>
      </c>
      <c r="G45" s="59">
        <v>7489.16</v>
      </c>
      <c r="H45" s="59">
        <v>21985.33</v>
      </c>
      <c r="I45" s="59">
        <v>0</v>
      </c>
      <c r="J45" s="59">
        <v>30715.22</v>
      </c>
      <c r="K45" s="50">
        <v>1.0938116523443404</v>
      </c>
      <c r="L45" s="101">
        <f t="shared" si="0"/>
        <v>33596.665540319933</v>
      </c>
    </row>
    <row r="46" spans="2:12" x14ac:dyDescent="0.3">
      <c r="B46" s="60" t="s">
        <v>4</v>
      </c>
      <c r="C46" s="60" t="s">
        <v>243</v>
      </c>
      <c r="D46" s="60" t="s">
        <v>244</v>
      </c>
      <c r="E46" s="107">
        <v>188611.35</v>
      </c>
      <c r="F46" s="59">
        <v>223829.51</v>
      </c>
      <c r="G46" s="59">
        <v>256866.18</v>
      </c>
      <c r="H46" s="59">
        <v>193670.17</v>
      </c>
      <c r="I46" s="59">
        <v>43792.27</v>
      </c>
      <c r="J46" s="59">
        <v>31442.39</v>
      </c>
      <c r="K46" s="50">
        <v>1.0938116523443404</v>
      </c>
      <c r="L46" s="101">
        <f t="shared" si="0"/>
        <v>34392.052559555166</v>
      </c>
    </row>
    <row r="47" spans="2:12" x14ac:dyDescent="0.3">
      <c r="B47" s="60" t="s">
        <v>245</v>
      </c>
      <c r="C47" s="60" t="s">
        <v>246</v>
      </c>
      <c r="D47" s="60" t="s">
        <v>247</v>
      </c>
      <c r="E47" s="107">
        <v>4260169.21</v>
      </c>
      <c r="F47" s="59">
        <v>2613662.9</v>
      </c>
      <c r="G47" s="59">
        <v>4196113.12</v>
      </c>
      <c r="H47" s="59">
        <v>5047682.1399999997</v>
      </c>
      <c r="I47" s="59">
        <v>7940817.0599999996</v>
      </c>
      <c r="J47" s="59">
        <v>8611170.7100000009</v>
      </c>
      <c r="K47" s="50">
        <v>1.0938116523443404</v>
      </c>
      <c r="L47" s="101">
        <f t="shared" si="0"/>
        <v>9418998.8629242871</v>
      </c>
    </row>
    <row r="48" spans="2:12" ht="15" thickBot="1" x14ac:dyDescent="0.35">
      <c r="B48" s="60" t="s">
        <v>245</v>
      </c>
      <c r="C48" s="60" t="s">
        <v>248</v>
      </c>
      <c r="D48" s="60" t="s">
        <v>249</v>
      </c>
      <c r="E48" s="108">
        <v>282602.59000000003</v>
      </c>
      <c r="F48" s="109">
        <v>243496.37</v>
      </c>
      <c r="G48" s="109">
        <v>643406.23</v>
      </c>
      <c r="H48" s="109">
        <v>1166208.07</v>
      </c>
      <c r="I48" s="109">
        <v>1051780.75</v>
      </c>
      <c r="J48" s="109">
        <v>1199087.83</v>
      </c>
      <c r="K48" s="50">
        <v>1.0938116523443404</v>
      </c>
      <c r="L48" s="103">
        <f t="shared" si="0"/>
        <v>1311576.2406382896</v>
      </c>
    </row>
    <row r="49" spans="2:12" x14ac:dyDescent="0.3">
      <c r="B49" s="58"/>
      <c r="C49" s="58"/>
      <c r="D49" s="58"/>
      <c r="E49" s="59"/>
      <c r="F49" s="59"/>
      <c r="G49" s="59"/>
      <c r="H49" s="59"/>
      <c r="I49" s="59"/>
      <c r="J49" s="59"/>
    </row>
    <row r="50" spans="2:12" ht="15" thickBot="1" x14ac:dyDescent="0.35">
      <c r="B50" s="58"/>
      <c r="C50" s="58"/>
      <c r="D50" s="58"/>
      <c r="E50" s="59"/>
      <c r="F50" s="59"/>
      <c r="G50" s="59"/>
      <c r="H50" s="59"/>
      <c r="I50" s="59"/>
      <c r="J50" s="59"/>
    </row>
    <row r="51" spans="2:12" ht="15" thickBot="1" x14ac:dyDescent="0.35">
      <c r="B51" s="58"/>
      <c r="C51" s="58"/>
      <c r="D51" s="58"/>
      <c r="E51" s="59"/>
      <c r="F51" s="59"/>
      <c r="G51" s="57"/>
      <c r="H51" s="56"/>
      <c r="I51" s="104" t="s">
        <v>16</v>
      </c>
      <c r="J51" s="104" t="s">
        <v>17</v>
      </c>
      <c r="K51" s="32"/>
      <c r="L51" s="105" t="s">
        <v>268</v>
      </c>
    </row>
    <row r="52" spans="2:12" x14ac:dyDescent="0.3">
      <c r="C52" s="62"/>
      <c r="D52" s="58"/>
      <c r="E52" s="63"/>
      <c r="F52" s="63"/>
      <c r="G52" s="55" t="s">
        <v>250</v>
      </c>
      <c r="H52" s="64"/>
      <c r="I52" s="64">
        <f>SUM(I5:I12)</f>
        <v>4004828.1799999997</v>
      </c>
      <c r="J52" s="64">
        <f t="shared" ref="J52:L52" si="1">SUM(J5:J12)</f>
        <v>4201454.91</v>
      </c>
      <c r="K52" s="64"/>
      <c r="L52" s="54">
        <f t="shared" si="1"/>
        <v>4595600.3373573422</v>
      </c>
    </row>
    <row r="53" spans="2:12" x14ac:dyDescent="0.3">
      <c r="C53" s="62"/>
      <c r="D53" s="58"/>
      <c r="E53" s="63"/>
      <c r="F53" s="63"/>
      <c r="G53" s="55" t="s">
        <v>251</v>
      </c>
      <c r="H53" s="64"/>
      <c r="I53" s="64">
        <f>SUM(I13:I34)</f>
        <v>16816419.309999999</v>
      </c>
      <c r="J53" s="64">
        <f t="shared" ref="J53:L53" si="2">SUM(J13:J34)</f>
        <v>19952602.189999998</v>
      </c>
      <c r="K53" s="64"/>
      <c r="L53" s="54">
        <f t="shared" si="2"/>
        <v>21824388.770013209</v>
      </c>
    </row>
    <row r="54" spans="2:12" x14ac:dyDescent="0.3">
      <c r="C54" s="62"/>
      <c r="D54" s="58"/>
      <c r="E54" s="63"/>
      <c r="F54" s="63"/>
      <c r="G54" s="55" t="s">
        <v>252</v>
      </c>
      <c r="H54" s="64"/>
      <c r="I54" s="64">
        <f>SUM(I47:I48)</f>
        <v>8992597.8099999987</v>
      </c>
      <c r="J54" s="64">
        <f t="shared" ref="J54:L54" si="3">SUM(J47:J48)</f>
        <v>9810258.540000001</v>
      </c>
      <c r="K54" s="64"/>
      <c r="L54" s="54">
        <f t="shared" si="3"/>
        <v>10730575.103562577</v>
      </c>
    </row>
    <row r="55" spans="2:12" ht="15" thickBot="1" x14ac:dyDescent="0.35">
      <c r="C55" s="62"/>
      <c r="D55" s="58"/>
      <c r="E55" s="63"/>
      <c r="F55" s="63"/>
      <c r="G55" s="55" t="s">
        <v>253</v>
      </c>
      <c r="H55" s="64"/>
      <c r="I55" s="64">
        <f>SUM(I35:I46)</f>
        <v>3763470.0899999994</v>
      </c>
      <c r="J55" s="64">
        <f t="shared" ref="J55:L55" si="4">SUM(J35:J46)</f>
        <v>5322381.7499999981</v>
      </c>
      <c r="K55" s="64"/>
      <c r="L55" s="54">
        <f t="shared" si="4"/>
        <v>5821683.176374862</v>
      </c>
    </row>
    <row r="56" spans="2:12" ht="15" thickBot="1" x14ac:dyDescent="0.35">
      <c r="C56" s="62"/>
      <c r="D56" s="58"/>
      <c r="E56" s="63"/>
      <c r="F56" s="63"/>
      <c r="G56" s="53" t="s">
        <v>254</v>
      </c>
      <c r="H56" s="52"/>
      <c r="I56" s="52">
        <f>SUM(I5:I48)</f>
        <v>33577315.389999986</v>
      </c>
      <c r="J56" s="52">
        <f t="shared" ref="J56:L56" si="5">SUM(J5:J48)</f>
        <v>39286697.390000001</v>
      </c>
      <c r="K56" s="52"/>
      <c r="L56" s="51">
        <f t="shared" si="5"/>
        <v>42972247.387307972</v>
      </c>
    </row>
  </sheetData>
  <sheetProtection algorithmName="SHA-512" hashValue="jt3fBZ7EjJTel/3ziWAlrdIHY8J9D5GH0Q7003etwv4MAKpLWP62H5N2jF4JYKGyFkZOdjWbQy4KYYq/zyDefg==" saltValue="OdcumniQIS11R14lMp6ZXA==" spinCount="100000"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4.4" x14ac:dyDescent="0.3"/>
  <cols>
    <col min="4" max="4" width="46.44140625" bestFit="1" customWidth="1"/>
  </cols>
  <sheetData>
    <row r="1" spans="1:10" x14ac:dyDescent="0.3">
      <c r="A1" s="66" t="s">
        <v>273</v>
      </c>
      <c r="B1" s="66"/>
      <c r="C1" s="66"/>
      <c r="D1" s="66"/>
      <c r="E1" s="66"/>
      <c r="F1" s="66"/>
      <c r="G1" s="66"/>
      <c r="H1" s="66"/>
      <c r="I1" s="66"/>
      <c r="J1" s="66"/>
    </row>
    <row r="3" spans="1:10" ht="15" thickBot="1" x14ac:dyDescent="0.35">
      <c r="A3" s="66"/>
      <c r="B3" s="66" t="s">
        <v>10</v>
      </c>
      <c r="C3" s="67" t="s">
        <v>266</v>
      </c>
      <c r="D3" s="67" t="s">
        <v>274</v>
      </c>
      <c r="E3" s="66"/>
      <c r="F3" s="69" t="s">
        <v>272</v>
      </c>
      <c r="G3" s="66"/>
      <c r="H3" s="66"/>
      <c r="I3" s="66"/>
      <c r="J3" s="66"/>
    </row>
    <row r="4" spans="1:10" ht="15" thickBot="1" x14ac:dyDescent="0.35">
      <c r="A4" s="66"/>
      <c r="B4" s="66"/>
      <c r="C4" s="66"/>
      <c r="D4" s="66"/>
      <c r="E4" s="112" t="s">
        <v>12</v>
      </c>
      <c r="F4" s="110" t="s">
        <v>13</v>
      </c>
      <c r="G4" s="111" t="s">
        <v>14</v>
      </c>
      <c r="H4" s="110" t="s">
        <v>15</v>
      </c>
      <c r="I4" s="110" t="s">
        <v>16</v>
      </c>
      <c r="J4" s="114" t="s">
        <v>17</v>
      </c>
    </row>
    <row r="5" spans="1:10" x14ac:dyDescent="0.3">
      <c r="A5" s="66"/>
      <c r="B5" s="66" t="s">
        <v>18</v>
      </c>
      <c r="C5" s="66" t="s">
        <v>21</v>
      </c>
      <c r="D5" s="66" t="s">
        <v>22</v>
      </c>
      <c r="E5" s="113">
        <v>173</v>
      </c>
      <c r="F5" s="69">
        <v>145</v>
      </c>
      <c r="G5" s="69">
        <v>203</v>
      </c>
      <c r="H5" s="72">
        <v>185</v>
      </c>
      <c r="I5" s="71">
        <v>212</v>
      </c>
      <c r="J5" s="115">
        <v>219</v>
      </c>
    </row>
    <row r="6" spans="1:10" x14ac:dyDescent="0.3">
      <c r="A6" s="66"/>
      <c r="B6" s="66" t="s">
        <v>18</v>
      </c>
      <c r="C6" s="66" t="s">
        <v>29</v>
      </c>
      <c r="D6" s="66" t="s">
        <v>30</v>
      </c>
      <c r="E6" s="113">
        <v>174</v>
      </c>
      <c r="F6" s="69">
        <v>158</v>
      </c>
      <c r="G6" s="69">
        <v>214</v>
      </c>
      <c r="H6" s="69">
        <v>210</v>
      </c>
      <c r="I6" s="69">
        <v>165</v>
      </c>
      <c r="J6" s="116">
        <v>170</v>
      </c>
    </row>
    <row r="7" spans="1:10" x14ac:dyDescent="0.3">
      <c r="A7" s="66"/>
      <c r="B7" s="66" t="s">
        <v>18</v>
      </c>
      <c r="C7" s="66" t="s">
        <v>41</v>
      </c>
      <c r="D7" s="66" t="s">
        <v>42</v>
      </c>
      <c r="E7" s="113">
        <v>105</v>
      </c>
      <c r="F7" s="69">
        <v>103</v>
      </c>
      <c r="G7" s="69">
        <v>75</v>
      </c>
      <c r="H7" s="69">
        <v>89</v>
      </c>
      <c r="I7" s="69">
        <v>113</v>
      </c>
      <c r="J7" s="116">
        <v>99</v>
      </c>
    </row>
    <row r="8" spans="1:10" x14ac:dyDescent="0.3">
      <c r="B8" s="66" t="s">
        <v>18</v>
      </c>
      <c r="C8" s="66" t="s">
        <v>53</v>
      </c>
      <c r="D8" s="66" t="s">
        <v>54</v>
      </c>
      <c r="E8" s="113">
        <v>10</v>
      </c>
      <c r="F8" s="69">
        <v>7</v>
      </c>
      <c r="G8" s="69">
        <v>0</v>
      </c>
      <c r="H8" s="69">
        <v>15</v>
      </c>
      <c r="I8" s="69">
        <v>6</v>
      </c>
      <c r="J8" s="116">
        <v>5</v>
      </c>
    </row>
    <row r="9" spans="1:10" x14ac:dyDescent="0.3">
      <c r="B9" s="66" t="s">
        <v>18</v>
      </c>
      <c r="C9" s="66" t="s">
        <v>63</v>
      </c>
      <c r="D9" s="66" t="s">
        <v>64</v>
      </c>
      <c r="E9" s="113">
        <v>85</v>
      </c>
      <c r="F9" s="69">
        <v>134</v>
      </c>
      <c r="G9" s="69">
        <v>163</v>
      </c>
      <c r="H9" s="69">
        <v>147</v>
      </c>
      <c r="I9" s="69">
        <v>132</v>
      </c>
      <c r="J9" s="115">
        <v>138</v>
      </c>
    </row>
    <row r="10" spans="1:10" x14ac:dyDescent="0.3">
      <c r="B10" s="66" t="s">
        <v>18</v>
      </c>
      <c r="C10" s="66" t="s">
        <v>73</v>
      </c>
      <c r="D10" s="66" t="s">
        <v>74</v>
      </c>
      <c r="E10" s="113">
        <v>144</v>
      </c>
      <c r="F10" s="69">
        <v>141</v>
      </c>
      <c r="G10" s="69">
        <v>165</v>
      </c>
      <c r="H10" s="69">
        <v>128</v>
      </c>
      <c r="I10" s="69">
        <v>214</v>
      </c>
      <c r="J10" s="116">
        <v>200</v>
      </c>
    </row>
    <row r="11" spans="1:10" x14ac:dyDescent="0.3">
      <c r="B11" s="66" t="s">
        <v>18</v>
      </c>
      <c r="C11" s="66" t="s">
        <v>87</v>
      </c>
      <c r="D11" s="66" t="s">
        <v>88</v>
      </c>
      <c r="E11" s="113">
        <v>357</v>
      </c>
      <c r="F11" s="69">
        <v>317</v>
      </c>
      <c r="G11" s="69">
        <v>342</v>
      </c>
      <c r="H11" s="69">
        <v>271</v>
      </c>
      <c r="I11" s="69">
        <v>279</v>
      </c>
      <c r="J11" s="116">
        <v>245</v>
      </c>
    </row>
    <row r="12" spans="1:10" x14ac:dyDescent="0.3">
      <c r="B12" s="66" t="s">
        <v>18</v>
      </c>
      <c r="C12" s="66" t="s">
        <v>107</v>
      </c>
      <c r="D12" s="66" t="s">
        <v>108</v>
      </c>
      <c r="E12" s="113">
        <v>12</v>
      </c>
      <c r="F12" s="69">
        <v>31</v>
      </c>
      <c r="G12" s="69">
        <v>33</v>
      </c>
      <c r="H12" s="69">
        <v>49</v>
      </c>
      <c r="I12" s="69">
        <v>48</v>
      </c>
      <c r="J12" s="116">
        <v>41</v>
      </c>
    </row>
    <row r="13" spans="1:10" x14ac:dyDescent="0.3">
      <c r="B13" s="66" t="s">
        <v>140</v>
      </c>
      <c r="C13" s="66" t="s">
        <v>145</v>
      </c>
      <c r="D13" s="66" t="s">
        <v>146</v>
      </c>
      <c r="E13" s="113">
        <v>57</v>
      </c>
      <c r="F13" s="69">
        <v>54</v>
      </c>
      <c r="G13" s="69">
        <v>53</v>
      </c>
      <c r="H13" s="69">
        <v>50</v>
      </c>
      <c r="I13" s="69">
        <v>61</v>
      </c>
      <c r="J13" s="116">
        <v>39</v>
      </c>
    </row>
    <row r="14" spans="1:10" x14ac:dyDescent="0.3">
      <c r="B14" s="66" t="s">
        <v>140</v>
      </c>
      <c r="C14" s="66" t="s">
        <v>149</v>
      </c>
      <c r="D14" s="66" t="s">
        <v>150</v>
      </c>
      <c r="E14" s="113">
        <v>34</v>
      </c>
      <c r="F14" s="69">
        <v>41</v>
      </c>
      <c r="G14" s="69">
        <v>52</v>
      </c>
      <c r="H14" s="69">
        <v>41</v>
      </c>
      <c r="I14" s="69">
        <v>42</v>
      </c>
      <c r="J14" s="116">
        <v>30</v>
      </c>
    </row>
    <row r="15" spans="1:10" x14ac:dyDescent="0.3">
      <c r="B15" s="66" t="s">
        <v>140</v>
      </c>
      <c r="C15" s="66" t="s">
        <v>151</v>
      </c>
      <c r="D15" s="66" t="s">
        <v>152</v>
      </c>
      <c r="E15" s="113">
        <v>216</v>
      </c>
      <c r="F15" s="69">
        <v>155</v>
      </c>
      <c r="G15" s="69">
        <v>154</v>
      </c>
      <c r="H15" s="69">
        <v>165</v>
      </c>
      <c r="I15" s="69">
        <v>142</v>
      </c>
      <c r="J15" s="116">
        <v>99</v>
      </c>
    </row>
    <row r="16" spans="1:10" x14ac:dyDescent="0.3">
      <c r="B16" s="66" t="s">
        <v>140</v>
      </c>
      <c r="C16" s="66" t="s">
        <v>153</v>
      </c>
      <c r="D16" s="66" t="s">
        <v>154</v>
      </c>
      <c r="E16" s="113">
        <v>50</v>
      </c>
      <c r="F16" s="69">
        <v>46</v>
      </c>
      <c r="G16" s="69">
        <v>31</v>
      </c>
      <c r="H16" s="69">
        <v>33</v>
      </c>
      <c r="I16" s="69">
        <v>42</v>
      </c>
      <c r="J16" s="116">
        <v>39</v>
      </c>
    </row>
    <row r="17" spans="2:10" x14ac:dyDescent="0.3">
      <c r="B17" s="66" t="s">
        <v>140</v>
      </c>
      <c r="C17" s="66" t="s">
        <v>155</v>
      </c>
      <c r="D17" s="66" t="s">
        <v>156</v>
      </c>
      <c r="E17" s="113">
        <v>31</v>
      </c>
      <c r="F17" s="69">
        <v>37</v>
      </c>
      <c r="G17" s="69">
        <v>53</v>
      </c>
      <c r="H17" s="69">
        <v>45</v>
      </c>
      <c r="I17" s="69">
        <v>54</v>
      </c>
      <c r="J17" s="116">
        <v>42</v>
      </c>
    </row>
    <row r="18" spans="2:10" x14ac:dyDescent="0.3">
      <c r="B18" s="66" t="s">
        <v>140</v>
      </c>
      <c r="C18" s="66" t="s">
        <v>157</v>
      </c>
      <c r="D18" s="66" t="s">
        <v>158</v>
      </c>
      <c r="E18" s="113">
        <v>340</v>
      </c>
      <c r="F18" s="69">
        <v>327</v>
      </c>
      <c r="G18" s="69">
        <v>309</v>
      </c>
      <c r="H18" s="69">
        <v>270</v>
      </c>
      <c r="I18" s="69">
        <v>181</v>
      </c>
      <c r="J18" s="116">
        <v>325</v>
      </c>
    </row>
    <row r="19" spans="2:10" x14ac:dyDescent="0.3">
      <c r="B19" s="66" t="s">
        <v>140</v>
      </c>
      <c r="C19" s="66" t="s">
        <v>159</v>
      </c>
      <c r="D19" s="66" t="s">
        <v>160</v>
      </c>
      <c r="E19" s="113">
        <v>21</v>
      </c>
      <c r="F19" s="69">
        <v>22</v>
      </c>
      <c r="G19" s="69">
        <v>25</v>
      </c>
      <c r="H19" s="69">
        <v>24</v>
      </c>
      <c r="I19" s="69">
        <v>45</v>
      </c>
      <c r="J19" s="116">
        <v>19</v>
      </c>
    </row>
    <row r="20" spans="2:10" x14ac:dyDescent="0.3">
      <c r="B20" s="66" t="s">
        <v>140</v>
      </c>
      <c r="C20" s="66" t="s">
        <v>163</v>
      </c>
      <c r="D20" s="66" t="s">
        <v>164</v>
      </c>
      <c r="E20" s="113">
        <v>38</v>
      </c>
      <c r="F20" s="69">
        <v>26</v>
      </c>
      <c r="G20" s="69">
        <v>31</v>
      </c>
      <c r="H20" s="69">
        <v>25</v>
      </c>
      <c r="I20" s="69">
        <v>49</v>
      </c>
      <c r="J20" s="116">
        <v>38</v>
      </c>
    </row>
    <row r="21" spans="2:10" x14ac:dyDescent="0.3">
      <c r="B21" s="66" t="s">
        <v>140</v>
      </c>
      <c r="C21" s="66" t="s">
        <v>165</v>
      </c>
      <c r="D21" s="66" t="s">
        <v>166</v>
      </c>
      <c r="E21" s="113">
        <v>8</v>
      </c>
      <c r="F21" s="69">
        <v>9</v>
      </c>
      <c r="G21" s="69">
        <v>17</v>
      </c>
      <c r="H21" s="69">
        <v>10</v>
      </c>
      <c r="I21" s="69">
        <v>20</v>
      </c>
      <c r="J21" s="116">
        <v>13</v>
      </c>
    </row>
    <row r="22" spans="2:10" x14ac:dyDescent="0.3">
      <c r="B22" s="66" t="s">
        <v>140</v>
      </c>
      <c r="C22" s="66" t="s">
        <v>167</v>
      </c>
      <c r="D22" s="66" t="s">
        <v>168</v>
      </c>
      <c r="E22" s="113">
        <v>5</v>
      </c>
      <c r="F22" s="69">
        <v>5</v>
      </c>
      <c r="G22" s="69">
        <v>6</v>
      </c>
      <c r="H22" s="69">
        <v>16</v>
      </c>
      <c r="I22" s="69">
        <v>12</v>
      </c>
      <c r="J22" s="116">
        <v>14</v>
      </c>
    </row>
    <row r="23" spans="2:10" x14ac:dyDescent="0.3">
      <c r="B23" s="66" t="s">
        <v>140</v>
      </c>
      <c r="C23" s="66" t="s">
        <v>171</v>
      </c>
      <c r="D23" s="66" t="s">
        <v>172</v>
      </c>
      <c r="E23" s="113">
        <v>36</v>
      </c>
      <c r="F23" s="69">
        <v>19</v>
      </c>
      <c r="G23" s="69">
        <v>28</v>
      </c>
      <c r="H23" s="69">
        <v>48</v>
      </c>
      <c r="I23" s="69">
        <v>32</v>
      </c>
      <c r="J23" s="116">
        <v>18</v>
      </c>
    </row>
    <row r="24" spans="2:10" x14ac:dyDescent="0.3">
      <c r="B24" s="66" t="s">
        <v>140</v>
      </c>
      <c r="C24" s="66" t="s">
        <v>173</v>
      </c>
      <c r="D24" s="66" t="s">
        <v>174</v>
      </c>
      <c r="E24" s="113">
        <v>12</v>
      </c>
      <c r="F24" s="69">
        <v>6</v>
      </c>
      <c r="G24" s="69">
        <v>6</v>
      </c>
      <c r="H24" s="69">
        <v>9</v>
      </c>
      <c r="I24" s="69">
        <v>4</v>
      </c>
      <c r="J24" s="116">
        <v>8</v>
      </c>
    </row>
    <row r="25" spans="2:10" x14ac:dyDescent="0.3">
      <c r="B25" s="66" t="s">
        <v>140</v>
      </c>
      <c r="C25" s="66" t="s">
        <v>175</v>
      </c>
      <c r="D25" s="66" t="s">
        <v>176</v>
      </c>
      <c r="E25" s="113">
        <v>228</v>
      </c>
      <c r="F25" s="69">
        <v>225</v>
      </c>
      <c r="G25" s="69">
        <v>176</v>
      </c>
      <c r="H25" s="69">
        <v>216</v>
      </c>
      <c r="I25" s="69">
        <v>182</v>
      </c>
      <c r="J25" s="116">
        <v>166</v>
      </c>
    </row>
    <row r="26" spans="2:10" x14ac:dyDescent="0.3">
      <c r="B26" s="66" t="s">
        <v>140</v>
      </c>
      <c r="C26" s="66" t="s">
        <v>177</v>
      </c>
      <c r="D26" s="66" t="s">
        <v>178</v>
      </c>
      <c r="E26" s="113">
        <v>21</v>
      </c>
      <c r="F26" s="69">
        <v>30</v>
      </c>
      <c r="G26" s="69">
        <v>33</v>
      </c>
      <c r="H26" s="69">
        <v>29</v>
      </c>
      <c r="I26" s="69">
        <v>26</v>
      </c>
      <c r="J26" s="116">
        <v>8</v>
      </c>
    </row>
    <row r="27" spans="2:10" x14ac:dyDescent="0.3">
      <c r="B27" s="66" t="s">
        <v>140</v>
      </c>
      <c r="C27" s="66" t="s">
        <v>179</v>
      </c>
      <c r="D27" s="66" t="s">
        <v>180</v>
      </c>
      <c r="E27" s="113">
        <v>5</v>
      </c>
      <c r="F27" s="69">
        <v>7</v>
      </c>
      <c r="G27" s="69">
        <v>10</v>
      </c>
      <c r="H27" s="69">
        <v>3</v>
      </c>
      <c r="I27" s="69">
        <v>3</v>
      </c>
      <c r="J27" s="116">
        <v>2</v>
      </c>
    </row>
    <row r="28" spans="2:10" x14ac:dyDescent="0.3">
      <c r="B28" s="66" t="s">
        <v>140</v>
      </c>
      <c r="C28" s="66" t="s">
        <v>181</v>
      </c>
      <c r="D28" s="66" t="s">
        <v>182</v>
      </c>
      <c r="E28" s="113">
        <v>189</v>
      </c>
      <c r="F28" s="69">
        <v>124</v>
      </c>
      <c r="G28" s="69">
        <v>139</v>
      </c>
      <c r="H28" s="69">
        <v>109</v>
      </c>
      <c r="I28" s="69">
        <v>105</v>
      </c>
      <c r="J28" s="116">
        <v>99</v>
      </c>
    </row>
    <row r="29" spans="2:10" x14ac:dyDescent="0.3">
      <c r="B29" s="66" t="s">
        <v>140</v>
      </c>
      <c r="C29" s="66" t="s">
        <v>183</v>
      </c>
      <c r="D29" s="66" t="s">
        <v>184</v>
      </c>
      <c r="E29" s="113">
        <v>507</v>
      </c>
      <c r="F29" s="69">
        <v>572</v>
      </c>
      <c r="G29" s="69">
        <v>816</v>
      </c>
      <c r="H29" s="69">
        <v>708</v>
      </c>
      <c r="I29" s="69">
        <v>641</v>
      </c>
      <c r="J29" s="116">
        <v>734</v>
      </c>
    </row>
    <row r="30" spans="2:10" x14ac:dyDescent="0.3">
      <c r="B30" s="66" t="s">
        <v>140</v>
      </c>
      <c r="C30" s="66" t="s">
        <v>185</v>
      </c>
      <c r="D30" s="66" t="s">
        <v>186</v>
      </c>
      <c r="E30" s="113">
        <v>45</v>
      </c>
      <c r="F30" s="69">
        <v>55</v>
      </c>
      <c r="G30" s="69">
        <v>47</v>
      </c>
      <c r="H30" s="69">
        <v>63</v>
      </c>
      <c r="I30" s="69">
        <v>56</v>
      </c>
      <c r="J30" s="116">
        <v>55</v>
      </c>
    </row>
    <row r="31" spans="2:10" x14ac:dyDescent="0.3">
      <c r="B31" s="66" t="s">
        <v>140</v>
      </c>
      <c r="C31" s="66" t="s">
        <v>191</v>
      </c>
      <c r="D31" s="66" t="s">
        <v>192</v>
      </c>
      <c r="E31" s="113">
        <v>494</v>
      </c>
      <c r="F31" s="69">
        <v>401</v>
      </c>
      <c r="G31" s="69">
        <v>429</v>
      </c>
      <c r="H31" s="69">
        <v>393</v>
      </c>
      <c r="I31" s="69">
        <v>401</v>
      </c>
      <c r="J31" s="116">
        <v>477</v>
      </c>
    </row>
    <row r="32" spans="2:10" x14ac:dyDescent="0.3">
      <c r="B32" s="66" t="s">
        <v>140</v>
      </c>
      <c r="C32" s="66" t="s">
        <v>193</v>
      </c>
      <c r="D32" s="66" t="s">
        <v>194</v>
      </c>
      <c r="E32" s="113">
        <v>3</v>
      </c>
      <c r="F32" s="69">
        <v>1</v>
      </c>
      <c r="G32" s="69">
        <v>0</v>
      </c>
      <c r="H32" s="69">
        <v>0</v>
      </c>
      <c r="I32" s="69">
        <v>2</v>
      </c>
      <c r="J32" s="116">
        <v>3</v>
      </c>
    </row>
    <row r="33" spans="2:10" x14ac:dyDescent="0.3">
      <c r="B33" s="66" t="s">
        <v>140</v>
      </c>
      <c r="C33" s="66" t="s">
        <v>197</v>
      </c>
      <c r="D33" s="66" t="s">
        <v>198</v>
      </c>
      <c r="E33" s="113">
        <v>109</v>
      </c>
      <c r="F33" s="69">
        <v>112</v>
      </c>
      <c r="G33" s="69">
        <v>110</v>
      </c>
      <c r="H33" s="69">
        <v>142</v>
      </c>
      <c r="I33" s="69">
        <v>96</v>
      </c>
      <c r="J33" s="116">
        <v>95</v>
      </c>
    </row>
    <row r="34" spans="2:10" x14ac:dyDescent="0.3">
      <c r="B34" s="66" t="s">
        <v>140</v>
      </c>
      <c r="C34" s="66" t="s">
        <v>203</v>
      </c>
      <c r="D34" s="66" t="s">
        <v>204</v>
      </c>
      <c r="E34" s="113">
        <v>10</v>
      </c>
      <c r="F34" s="69">
        <v>15</v>
      </c>
      <c r="G34" s="69">
        <v>15</v>
      </c>
      <c r="H34" s="69">
        <v>8</v>
      </c>
      <c r="I34" s="69">
        <v>6</v>
      </c>
      <c r="J34" s="116">
        <v>12</v>
      </c>
    </row>
    <row r="35" spans="2:10" x14ac:dyDescent="0.3">
      <c r="B35" s="66" t="s">
        <v>4</v>
      </c>
      <c r="C35" s="66" t="s">
        <v>205</v>
      </c>
      <c r="D35" s="66" t="s">
        <v>206</v>
      </c>
      <c r="E35" s="113">
        <v>19</v>
      </c>
      <c r="F35" s="69">
        <v>18</v>
      </c>
      <c r="G35" s="69">
        <v>27</v>
      </c>
      <c r="H35" s="69">
        <v>28</v>
      </c>
      <c r="I35" s="69">
        <v>36</v>
      </c>
      <c r="J35" s="116">
        <v>41</v>
      </c>
    </row>
    <row r="36" spans="2:10" x14ac:dyDescent="0.3">
      <c r="B36" s="66" t="s">
        <v>4</v>
      </c>
      <c r="C36" s="66" t="s">
        <v>207</v>
      </c>
      <c r="D36" s="66" t="s">
        <v>208</v>
      </c>
      <c r="E36" s="113">
        <v>0</v>
      </c>
      <c r="F36" s="69">
        <v>0</v>
      </c>
      <c r="G36" s="69">
        <v>2</v>
      </c>
      <c r="H36" s="69">
        <v>5</v>
      </c>
      <c r="I36" s="69">
        <v>3</v>
      </c>
      <c r="J36" s="116">
        <v>0</v>
      </c>
    </row>
    <row r="37" spans="2:10" x14ac:dyDescent="0.3">
      <c r="B37" s="66" t="s">
        <v>4</v>
      </c>
      <c r="C37" s="66" t="s">
        <v>209</v>
      </c>
      <c r="D37" s="66" t="s">
        <v>210</v>
      </c>
      <c r="E37" s="113">
        <v>226</v>
      </c>
      <c r="F37" s="69">
        <v>185</v>
      </c>
      <c r="G37" s="69">
        <v>181</v>
      </c>
      <c r="H37" s="69">
        <v>170</v>
      </c>
      <c r="I37" s="69">
        <v>201</v>
      </c>
      <c r="J37" s="116">
        <v>66</v>
      </c>
    </row>
    <row r="38" spans="2:10" x14ac:dyDescent="0.3">
      <c r="B38" s="66" t="s">
        <v>4</v>
      </c>
      <c r="C38" s="66" t="s">
        <v>211</v>
      </c>
      <c r="D38" s="66" t="s">
        <v>212</v>
      </c>
      <c r="E38" s="113">
        <v>6</v>
      </c>
      <c r="F38" s="69">
        <v>8</v>
      </c>
      <c r="G38" s="69">
        <v>3</v>
      </c>
      <c r="H38" s="69">
        <v>9</v>
      </c>
      <c r="I38" s="69">
        <v>6</v>
      </c>
      <c r="J38" s="116">
        <v>5</v>
      </c>
    </row>
    <row r="39" spans="2:10" x14ac:dyDescent="0.3">
      <c r="B39" s="66" t="s">
        <v>4</v>
      </c>
      <c r="C39" s="66" t="s">
        <v>213</v>
      </c>
      <c r="D39" s="66" t="s">
        <v>214</v>
      </c>
      <c r="E39" s="113">
        <v>55</v>
      </c>
      <c r="F39" s="69">
        <v>57</v>
      </c>
      <c r="G39" s="69">
        <v>50</v>
      </c>
      <c r="H39" s="69">
        <v>57</v>
      </c>
      <c r="I39" s="69">
        <v>41</v>
      </c>
      <c r="J39" s="116">
        <v>23</v>
      </c>
    </row>
    <row r="40" spans="2:10" x14ac:dyDescent="0.3">
      <c r="B40" s="66" t="s">
        <v>4</v>
      </c>
      <c r="C40" s="66" t="s">
        <v>215</v>
      </c>
      <c r="D40" s="66" t="s">
        <v>216</v>
      </c>
      <c r="E40" s="113">
        <v>79</v>
      </c>
      <c r="F40" s="69">
        <v>92</v>
      </c>
      <c r="G40" s="69">
        <v>71</v>
      </c>
      <c r="H40" s="69">
        <v>54</v>
      </c>
      <c r="I40" s="69">
        <v>164</v>
      </c>
      <c r="J40" s="116">
        <v>168</v>
      </c>
    </row>
    <row r="41" spans="2:10" x14ac:dyDescent="0.3">
      <c r="B41" s="66" t="s">
        <v>4</v>
      </c>
      <c r="C41" s="66" t="s">
        <v>219</v>
      </c>
      <c r="D41" s="66" t="s">
        <v>220</v>
      </c>
      <c r="E41" s="113">
        <v>52</v>
      </c>
      <c r="F41" s="69">
        <v>64</v>
      </c>
      <c r="G41" s="69">
        <v>55</v>
      </c>
      <c r="H41" s="69">
        <v>56</v>
      </c>
      <c r="I41" s="69">
        <v>86</v>
      </c>
      <c r="J41" s="116">
        <v>83</v>
      </c>
    </row>
    <row r="42" spans="2:10" x14ac:dyDescent="0.3">
      <c r="B42" s="66" t="s">
        <v>4</v>
      </c>
      <c r="C42" s="66" t="s">
        <v>227</v>
      </c>
      <c r="D42" s="66" t="s">
        <v>228</v>
      </c>
      <c r="E42" s="113">
        <v>0</v>
      </c>
      <c r="F42" s="69">
        <v>5</v>
      </c>
      <c r="G42" s="69">
        <v>1</v>
      </c>
      <c r="H42" s="69">
        <v>2</v>
      </c>
      <c r="I42" s="69">
        <v>0</v>
      </c>
      <c r="J42" s="116">
        <v>0</v>
      </c>
    </row>
    <row r="43" spans="2:10" x14ac:dyDescent="0.3">
      <c r="B43" s="66" t="s">
        <v>4</v>
      </c>
      <c r="C43" s="66" t="s">
        <v>231</v>
      </c>
      <c r="D43" s="66" t="s">
        <v>232</v>
      </c>
      <c r="E43" s="113">
        <v>226</v>
      </c>
      <c r="F43" s="69">
        <v>220</v>
      </c>
      <c r="G43" s="69">
        <v>251</v>
      </c>
      <c r="H43" s="69">
        <v>246</v>
      </c>
      <c r="I43" s="69">
        <v>298</v>
      </c>
      <c r="J43" s="116">
        <v>271</v>
      </c>
    </row>
    <row r="44" spans="2:10" x14ac:dyDescent="0.3">
      <c r="B44" s="66" t="s">
        <v>4</v>
      </c>
      <c r="C44" s="66" t="s">
        <v>233</v>
      </c>
      <c r="D44" s="66" t="s">
        <v>234</v>
      </c>
      <c r="E44" s="113">
        <v>69</v>
      </c>
      <c r="F44" s="69">
        <v>50</v>
      </c>
      <c r="G44" s="69">
        <v>63</v>
      </c>
      <c r="H44" s="69">
        <v>65</v>
      </c>
      <c r="I44" s="69">
        <v>41</v>
      </c>
      <c r="J44" s="116">
        <v>78</v>
      </c>
    </row>
    <row r="45" spans="2:10" x14ac:dyDescent="0.3">
      <c r="B45" s="66" t="s">
        <v>4</v>
      </c>
      <c r="C45" s="66" t="s">
        <v>235</v>
      </c>
      <c r="D45" s="66" t="s">
        <v>236</v>
      </c>
      <c r="E45" s="113">
        <v>0</v>
      </c>
      <c r="F45" s="69">
        <v>2</v>
      </c>
      <c r="G45" s="69">
        <v>4</v>
      </c>
      <c r="H45" s="69">
        <v>7</v>
      </c>
      <c r="I45" s="69">
        <v>3</v>
      </c>
      <c r="J45" s="116">
        <v>4</v>
      </c>
    </row>
    <row r="46" spans="2:10" x14ac:dyDescent="0.3">
      <c r="B46" s="66" t="s">
        <v>4</v>
      </c>
      <c r="C46" s="66" t="s">
        <v>243</v>
      </c>
      <c r="D46" s="66" t="s">
        <v>244</v>
      </c>
      <c r="E46" s="113">
        <v>80</v>
      </c>
      <c r="F46" s="69">
        <v>51</v>
      </c>
      <c r="G46" s="69">
        <v>49</v>
      </c>
      <c r="H46" s="69">
        <v>24</v>
      </c>
      <c r="I46" s="69">
        <v>14</v>
      </c>
      <c r="J46" s="116">
        <v>36</v>
      </c>
    </row>
    <row r="47" spans="2:10" x14ac:dyDescent="0.3">
      <c r="B47" s="66" t="s">
        <v>245</v>
      </c>
      <c r="C47" s="66" t="s">
        <v>246</v>
      </c>
      <c r="D47" s="66" t="s">
        <v>247</v>
      </c>
      <c r="E47" s="113">
        <v>299</v>
      </c>
      <c r="F47" s="69">
        <v>319</v>
      </c>
      <c r="G47" s="69">
        <v>533</v>
      </c>
      <c r="H47" s="69">
        <v>290</v>
      </c>
      <c r="I47" s="69">
        <v>619</v>
      </c>
      <c r="J47" s="116">
        <v>1054</v>
      </c>
    </row>
    <row r="48" spans="2:10" ht="15" thickBot="1" x14ac:dyDescent="0.35">
      <c r="B48" s="66" t="s">
        <v>245</v>
      </c>
      <c r="C48" s="66" t="s">
        <v>248</v>
      </c>
      <c r="D48" s="66" t="s">
        <v>249</v>
      </c>
      <c r="E48" s="117">
        <v>79</v>
      </c>
      <c r="F48" s="118">
        <v>65</v>
      </c>
      <c r="G48" s="118">
        <v>189</v>
      </c>
      <c r="H48" s="118">
        <v>181</v>
      </c>
      <c r="I48" s="118">
        <v>184</v>
      </c>
      <c r="J48" s="119">
        <v>247</v>
      </c>
    </row>
    <row r="50" spans="3:10" ht="15" thickBot="1" x14ac:dyDescent="0.35"/>
    <row r="51" spans="3:10" ht="15" thickBot="1" x14ac:dyDescent="0.35">
      <c r="I51" s="127" t="s">
        <v>16</v>
      </c>
      <c r="J51" s="128" t="s">
        <v>17</v>
      </c>
    </row>
    <row r="52" spans="3:10" x14ac:dyDescent="0.3">
      <c r="C52" s="68"/>
      <c r="D52" s="66"/>
      <c r="E52" s="70"/>
      <c r="F52" s="131" t="s">
        <v>250</v>
      </c>
      <c r="G52" s="132"/>
      <c r="H52" s="133"/>
      <c r="I52" s="133">
        <f>SUM(I5:I12)</f>
        <v>1169</v>
      </c>
      <c r="J52" s="134">
        <f>SUM(J5:J12)</f>
        <v>1117</v>
      </c>
    </row>
    <row r="53" spans="3:10" x14ac:dyDescent="0.3">
      <c r="C53" s="68"/>
      <c r="D53" s="66"/>
      <c r="E53" s="70"/>
      <c r="F53" s="135" t="s">
        <v>251</v>
      </c>
      <c r="G53" s="136"/>
      <c r="H53" s="137"/>
      <c r="I53" s="137">
        <f>SUM(I13:I34)</f>
        <v>2202</v>
      </c>
      <c r="J53" s="138">
        <f>SUM(J13:J34)</f>
        <v>2335</v>
      </c>
    </row>
    <row r="54" spans="3:10" x14ac:dyDescent="0.3">
      <c r="C54" s="68"/>
      <c r="D54" s="66"/>
      <c r="E54" s="70"/>
      <c r="F54" s="135" t="s">
        <v>252</v>
      </c>
      <c r="G54" s="136"/>
      <c r="H54" s="137"/>
      <c r="I54" s="137">
        <f>SUM(I47:I48)</f>
        <v>803</v>
      </c>
      <c r="J54" s="138">
        <f>SUM(J47:J48)</f>
        <v>1301</v>
      </c>
    </row>
    <row r="55" spans="3:10" ht="15" thickBot="1" x14ac:dyDescent="0.35">
      <c r="C55" s="68"/>
      <c r="D55" s="66"/>
      <c r="E55" s="70"/>
      <c r="F55" s="135" t="s">
        <v>258</v>
      </c>
      <c r="G55" s="136"/>
      <c r="H55" s="137"/>
      <c r="I55" s="137">
        <f>SUM(I35:I46)</f>
        <v>893</v>
      </c>
      <c r="J55" s="138">
        <f>SUM(J35:J46)</f>
        <v>775</v>
      </c>
    </row>
    <row r="56" spans="3:10" ht="15" thickBot="1" x14ac:dyDescent="0.35">
      <c r="C56" s="68"/>
      <c r="D56" s="66"/>
      <c r="E56" s="70"/>
      <c r="F56" s="139" t="s">
        <v>254</v>
      </c>
      <c r="G56" s="140"/>
      <c r="H56" s="141"/>
      <c r="I56" s="141">
        <f>SUM(I5:I48)</f>
        <v>5067</v>
      </c>
      <c r="J56" s="142">
        <f>SUM(J5:J48)</f>
        <v>5528</v>
      </c>
    </row>
  </sheetData>
  <sheetProtection algorithmName="SHA-512" hashValue="xsWMbc1cbdXGU2T3+4ANTlJ/GrNXJo+ODORYHh/8GNVSSer4/q1S7N81ejrhSWhmtvQvtfSCjJmJFf5e6GCceA==" saltValue="Wx4E8p9e0oED/bLY64bsa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4.4" x14ac:dyDescent="0.3"/>
  <cols>
    <col min="4" max="4" width="46.44140625" bestFit="1" customWidth="1"/>
  </cols>
  <sheetData>
    <row r="1" spans="1:10" x14ac:dyDescent="0.3">
      <c r="A1" s="73" t="s">
        <v>276</v>
      </c>
      <c r="B1" s="73"/>
      <c r="C1" s="73"/>
      <c r="D1" s="73"/>
      <c r="E1" s="73"/>
      <c r="F1" s="73"/>
      <c r="G1" s="73"/>
      <c r="H1" s="73"/>
      <c r="I1" s="73"/>
      <c r="J1" s="73"/>
    </row>
    <row r="3" spans="1:10" ht="15" thickBot="1" x14ac:dyDescent="0.35">
      <c r="A3" s="73"/>
      <c r="B3" s="73" t="s">
        <v>10</v>
      </c>
      <c r="C3" s="74" t="s">
        <v>266</v>
      </c>
      <c r="D3" s="74" t="s">
        <v>270</v>
      </c>
      <c r="E3" s="73"/>
      <c r="F3" s="76" t="s">
        <v>275</v>
      </c>
      <c r="G3" s="73"/>
      <c r="H3" s="73"/>
      <c r="I3" s="73"/>
      <c r="J3" s="73"/>
    </row>
    <row r="4" spans="1:10" ht="15" thickBot="1" x14ac:dyDescent="0.35">
      <c r="A4" s="73"/>
      <c r="B4" s="73"/>
      <c r="C4" s="73"/>
      <c r="D4" s="73"/>
      <c r="E4" s="112" t="s">
        <v>12</v>
      </c>
      <c r="F4" s="110" t="s">
        <v>13</v>
      </c>
      <c r="G4" s="111" t="s">
        <v>14</v>
      </c>
      <c r="H4" s="110" t="s">
        <v>15</v>
      </c>
      <c r="I4" s="110" t="s">
        <v>16</v>
      </c>
      <c r="J4" s="114" t="s">
        <v>17</v>
      </c>
    </row>
    <row r="5" spans="1:10" x14ac:dyDescent="0.3">
      <c r="A5" s="73"/>
      <c r="B5" s="73" t="s">
        <v>18</v>
      </c>
      <c r="C5" s="73" t="s">
        <v>21</v>
      </c>
      <c r="D5" s="73" t="s">
        <v>22</v>
      </c>
      <c r="E5" s="113">
        <v>2333</v>
      </c>
      <c r="F5" s="76">
        <v>2408</v>
      </c>
      <c r="G5" s="76">
        <v>3013</v>
      </c>
      <c r="H5" s="76">
        <v>3312</v>
      </c>
      <c r="I5" s="76">
        <v>3410</v>
      </c>
      <c r="J5" s="116">
        <v>3195</v>
      </c>
    </row>
    <row r="6" spans="1:10" x14ac:dyDescent="0.3">
      <c r="A6" s="73"/>
      <c r="B6" s="73" t="s">
        <v>18</v>
      </c>
      <c r="C6" s="73" t="s">
        <v>29</v>
      </c>
      <c r="D6" s="73" t="s">
        <v>30</v>
      </c>
      <c r="E6" s="113">
        <v>4522</v>
      </c>
      <c r="F6" s="76">
        <v>5027</v>
      </c>
      <c r="G6" s="76">
        <v>5592</v>
      </c>
      <c r="H6" s="76">
        <v>5958</v>
      </c>
      <c r="I6" s="76">
        <v>5773</v>
      </c>
      <c r="J6" s="116">
        <v>5575</v>
      </c>
    </row>
    <row r="7" spans="1:10" x14ac:dyDescent="0.3">
      <c r="A7" s="73"/>
      <c r="B7" s="73" t="s">
        <v>18</v>
      </c>
      <c r="C7" s="73" t="s">
        <v>41</v>
      </c>
      <c r="D7" s="73" t="s">
        <v>42</v>
      </c>
      <c r="E7" s="113">
        <v>3086</v>
      </c>
      <c r="F7" s="76">
        <v>3193</v>
      </c>
      <c r="G7" s="76">
        <v>3621</v>
      </c>
      <c r="H7" s="76">
        <v>3701</v>
      </c>
      <c r="I7" s="76">
        <v>3792</v>
      </c>
      <c r="J7" s="116">
        <v>3846</v>
      </c>
    </row>
    <row r="8" spans="1:10" x14ac:dyDescent="0.3">
      <c r="B8" s="73" t="s">
        <v>18</v>
      </c>
      <c r="C8" s="73" t="s">
        <v>53</v>
      </c>
      <c r="D8" s="73" t="s">
        <v>54</v>
      </c>
      <c r="E8" s="113">
        <v>526</v>
      </c>
      <c r="F8" s="76">
        <v>483</v>
      </c>
      <c r="G8" s="76">
        <v>462</v>
      </c>
      <c r="H8" s="76">
        <v>475</v>
      </c>
      <c r="I8" s="76">
        <v>439</v>
      </c>
      <c r="J8" s="116">
        <v>393</v>
      </c>
    </row>
    <row r="9" spans="1:10" x14ac:dyDescent="0.3">
      <c r="B9" s="73" t="s">
        <v>18</v>
      </c>
      <c r="C9" s="73" t="s">
        <v>63</v>
      </c>
      <c r="D9" s="73" t="s">
        <v>64</v>
      </c>
      <c r="E9" s="113">
        <v>2892</v>
      </c>
      <c r="F9" s="76">
        <v>2949</v>
      </c>
      <c r="G9" s="76">
        <v>3595</v>
      </c>
      <c r="H9" s="76">
        <v>3612</v>
      </c>
      <c r="I9" s="76">
        <v>3623</v>
      </c>
      <c r="J9" s="116">
        <v>3654</v>
      </c>
    </row>
    <row r="10" spans="1:10" x14ac:dyDescent="0.3">
      <c r="B10" s="73" t="s">
        <v>18</v>
      </c>
      <c r="C10" s="73" t="s">
        <v>73</v>
      </c>
      <c r="D10" s="73" t="s">
        <v>74</v>
      </c>
      <c r="E10" s="113">
        <v>3042</v>
      </c>
      <c r="F10" s="76">
        <v>3325</v>
      </c>
      <c r="G10" s="76">
        <v>3334</v>
      </c>
      <c r="H10" s="76">
        <v>4013</v>
      </c>
      <c r="I10" s="76">
        <v>4228</v>
      </c>
      <c r="J10" s="116">
        <v>4226</v>
      </c>
    </row>
    <row r="11" spans="1:10" x14ac:dyDescent="0.3">
      <c r="B11" s="73" t="s">
        <v>18</v>
      </c>
      <c r="C11" s="73" t="s">
        <v>87</v>
      </c>
      <c r="D11" s="73" t="s">
        <v>88</v>
      </c>
      <c r="E11" s="113">
        <v>3457</v>
      </c>
      <c r="F11" s="76">
        <v>3619</v>
      </c>
      <c r="G11" s="76">
        <v>3634</v>
      </c>
      <c r="H11" s="76">
        <v>3488</v>
      </c>
      <c r="I11" s="76">
        <v>3554</v>
      </c>
      <c r="J11" s="116">
        <v>3696</v>
      </c>
    </row>
    <row r="12" spans="1:10" x14ac:dyDescent="0.3">
      <c r="B12" s="73" t="s">
        <v>18</v>
      </c>
      <c r="C12" s="73" t="s">
        <v>107</v>
      </c>
      <c r="D12" s="73" t="s">
        <v>108</v>
      </c>
      <c r="E12" s="113">
        <v>2534</v>
      </c>
      <c r="F12" s="76">
        <v>2783</v>
      </c>
      <c r="G12" s="76">
        <v>2626</v>
      </c>
      <c r="H12" s="76">
        <v>2891</v>
      </c>
      <c r="I12" s="76">
        <v>2954</v>
      </c>
      <c r="J12" s="116">
        <v>2961</v>
      </c>
    </row>
    <row r="13" spans="1:10" x14ac:dyDescent="0.3">
      <c r="B13" s="73" t="s">
        <v>140</v>
      </c>
      <c r="C13" s="73" t="s">
        <v>145</v>
      </c>
      <c r="D13" s="73" t="s">
        <v>146</v>
      </c>
      <c r="E13" s="113">
        <v>1676</v>
      </c>
      <c r="F13" s="76">
        <v>1663</v>
      </c>
      <c r="G13" s="76">
        <v>1356</v>
      </c>
      <c r="H13" s="76">
        <v>1492</v>
      </c>
      <c r="I13" s="76">
        <v>1478</v>
      </c>
      <c r="J13" s="116">
        <v>1563</v>
      </c>
    </row>
    <row r="14" spans="1:10" x14ac:dyDescent="0.3">
      <c r="B14" s="73" t="s">
        <v>140</v>
      </c>
      <c r="C14" s="73" t="s">
        <v>149</v>
      </c>
      <c r="D14" s="73" t="s">
        <v>150</v>
      </c>
      <c r="E14" s="113">
        <v>5815</v>
      </c>
      <c r="F14" s="76">
        <v>5239</v>
      </c>
      <c r="G14" s="76">
        <v>5960</v>
      </c>
      <c r="H14" s="76">
        <v>4875</v>
      </c>
      <c r="I14" s="76">
        <v>5193</v>
      </c>
      <c r="J14" s="116">
        <v>5276</v>
      </c>
    </row>
    <row r="15" spans="1:10" x14ac:dyDescent="0.3">
      <c r="B15" s="73" t="s">
        <v>140</v>
      </c>
      <c r="C15" s="73" t="s">
        <v>151</v>
      </c>
      <c r="D15" s="73" t="s">
        <v>152</v>
      </c>
      <c r="E15" s="113">
        <v>3514</v>
      </c>
      <c r="F15" s="76">
        <v>3030</v>
      </c>
      <c r="G15" s="76">
        <v>2989</v>
      </c>
      <c r="H15" s="76">
        <v>2633</v>
      </c>
      <c r="I15" s="76">
        <v>2788</v>
      </c>
      <c r="J15" s="116">
        <v>3269</v>
      </c>
    </row>
    <row r="16" spans="1:10" x14ac:dyDescent="0.3">
      <c r="B16" s="73" t="s">
        <v>140</v>
      </c>
      <c r="C16" s="73" t="s">
        <v>153</v>
      </c>
      <c r="D16" s="73" t="s">
        <v>154</v>
      </c>
      <c r="E16" s="113">
        <v>2883</v>
      </c>
      <c r="F16" s="76">
        <v>2802</v>
      </c>
      <c r="G16" s="76">
        <v>3275</v>
      </c>
      <c r="H16" s="76">
        <v>2696</v>
      </c>
      <c r="I16" s="76">
        <v>2905</v>
      </c>
      <c r="J16" s="116">
        <v>3033</v>
      </c>
    </row>
    <row r="17" spans="2:10" x14ac:dyDescent="0.3">
      <c r="B17" s="73" t="s">
        <v>140</v>
      </c>
      <c r="C17" s="73" t="s">
        <v>155</v>
      </c>
      <c r="D17" s="73" t="s">
        <v>156</v>
      </c>
      <c r="E17" s="113">
        <v>2407</v>
      </c>
      <c r="F17" s="76">
        <v>2078</v>
      </c>
      <c r="G17" s="76">
        <v>3026</v>
      </c>
      <c r="H17" s="76">
        <v>2664</v>
      </c>
      <c r="I17" s="76">
        <v>3205</v>
      </c>
      <c r="J17" s="116">
        <v>3115</v>
      </c>
    </row>
    <row r="18" spans="2:10" x14ac:dyDescent="0.3">
      <c r="B18" s="73" t="s">
        <v>140</v>
      </c>
      <c r="C18" s="73" t="s">
        <v>157</v>
      </c>
      <c r="D18" s="73" t="s">
        <v>158</v>
      </c>
      <c r="E18" s="113">
        <v>12699</v>
      </c>
      <c r="F18" s="76">
        <v>10716</v>
      </c>
      <c r="G18" s="76">
        <v>10647</v>
      </c>
      <c r="H18" s="76">
        <v>8345</v>
      </c>
      <c r="I18" s="76">
        <v>8644</v>
      </c>
      <c r="J18" s="116">
        <v>8660</v>
      </c>
    </row>
    <row r="19" spans="2:10" x14ac:dyDescent="0.3">
      <c r="B19" s="73" t="s">
        <v>140</v>
      </c>
      <c r="C19" s="73" t="s">
        <v>159</v>
      </c>
      <c r="D19" s="73" t="s">
        <v>160</v>
      </c>
      <c r="E19" s="113">
        <v>2583</v>
      </c>
      <c r="F19" s="76">
        <v>2257</v>
      </c>
      <c r="G19" s="76">
        <v>2693</v>
      </c>
      <c r="H19" s="76">
        <v>2327</v>
      </c>
      <c r="I19" s="76">
        <v>2738</v>
      </c>
      <c r="J19" s="116">
        <v>2324</v>
      </c>
    </row>
    <row r="20" spans="2:10" x14ac:dyDescent="0.3">
      <c r="B20" s="73" t="s">
        <v>140</v>
      </c>
      <c r="C20" s="73" t="s">
        <v>163</v>
      </c>
      <c r="D20" s="73" t="s">
        <v>164</v>
      </c>
      <c r="E20" s="113">
        <v>5083</v>
      </c>
      <c r="F20" s="76">
        <v>4112</v>
      </c>
      <c r="G20" s="76">
        <v>4901</v>
      </c>
      <c r="H20" s="76">
        <v>4096</v>
      </c>
      <c r="I20" s="76">
        <v>4540</v>
      </c>
      <c r="J20" s="116">
        <v>4449</v>
      </c>
    </row>
    <row r="21" spans="2:10" x14ac:dyDescent="0.3">
      <c r="B21" s="73" t="s">
        <v>140</v>
      </c>
      <c r="C21" s="73" t="s">
        <v>165</v>
      </c>
      <c r="D21" s="73" t="s">
        <v>166</v>
      </c>
      <c r="E21" s="113">
        <v>1699</v>
      </c>
      <c r="F21" s="76">
        <v>1490</v>
      </c>
      <c r="G21" s="76">
        <v>1118</v>
      </c>
      <c r="H21" s="76">
        <v>1401</v>
      </c>
      <c r="I21" s="76">
        <v>1177</v>
      </c>
      <c r="J21" s="116">
        <v>929</v>
      </c>
    </row>
    <row r="22" spans="2:10" x14ac:dyDescent="0.3">
      <c r="B22" s="73" t="s">
        <v>140</v>
      </c>
      <c r="C22" s="73" t="s">
        <v>167</v>
      </c>
      <c r="D22" s="73" t="s">
        <v>168</v>
      </c>
      <c r="E22" s="113">
        <v>1640</v>
      </c>
      <c r="F22" s="76">
        <v>1291</v>
      </c>
      <c r="G22" s="76">
        <v>1311</v>
      </c>
      <c r="H22" s="76">
        <v>1422</v>
      </c>
      <c r="I22" s="76">
        <v>1392</v>
      </c>
      <c r="J22" s="116">
        <v>1386</v>
      </c>
    </row>
    <row r="23" spans="2:10" x14ac:dyDescent="0.3">
      <c r="B23" s="73" t="s">
        <v>140</v>
      </c>
      <c r="C23" s="73" t="s">
        <v>171</v>
      </c>
      <c r="D23" s="73" t="s">
        <v>172</v>
      </c>
      <c r="E23" s="113">
        <v>1604</v>
      </c>
      <c r="F23" s="76">
        <v>1818</v>
      </c>
      <c r="G23" s="76">
        <v>2072</v>
      </c>
      <c r="H23" s="76">
        <v>1752</v>
      </c>
      <c r="I23" s="76">
        <v>2042</v>
      </c>
      <c r="J23" s="116">
        <v>2108</v>
      </c>
    </row>
    <row r="24" spans="2:10" x14ac:dyDescent="0.3">
      <c r="B24" s="73" t="s">
        <v>140</v>
      </c>
      <c r="C24" s="73" t="s">
        <v>173</v>
      </c>
      <c r="D24" s="73" t="s">
        <v>174</v>
      </c>
      <c r="E24" s="113">
        <v>473</v>
      </c>
      <c r="F24" s="76">
        <v>363</v>
      </c>
      <c r="G24" s="76">
        <v>349</v>
      </c>
      <c r="H24" s="76">
        <v>293</v>
      </c>
      <c r="I24" s="76">
        <v>347</v>
      </c>
      <c r="J24" s="116">
        <v>349</v>
      </c>
    </row>
    <row r="25" spans="2:10" x14ac:dyDescent="0.3">
      <c r="B25" s="73" t="s">
        <v>140</v>
      </c>
      <c r="C25" s="73" t="s">
        <v>175</v>
      </c>
      <c r="D25" s="73" t="s">
        <v>176</v>
      </c>
      <c r="E25" s="113">
        <v>9744</v>
      </c>
      <c r="F25" s="76">
        <v>10099</v>
      </c>
      <c r="G25" s="76">
        <v>9236</v>
      </c>
      <c r="H25" s="76">
        <v>8074</v>
      </c>
      <c r="I25" s="76">
        <v>8667</v>
      </c>
      <c r="J25" s="116">
        <v>9243</v>
      </c>
    </row>
    <row r="26" spans="2:10" x14ac:dyDescent="0.3">
      <c r="B26" s="73" t="s">
        <v>140</v>
      </c>
      <c r="C26" s="73" t="s">
        <v>177</v>
      </c>
      <c r="D26" s="73" t="s">
        <v>178</v>
      </c>
      <c r="E26" s="113">
        <v>2414</v>
      </c>
      <c r="F26" s="76">
        <v>2165</v>
      </c>
      <c r="G26" s="76">
        <v>1953</v>
      </c>
      <c r="H26" s="76">
        <v>1628</v>
      </c>
      <c r="I26" s="76">
        <v>1390</v>
      </c>
      <c r="J26" s="116">
        <v>2748</v>
      </c>
    </row>
    <row r="27" spans="2:10" x14ac:dyDescent="0.3">
      <c r="B27" s="73" t="s">
        <v>140</v>
      </c>
      <c r="C27" s="73" t="s">
        <v>179</v>
      </c>
      <c r="D27" s="73" t="s">
        <v>180</v>
      </c>
      <c r="E27" s="113">
        <v>147</v>
      </c>
      <c r="F27" s="76">
        <v>145</v>
      </c>
      <c r="G27" s="76">
        <v>192</v>
      </c>
      <c r="H27" s="76">
        <v>194</v>
      </c>
      <c r="I27" s="76">
        <v>196</v>
      </c>
      <c r="J27" s="116">
        <v>113</v>
      </c>
    </row>
    <row r="28" spans="2:10" x14ac:dyDescent="0.3">
      <c r="B28" s="73" t="s">
        <v>140</v>
      </c>
      <c r="C28" s="73" t="s">
        <v>181</v>
      </c>
      <c r="D28" s="73" t="s">
        <v>182</v>
      </c>
      <c r="E28" s="113">
        <v>6963</v>
      </c>
      <c r="F28" s="76">
        <v>5121</v>
      </c>
      <c r="G28" s="76">
        <v>5447</v>
      </c>
      <c r="H28" s="76">
        <v>4882</v>
      </c>
      <c r="I28" s="76">
        <v>6269</v>
      </c>
      <c r="J28" s="116">
        <v>6631</v>
      </c>
    </row>
    <row r="29" spans="2:10" x14ac:dyDescent="0.3">
      <c r="B29" s="73" t="s">
        <v>140</v>
      </c>
      <c r="C29" s="73" t="s">
        <v>183</v>
      </c>
      <c r="D29" s="73" t="s">
        <v>184</v>
      </c>
      <c r="E29" s="113">
        <v>10285</v>
      </c>
      <c r="F29" s="76">
        <v>11837</v>
      </c>
      <c r="G29" s="76">
        <v>17156</v>
      </c>
      <c r="H29" s="76">
        <v>15771</v>
      </c>
      <c r="I29" s="76">
        <v>16455</v>
      </c>
      <c r="J29" s="116">
        <v>22202</v>
      </c>
    </row>
    <row r="30" spans="2:10" x14ac:dyDescent="0.3">
      <c r="B30" s="73" t="s">
        <v>140</v>
      </c>
      <c r="C30" s="73" t="s">
        <v>185</v>
      </c>
      <c r="D30" s="73" t="s">
        <v>186</v>
      </c>
      <c r="E30" s="113">
        <v>7003</v>
      </c>
      <c r="F30" s="76">
        <v>6539</v>
      </c>
      <c r="G30" s="76">
        <v>6532</v>
      </c>
      <c r="H30" s="76">
        <v>6704</v>
      </c>
      <c r="I30" s="76">
        <v>6266</v>
      </c>
      <c r="J30" s="116">
        <v>6681</v>
      </c>
    </row>
    <row r="31" spans="2:10" x14ac:dyDescent="0.3">
      <c r="B31" s="73" t="s">
        <v>140</v>
      </c>
      <c r="C31" s="73" t="s">
        <v>191</v>
      </c>
      <c r="D31" s="73" t="s">
        <v>192</v>
      </c>
      <c r="E31" s="113">
        <v>12267</v>
      </c>
      <c r="F31" s="76">
        <v>12223</v>
      </c>
      <c r="G31" s="76">
        <v>12804</v>
      </c>
      <c r="H31" s="76">
        <v>9764</v>
      </c>
      <c r="I31" s="76">
        <v>12326</v>
      </c>
      <c r="J31" s="116">
        <v>12165</v>
      </c>
    </row>
    <row r="32" spans="2:10" x14ac:dyDescent="0.3">
      <c r="B32" s="73" t="s">
        <v>140</v>
      </c>
      <c r="C32" s="73" t="s">
        <v>193</v>
      </c>
      <c r="D32" s="73" t="s">
        <v>194</v>
      </c>
      <c r="E32" s="113">
        <v>798</v>
      </c>
      <c r="F32" s="76">
        <v>740</v>
      </c>
      <c r="G32" s="76">
        <v>664</v>
      </c>
      <c r="H32" s="76">
        <v>692</v>
      </c>
      <c r="I32" s="76">
        <v>648</v>
      </c>
      <c r="J32" s="116">
        <v>635</v>
      </c>
    </row>
    <row r="33" spans="2:10" x14ac:dyDescent="0.3">
      <c r="B33" s="73" t="s">
        <v>140</v>
      </c>
      <c r="C33" s="73" t="s">
        <v>197</v>
      </c>
      <c r="D33" s="73" t="s">
        <v>198</v>
      </c>
      <c r="E33" s="113">
        <v>3898</v>
      </c>
      <c r="F33" s="76">
        <v>3356</v>
      </c>
      <c r="G33" s="76">
        <v>3219</v>
      </c>
      <c r="H33" s="76">
        <v>2927</v>
      </c>
      <c r="I33" s="76">
        <v>2810</v>
      </c>
      <c r="J33" s="116">
        <v>2744</v>
      </c>
    </row>
    <row r="34" spans="2:10" x14ac:dyDescent="0.3">
      <c r="B34" s="73" t="s">
        <v>140</v>
      </c>
      <c r="C34" s="73" t="s">
        <v>203</v>
      </c>
      <c r="D34" s="73" t="s">
        <v>204</v>
      </c>
      <c r="E34" s="113">
        <v>1163</v>
      </c>
      <c r="F34" s="76">
        <v>1324</v>
      </c>
      <c r="G34" s="76">
        <v>901</v>
      </c>
      <c r="H34" s="76">
        <v>925</v>
      </c>
      <c r="I34" s="76">
        <v>836</v>
      </c>
      <c r="J34" s="116">
        <v>729</v>
      </c>
    </row>
    <row r="35" spans="2:10" x14ac:dyDescent="0.3">
      <c r="B35" s="73" t="s">
        <v>4</v>
      </c>
      <c r="C35" s="73" t="s">
        <v>205</v>
      </c>
      <c r="D35" s="73" t="s">
        <v>206</v>
      </c>
      <c r="E35" s="113">
        <v>3909</v>
      </c>
      <c r="F35" s="76">
        <v>4049</v>
      </c>
      <c r="G35" s="76">
        <v>4246</v>
      </c>
      <c r="H35" s="76">
        <v>4320</v>
      </c>
      <c r="I35" s="76">
        <v>4383</v>
      </c>
      <c r="J35" s="116">
        <v>4750</v>
      </c>
    </row>
    <row r="36" spans="2:10" x14ac:dyDescent="0.3">
      <c r="B36" s="73" t="s">
        <v>4</v>
      </c>
      <c r="C36" s="73" t="s">
        <v>207</v>
      </c>
      <c r="D36" s="73" t="s">
        <v>208</v>
      </c>
      <c r="E36" s="113">
        <v>717</v>
      </c>
      <c r="F36" s="76">
        <v>764</v>
      </c>
      <c r="G36" s="76">
        <v>566</v>
      </c>
      <c r="H36" s="76">
        <v>718</v>
      </c>
      <c r="I36" s="76">
        <v>493</v>
      </c>
      <c r="J36" s="116">
        <v>0</v>
      </c>
    </row>
    <row r="37" spans="2:10" x14ac:dyDescent="0.3">
      <c r="B37" s="73" t="s">
        <v>4</v>
      </c>
      <c r="C37" s="73" t="s">
        <v>209</v>
      </c>
      <c r="D37" s="73" t="s">
        <v>210</v>
      </c>
      <c r="E37" s="113">
        <v>15206</v>
      </c>
      <c r="F37" s="76">
        <v>14942</v>
      </c>
      <c r="G37" s="76">
        <v>14702</v>
      </c>
      <c r="H37" s="76">
        <v>15251</v>
      </c>
      <c r="I37" s="76">
        <v>15159</v>
      </c>
      <c r="J37" s="116">
        <v>15167</v>
      </c>
    </row>
    <row r="38" spans="2:10" x14ac:dyDescent="0.3">
      <c r="B38" s="73" t="s">
        <v>4</v>
      </c>
      <c r="C38" s="73" t="s">
        <v>211</v>
      </c>
      <c r="D38" s="73" t="s">
        <v>212</v>
      </c>
      <c r="E38" s="113">
        <v>1294</v>
      </c>
      <c r="F38" s="76">
        <v>1222</v>
      </c>
      <c r="G38" s="76">
        <v>1237</v>
      </c>
      <c r="H38" s="76">
        <v>1202</v>
      </c>
      <c r="I38" s="76">
        <v>1129</v>
      </c>
      <c r="J38" s="116">
        <v>1077</v>
      </c>
    </row>
    <row r="39" spans="2:10" x14ac:dyDescent="0.3">
      <c r="B39" s="73" t="s">
        <v>4</v>
      </c>
      <c r="C39" s="73" t="s">
        <v>213</v>
      </c>
      <c r="D39" s="73" t="s">
        <v>214</v>
      </c>
      <c r="E39" s="113">
        <v>2134</v>
      </c>
      <c r="F39" s="76">
        <v>2315</v>
      </c>
      <c r="G39" s="76">
        <v>2187</v>
      </c>
      <c r="H39" s="76">
        <v>2405</v>
      </c>
      <c r="I39" s="76">
        <v>2041</v>
      </c>
      <c r="J39" s="116">
        <v>1545</v>
      </c>
    </row>
    <row r="40" spans="2:10" x14ac:dyDescent="0.3">
      <c r="B40" s="73" t="s">
        <v>4</v>
      </c>
      <c r="C40" s="73" t="s">
        <v>215</v>
      </c>
      <c r="D40" s="73" t="s">
        <v>216</v>
      </c>
      <c r="E40" s="113">
        <v>3600</v>
      </c>
      <c r="F40" s="76">
        <v>3428</v>
      </c>
      <c r="G40" s="76">
        <v>3337</v>
      </c>
      <c r="H40" s="76">
        <v>3036</v>
      </c>
      <c r="I40" s="76">
        <v>3461</v>
      </c>
      <c r="J40" s="116">
        <v>3534</v>
      </c>
    </row>
    <row r="41" spans="2:10" x14ac:dyDescent="0.3">
      <c r="B41" s="73" t="s">
        <v>4</v>
      </c>
      <c r="C41" s="73" t="s">
        <v>219</v>
      </c>
      <c r="D41" s="73" t="s">
        <v>220</v>
      </c>
      <c r="E41" s="113">
        <v>5241</v>
      </c>
      <c r="F41" s="76">
        <v>5030</v>
      </c>
      <c r="G41" s="76">
        <v>5033</v>
      </c>
      <c r="H41" s="76">
        <v>5064</v>
      </c>
      <c r="I41" s="76">
        <v>5246</v>
      </c>
      <c r="J41" s="116">
        <v>5301</v>
      </c>
    </row>
    <row r="42" spans="2:10" x14ac:dyDescent="0.3">
      <c r="B42" s="73" t="s">
        <v>4</v>
      </c>
      <c r="C42" s="73" t="s">
        <v>227</v>
      </c>
      <c r="D42" s="73" t="s">
        <v>228</v>
      </c>
      <c r="E42" s="113">
        <v>144</v>
      </c>
      <c r="F42" s="76">
        <v>86</v>
      </c>
      <c r="G42" s="76">
        <v>76</v>
      </c>
      <c r="H42" s="76">
        <v>72</v>
      </c>
      <c r="I42" s="76">
        <v>31</v>
      </c>
      <c r="J42" s="116">
        <v>16</v>
      </c>
    </row>
    <row r="43" spans="2:10" x14ac:dyDescent="0.3">
      <c r="B43" s="73" t="s">
        <v>4</v>
      </c>
      <c r="C43" s="73" t="s">
        <v>231</v>
      </c>
      <c r="D43" s="73" t="s">
        <v>232</v>
      </c>
      <c r="E43" s="113">
        <v>12838</v>
      </c>
      <c r="F43" s="76">
        <v>12040</v>
      </c>
      <c r="G43" s="76">
        <v>12608</v>
      </c>
      <c r="H43" s="76">
        <v>12833</v>
      </c>
      <c r="I43" s="76">
        <v>12805</v>
      </c>
      <c r="J43" s="116">
        <v>11680</v>
      </c>
    </row>
    <row r="44" spans="2:10" x14ac:dyDescent="0.3">
      <c r="B44" s="73" t="s">
        <v>4</v>
      </c>
      <c r="C44" s="73" t="s">
        <v>233</v>
      </c>
      <c r="D44" s="73" t="s">
        <v>234</v>
      </c>
      <c r="E44" s="113">
        <v>2322</v>
      </c>
      <c r="F44" s="76">
        <v>2425</v>
      </c>
      <c r="G44" s="76">
        <v>2578</v>
      </c>
      <c r="H44" s="76">
        <v>2435</v>
      </c>
      <c r="I44" s="76">
        <v>2381</v>
      </c>
      <c r="J44" s="116">
        <v>1988</v>
      </c>
    </row>
    <row r="45" spans="2:10" x14ac:dyDescent="0.3">
      <c r="B45" s="73" t="s">
        <v>4</v>
      </c>
      <c r="C45" s="73" t="s">
        <v>235</v>
      </c>
      <c r="D45" s="73" t="s">
        <v>236</v>
      </c>
      <c r="E45" s="113">
        <v>811</v>
      </c>
      <c r="F45" s="76">
        <v>731</v>
      </c>
      <c r="G45" s="76">
        <v>749</v>
      </c>
      <c r="H45" s="76">
        <v>671</v>
      </c>
      <c r="I45" s="76">
        <v>578</v>
      </c>
      <c r="J45" s="116">
        <v>562</v>
      </c>
    </row>
    <row r="46" spans="2:10" x14ac:dyDescent="0.3">
      <c r="B46" s="73" t="s">
        <v>4</v>
      </c>
      <c r="C46" s="73" t="s">
        <v>243</v>
      </c>
      <c r="D46" s="73" t="s">
        <v>244</v>
      </c>
      <c r="E46" s="113">
        <v>2151</v>
      </c>
      <c r="F46" s="76">
        <v>2053</v>
      </c>
      <c r="G46" s="76">
        <v>1895</v>
      </c>
      <c r="H46" s="76">
        <v>1852</v>
      </c>
      <c r="I46" s="76">
        <v>1715</v>
      </c>
      <c r="J46" s="116">
        <v>1720</v>
      </c>
    </row>
    <row r="47" spans="2:10" x14ac:dyDescent="0.3">
      <c r="B47" s="73" t="s">
        <v>245</v>
      </c>
      <c r="C47" s="73" t="s">
        <v>246</v>
      </c>
      <c r="D47" s="73" t="s">
        <v>247</v>
      </c>
      <c r="E47" s="113">
        <v>6618</v>
      </c>
      <c r="F47" s="76">
        <v>6793</v>
      </c>
      <c r="G47" s="76">
        <v>10040</v>
      </c>
      <c r="H47" s="76">
        <v>10825</v>
      </c>
      <c r="I47" s="76">
        <v>11600</v>
      </c>
      <c r="J47" s="116">
        <v>11381</v>
      </c>
    </row>
    <row r="48" spans="2:10" ht="15" thickBot="1" x14ac:dyDescent="0.35">
      <c r="B48" s="73" t="s">
        <v>245</v>
      </c>
      <c r="C48" s="73" t="s">
        <v>248</v>
      </c>
      <c r="D48" s="73" t="s">
        <v>249</v>
      </c>
      <c r="E48" s="117">
        <v>3028</v>
      </c>
      <c r="F48" s="118">
        <v>3038</v>
      </c>
      <c r="G48" s="118">
        <v>5319</v>
      </c>
      <c r="H48" s="118">
        <v>5512</v>
      </c>
      <c r="I48" s="118">
        <v>5450</v>
      </c>
      <c r="J48" s="119">
        <v>6005</v>
      </c>
    </row>
    <row r="49" spans="2:10" x14ac:dyDescent="0.3">
      <c r="B49" s="73"/>
      <c r="C49" s="73"/>
      <c r="D49" s="73"/>
      <c r="E49" s="73"/>
      <c r="F49" s="73"/>
      <c r="G49" s="73"/>
      <c r="H49" s="73"/>
      <c r="I49" s="73"/>
      <c r="J49" s="73"/>
    </row>
    <row r="50" spans="2:10" ht="15" thickBot="1" x14ac:dyDescent="0.35">
      <c r="B50" s="73"/>
      <c r="C50" s="73"/>
      <c r="D50" s="73"/>
      <c r="E50" s="73"/>
      <c r="F50" s="73"/>
      <c r="G50" s="73"/>
      <c r="H50" s="73"/>
      <c r="I50" s="73"/>
      <c r="J50" s="73"/>
    </row>
    <row r="51" spans="2:10" ht="15" thickBot="1" x14ac:dyDescent="0.35">
      <c r="B51" s="73"/>
      <c r="C51" s="73"/>
      <c r="D51" s="73"/>
      <c r="E51" s="73"/>
      <c r="F51" s="73"/>
      <c r="G51" s="73"/>
      <c r="H51" s="73"/>
      <c r="I51" s="143" t="s">
        <v>16</v>
      </c>
      <c r="J51" s="144" t="s">
        <v>17</v>
      </c>
    </row>
    <row r="52" spans="2:10" x14ac:dyDescent="0.3">
      <c r="C52" s="75"/>
      <c r="D52" s="73"/>
      <c r="E52" s="77"/>
      <c r="F52" s="131" t="s">
        <v>250</v>
      </c>
      <c r="G52" s="133"/>
      <c r="H52" s="133"/>
      <c r="I52" s="133">
        <f>SUM(I5:I12)</f>
        <v>27773</v>
      </c>
      <c r="J52" s="134">
        <f>SUM(J5:J12)</f>
        <v>27546</v>
      </c>
    </row>
    <row r="53" spans="2:10" x14ac:dyDescent="0.3">
      <c r="C53" s="75"/>
      <c r="D53" s="73"/>
      <c r="E53" s="77"/>
      <c r="F53" s="135" t="s">
        <v>251</v>
      </c>
      <c r="G53" s="137"/>
      <c r="H53" s="137"/>
      <c r="I53" s="137">
        <f>SUM(I13:I34)</f>
        <v>92312</v>
      </c>
      <c r="J53" s="138">
        <f>SUM(J13:J34)</f>
        <v>100352</v>
      </c>
    </row>
    <row r="54" spans="2:10" x14ac:dyDescent="0.3">
      <c r="C54" s="75"/>
      <c r="D54" s="73"/>
      <c r="E54" s="77"/>
      <c r="F54" s="135" t="s">
        <v>252</v>
      </c>
      <c r="G54" s="137"/>
      <c r="H54" s="137"/>
      <c r="I54" s="137">
        <f>SUM(I47:I48)</f>
        <v>17050</v>
      </c>
      <c r="J54" s="138">
        <f>SUM(J47:J48)</f>
        <v>17386</v>
      </c>
    </row>
    <row r="55" spans="2:10" ht="15" thickBot="1" x14ac:dyDescent="0.35">
      <c r="C55" s="75"/>
      <c r="D55" s="73"/>
      <c r="E55" s="77"/>
      <c r="F55" s="135" t="s">
        <v>258</v>
      </c>
      <c r="G55" s="137"/>
      <c r="H55" s="137"/>
      <c r="I55" s="137">
        <f>SUM(I35:I46)</f>
        <v>49422</v>
      </c>
      <c r="J55" s="138">
        <f>SUM(J35:J46)</f>
        <v>47340</v>
      </c>
    </row>
    <row r="56" spans="2:10" ht="15" thickBot="1" x14ac:dyDescent="0.35">
      <c r="C56" s="75"/>
      <c r="D56" s="73"/>
      <c r="E56" s="77"/>
      <c r="F56" s="139" t="s">
        <v>254</v>
      </c>
      <c r="G56" s="141"/>
      <c r="H56" s="141"/>
      <c r="I56" s="141">
        <f>SUM(I5:I48)</f>
        <v>186557</v>
      </c>
      <c r="J56" s="142">
        <f>SUM(J5:J48)</f>
        <v>192624</v>
      </c>
    </row>
  </sheetData>
  <sheetProtection algorithmName="SHA-512" hashValue="XmS4Kb9fceYtnkoIij809pxnHHOswzUG1STDHqpqmveC9HP3UVIMRZ67W7RRY0+pU60yr2ogO4unud9wTqdM4A==" saltValue="RlcYgFpuumm422iNMWbKt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APDocumentPublicationDate xmlns="db5b5153-05ec-487a-9888-1ff31c09d16b">2018-12-10T18:18:04+00:00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  <Root xmlns="aa8c2dbd-1dc4-4513-ac4e-4ad2d8a708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4" ma:contentTypeDescription="" ma:contentTypeScope="" ma:versionID="c66a8676b380965ec9fe71a59e22c3c6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e7e0318f0f82f64c8eac83e5df5926f3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60E82-9F2A-4CC5-A372-C6B9D652EADE}">
  <ds:schemaRefs>
    <ds:schemaRef ds:uri="http://schemas.microsoft.com/office/2006/metadata/properties"/>
    <ds:schemaRef ds:uri="http://schemas.microsoft.com/office/infopath/2007/PartnerControls"/>
    <ds:schemaRef ds:uri="db5b5153-05ec-487a-9888-1ff31c09d16b"/>
    <ds:schemaRef ds:uri="aa8c2dbd-1dc4-4513-ac4e-4ad2d8a7082b"/>
  </ds:schemaRefs>
</ds:datastoreItem>
</file>

<file path=customXml/itemProps2.xml><?xml version="1.0" encoding="utf-8"?>
<ds:datastoreItem xmlns:ds="http://schemas.openxmlformats.org/officeDocument/2006/customXml" ds:itemID="{D2916EAE-F15A-4DE7-8D70-5BDECF68DA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E72E4-27C1-4AAA-AD63-293A0B4A8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FY16 Goals</vt:lpstr>
      <vt:lpstr>OP $ Collections by DMIS</vt:lpstr>
      <vt:lpstr>OP Claims by DMIS</vt:lpstr>
      <vt:lpstr>OP Visits by DMIS</vt:lpstr>
      <vt:lpstr>IP $ Collections by DMIS</vt:lpstr>
      <vt:lpstr>IP Claims by DMIS</vt:lpstr>
      <vt:lpstr>IP Dispositions by DMIS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Snyder</dc:creator>
  <cp:lastModifiedBy>Snyder, Jesse, CTR, DHA</cp:lastModifiedBy>
  <dcterms:created xsi:type="dcterms:W3CDTF">2015-11-20T19:03:04Z</dcterms:created>
  <dcterms:modified xsi:type="dcterms:W3CDTF">2020-08-05T16:36:16Z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_dlc_DocIdItemGuid">
    <vt:lpwstr>a72f25f2-cc91-4ce0-88f0-c9d11609fbdf</vt:lpwstr>
  </property>
  <property fmtid="{D5CDD505-2E9C-101B-9397-08002B2CF9AE}" pid="4" name="FAPDocumentType">
    <vt:lpwstr/>
  </property>
  <property fmtid="{D5CDD505-2E9C-101B-9397-08002B2CF9AE}" pid="5" name="VHA">
    <vt:lpwstr>58;#UBO|4ada26b1-c88a-4687-b541-5dc71c5e6590</vt:lpwstr>
  </property>
  <property fmtid="{D5CDD505-2E9C-101B-9397-08002B2CF9AE}" pid="6" name="FAPWorkstreamTask">
    <vt:lpwstr/>
  </property>
  <property fmtid="{D5CDD505-2E9C-101B-9397-08002B2CF9AE}" pid="7" name="FAPProjectType">
    <vt:lpwstr/>
  </property>
  <property fmtid="{D5CDD505-2E9C-101B-9397-08002B2CF9AE}" pid="8" name="FAPProjectSubType">
    <vt:lpwstr/>
  </property>
  <property fmtid="{D5CDD505-2E9C-101B-9397-08002B2CF9AE}" pid="9" name="FAPWorkstream">
    <vt:lpwstr/>
  </property>
  <property fmtid="{D5CDD505-2E9C-101B-9397-08002B2CF9AE}" pid="10" name="FAPFiscalYear">
    <vt:lpwstr/>
  </property>
</Properties>
</file>