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snyder\Desktop\"/>
    </mc:Choice>
  </mc:AlternateContent>
  <bookViews>
    <workbookView xWindow="0" yWindow="168" windowWidth="23040" windowHeight="8640"/>
  </bookViews>
  <sheets>
    <sheet name="FY 2018 Goals" sheetId="1" r:id="rId1"/>
    <sheet name="OP $ Collections by DMIS" sheetId="2" r:id="rId2"/>
    <sheet name="OP Claims by DMIS" sheetId="3" r:id="rId3"/>
    <sheet name="OP Visits by DMIS" sheetId="4" r:id="rId4"/>
    <sheet name="IP $ Collections by DMIS" sheetId="5" r:id="rId5"/>
    <sheet name="IP Claims by DMIS" sheetId="6" r:id="rId6"/>
    <sheet name="IP Dispositions by DMIS" sheetId="7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Q9" i="2" l="1"/>
  <c r="L5" i="2"/>
  <c r="D4" i="1"/>
  <c r="D11" i="1" s="1"/>
  <c r="E11" i="1" s="1"/>
  <c r="L62" i="2"/>
  <c r="L15" i="5"/>
  <c r="L16" i="5"/>
  <c r="L17" i="5"/>
  <c r="L18" i="5"/>
  <c r="L19" i="5"/>
  <c r="L20" i="5"/>
  <c r="L21" i="5"/>
  <c r="L22" i="5"/>
  <c r="L23" i="5"/>
  <c r="L24" i="5"/>
  <c r="L25" i="5"/>
  <c r="L26" i="5"/>
  <c r="L27" i="5"/>
  <c r="L28" i="5"/>
  <c r="L29" i="5"/>
  <c r="L30" i="5"/>
  <c r="L31" i="5"/>
  <c r="L32" i="5"/>
  <c r="L33" i="5"/>
  <c r="L34" i="5"/>
  <c r="L35" i="5"/>
  <c r="L36" i="5"/>
  <c r="R6" i="5"/>
  <c r="D3" i="1" s="1"/>
  <c r="D10" i="1" s="1"/>
  <c r="D14" i="1" s="1"/>
  <c r="Q8" i="5"/>
  <c r="L5" i="5"/>
  <c r="L6" i="5"/>
  <c r="L7" i="5"/>
  <c r="L8" i="5"/>
  <c r="L9" i="5"/>
  <c r="L10" i="5"/>
  <c r="L11" i="5"/>
  <c r="L12" i="5"/>
  <c r="L13" i="5"/>
  <c r="L14" i="5"/>
  <c r="L37" i="5"/>
  <c r="L38" i="5"/>
  <c r="L39" i="5"/>
  <c r="L40" i="5"/>
  <c r="L41" i="5"/>
  <c r="L42" i="5"/>
  <c r="L43" i="5"/>
  <c r="L44" i="5"/>
  <c r="L45" i="5"/>
  <c r="L46" i="5"/>
  <c r="L47" i="5"/>
  <c r="L48" i="5"/>
  <c r="L49" i="5"/>
  <c r="L50" i="5"/>
  <c r="R9" i="5"/>
  <c r="D7" i="1" s="1"/>
  <c r="Q8" i="2"/>
  <c r="Q7" i="2"/>
  <c r="Q6" i="2"/>
  <c r="P5" i="2"/>
  <c r="P9" i="2"/>
  <c r="L6" i="2"/>
  <c r="L7" i="2"/>
  <c r="L8" i="2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L38" i="2"/>
  <c r="L39" i="2"/>
  <c r="L40" i="2"/>
  <c r="L41" i="2"/>
  <c r="L42" i="2"/>
  <c r="L43" i="2"/>
  <c r="L44" i="2"/>
  <c r="L45" i="2"/>
  <c r="L46" i="2"/>
  <c r="L47" i="2"/>
  <c r="L48" i="2"/>
  <c r="L49" i="2"/>
  <c r="L50" i="2"/>
  <c r="L51" i="2"/>
  <c r="L52" i="2"/>
  <c r="L53" i="2"/>
  <c r="L54" i="2"/>
  <c r="L55" i="2"/>
  <c r="L56" i="2"/>
  <c r="L57" i="2"/>
  <c r="L59" i="2"/>
  <c r="L60" i="2"/>
  <c r="L61" i="2"/>
  <c r="L63" i="2"/>
  <c r="L64" i="2"/>
  <c r="L65" i="2"/>
  <c r="L67" i="2"/>
  <c r="L68" i="2"/>
  <c r="L69" i="2"/>
  <c r="L70" i="2"/>
  <c r="L71" i="2"/>
  <c r="L72" i="2"/>
  <c r="L73" i="2"/>
  <c r="L74" i="2"/>
  <c r="L75" i="2"/>
  <c r="L76" i="2"/>
  <c r="L77" i="2"/>
  <c r="L78" i="2"/>
  <c r="L80" i="2"/>
  <c r="L81" i="2"/>
  <c r="L82" i="2"/>
  <c r="L83" i="2"/>
  <c r="L84" i="2"/>
  <c r="L85" i="2"/>
  <c r="L86" i="2"/>
  <c r="L87" i="2"/>
  <c r="L88" i="2"/>
  <c r="L89" i="2"/>
  <c r="L90" i="2"/>
  <c r="L91" i="2"/>
  <c r="L92" i="2"/>
  <c r="L93" i="2"/>
  <c r="L94" i="2"/>
  <c r="L95" i="2"/>
  <c r="L96" i="2"/>
  <c r="L97" i="2"/>
  <c r="L98" i="2"/>
  <c r="L99" i="2"/>
  <c r="L100" i="2"/>
  <c r="L101" i="2"/>
  <c r="L102" i="2"/>
  <c r="L104" i="2"/>
  <c r="L105" i="2"/>
  <c r="L106" i="2"/>
  <c r="L107" i="2"/>
  <c r="L108" i="2"/>
  <c r="L109" i="2"/>
  <c r="L110" i="2"/>
  <c r="L111" i="2"/>
  <c r="L113" i="2"/>
  <c r="L114" i="2"/>
  <c r="L115" i="2"/>
  <c r="L116" i="2"/>
  <c r="L117" i="2"/>
  <c r="L118" i="2"/>
  <c r="L119" i="2"/>
  <c r="L120" i="2"/>
  <c r="L121" i="2"/>
  <c r="L122" i="2"/>
  <c r="L123" i="2"/>
  <c r="L124" i="2"/>
  <c r="L125" i="2"/>
  <c r="L126" i="2"/>
  <c r="L128" i="2"/>
  <c r="L129" i="2"/>
  <c r="L130" i="2"/>
  <c r="L131" i="2"/>
  <c r="Q5" i="2"/>
  <c r="P8" i="2"/>
  <c r="P7" i="2"/>
  <c r="P6" i="2"/>
  <c r="R8" i="2"/>
  <c r="R7" i="2"/>
  <c r="R6" i="2"/>
  <c r="R9" i="2" s="1"/>
  <c r="C7" i="1" s="1"/>
  <c r="E7" i="1" s="1"/>
  <c r="C3" i="1"/>
  <c r="C10" i="1" s="1"/>
  <c r="P9" i="3"/>
  <c r="P10" i="6"/>
  <c r="P9" i="6"/>
  <c r="P8" i="6"/>
  <c r="P7" i="6"/>
  <c r="P6" i="6"/>
  <c r="P9" i="7"/>
  <c r="O9" i="7"/>
  <c r="P8" i="7"/>
  <c r="P7" i="7"/>
  <c r="P6" i="7"/>
  <c r="P5" i="7"/>
  <c r="O8" i="7"/>
  <c r="O7" i="7"/>
  <c r="O6" i="7"/>
  <c r="O5" i="7"/>
  <c r="O9" i="4"/>
  <c r="C21" i="1"/>
  <c r="C22" i="1" s="1"/>
  <c r="C25" i="1" s="1"/>
  <c r="C27" i="1" s="1"/>
  <c r="O8" i="4"/>
  <c r="O7" i="4"/>
  <c r="O6" i="4"/>
  <c r="O5" i="4"/>
  <c r="N9" i="4"/>
  <c r="N8" i="4"/>
  <c r="N7" i="4"/>
  <c r="N6" i="4"/>
  <c r="N5" i="4"/>
  <c r="P7" i="3"/>
  <c r="O7" i="3"/>
  <c r="O8" i="3"/>
  <c r="P8" i="3"/>
  <c r="P6" i="3"/>
  <c r="P5" i="3"/>
  <c r="O9" i="3"/>
  <c r="O6" i="3"/>
  <c r="O5" i="3"/>
  <c r="C20" i="1"/>
  <c r="J21" i="1"/>
  <c r="J22" i="1"/>
  <c r="J23" i="1"/>
  <c r="J24" i="1"/>
  <c r="J13" i="1"/>
  <c r="J14" i="1"/>
  <c r="J15" i="1"/>
  <c r="J16" i="1"/>
  <c r="J12" i="1"/>
  <c r="J5" i="1"/>
  <c r="J20" i="1"/>
  <c r="J6" i="1"/>
  <c r="J7" i="1"/>
  <c r="J8" i="1"/>
  <c r="J4" i="1"/>
  <c r="O9" i="6"/>
  <c r="O8" i="6"/>
  <c r="O7" i="6"/>
  <c r="O6" i="6"/>
  <c r="Q9" i="5"/>
  <c r="Q7" i="5"/>
  <c r="Q6" i="5"/>
  <c r="Q5" i="5"/>
  <c r="P7" i="5"/>
  <c r="P8" i="5"/>
  <c r="P6" i="5"/>
  <c r="P5" i="5"/>
  <c r="R5" i="2"/>
  <c r="C36" i="1"/>
  <c r="C24" i="1"/>
  <c r="P9" i="5"/>
  <c r="R8" i="5"/>
  <c r="O10" i="6"/>
  <c r="C32" i="1"/>
  <c r="C34" i="1" s="1"/>
  <c r="C37" i="1" s="1"/>
  <c r="C39" i="1" s="1"/>
  <c r="C6" i="1"/>
  <c r="C13" i="1"/>
  <c r="D6" i="1"/>
  <c r="D13" i="1"/>
  <c r="R7" i="5"/>
  <c r="R5" i="5"/>
  <c r="E13" i="1"/>
  <c r="D5" i="1"/>
  <c r="D12" i="1"/>
  <c r="E12" i="1" s="1"/>
  <c r="E6" i="1"/>
  <c r="C33" i="1"/>
  <c r="C4" i="1"/>
  <c r="C11" i="1"/>
  <c r="C5" i="1"/>
  <c r="C12" i="1"/>
  <c r="E5" i="1"/>
  <c r="E4" i="1"/>
  <c r="E10" i="1" l="1"/>
  <c r="E14" i="1" s="1"/>
  <c r="C14" i="1"/>
  <c r="E3" i="1"/>
</calcChain>
</file>

<file path=xl/sharedStrings.xml><?xml version="1.0" encoding="utf-8"?>
<sst xmlns="http://schemas.openxmlformats.org/spreadsheetml/2006/main" count="1986" uniqueCount="323">
  <si>
    <t>FY 2018 Goals</t>
  </si>
  <si>
    <t>Outpatient Goal</t>
  </si>
  <si>
    <t>Inpatient Goal</t>
  </si>
  <si>
    <t>Overall Goal</t>
  </si>
  <si>
    <t>Outpatient Goals ($ millions)</t>
  </si>
  <si>
    <t xml:space="preserve">Army </t>
  </si>
  <si>
    <t>Service &amp; NCR MD</t>
  </si>
  <si>
    <t xml:space="preserve">FY 2017 </t>
  </si>
  <si>
    <t>FY 2018</t>
  </si>
  <si>
    <t>% Change</t>
  </si>
  <si>
    <t>Navy</t>
  </si>
  <si>
    <t>Army</t>
  </si>
  <si>
    <t xml:space="preserve">Air Force </t>
  </si>
  <si>
    <t xml:space="preserve">NCR MD </t>
  </si>
  <si>
    <t>Air Force</t>
  </si>
  <si>
    <t>All Services and NCR MD</t>
  </si>
  <si>
    <t>NCR MD</t>
  </si>
  <si>
    <t>Total</t>
  </si>
  <si>
    <t>FY 2018 Goals in Millions USD</t>
  </si>
  <si>
    <t>Inpatient Goals ($ millions)</t>
  </si>
  <si>
    <t>FY 2017</t>
  </si>
  <si>
    <t>Outpatient Goal Setting Factor Calculations</t>
  </si>
  <si>
    <t>Overall Goals ($ millions)</t>
  </si>
  <si>
    <t>FY16 Outpatient Claims to Visits</t>
  </si>
  <si>
    <t>FY17 Outpatient Claims to Visits</t>
  </si>
  <si>
    <t xml:space="preserve">Outpatient Claims to Visits Rate Change </t>
  </si>
  <si>
    <t>CY16 - CY17 CMAC Rate Change</t>
  </si>
  <si>
    <t>CMAC Factor +1</t>
  </si>
  <si>
    <t>Outpatient Claims to Visits Rate Change + 1</t>
  </si>
  <si>
    <t>Outpatient Goal Setting Factor</t>
  </si>
  <si>
    <t>Inpatient Goal Setting Factor Calculations</t>
  </si>
  <si>
    <t>FY16 Inpatient Claims to Disp</t>
  </si>
  <si>
    <t>FY17 Inpatient Claims to Disp</t>
  </si>
  <si>
    <t>Inpatient Claims to Disp Rate Change</t>
  </si>
  <si>
    <t>FY17-FY18 ASA Rate Change</t>
  </si>
  <si>
    <t>ASA Factor + 1</t>
  </si>
  <si>
    <t>Inpatient Claims to Disp Rate Change + 1</t>
  </si>
  <si>
    <t>Inpatient Goal Setting Factor</t>
  </si>
  <si>
    <t>Total Outpatient $ Collections Metric by DMIS ID</t>
  </si>
  <si>
    <t>Service</t>
  </si>
  <si>
    <t>DMIS ID</t>
  </si>
  <si>
    <t>DMIS ID NAME</t>
  </si>
  <si>
    <t>Total OP Collections In FY by DMIS ID</t>
  </si>
  <si>
    <t>FY 2012</t>
  </si>
  <si>
    <t>FY 2013</t>
  </si>
  <si>
    <t>FY 2014</t>
  </si>
  <si>
    <t>FY 2015</t>
  </si>
  <si>
    <t>FY 2016</t>
  </si>
  <si>
    <t>Goal Setting Factor</t>
  </si>
  <si>
    <t>0004</t>
  </si>
  <si>
    <t>Maxwell AFB (42nd Medical Group)</t>
  </si>
  <si>
    <t>0006</t>
  </si>
  <si>
    <t>Elmendorf AFB (3rd Medical group)</t>
  </si>
  <si>
    <t>0009</t>
  </si>
  <si>
    <t>Luke AFB (56th Medical Group)</t>
  </si>
  <si>
    <t>0010</t>
  </si>
  <si>
    <t>Davis Monthan AFB (355th Medical Group)</t>
  </si>
  <si>
    <t>0013</t>
  </si>
  <si>
    <t>Little Rock AFB (314th Medical Group)</t>
  </si>
  <si>
    <t>Grand Total</t>
  </si>
  <si>
    <t>0014</t>
  </si>
  <si>
    <t>Travis AFB (60th Medical Group)</t>
  </si>
  <si>
    <t>0015</t>
  </si>
  <si>
    <t>Beale AFB (9th Medical Group)</t>
  </si>
  <si>
    <t>0018</t>
  </si>
  <si>
    <t>Vandenberg AFB (30th Medical Group)</t>
  </si>
  <si>
    <t>0019</t>
  </si>
  <si>
    <t>Edwards AFB (95th Medical Group)</t>
  </si>
  <si>
    <t>0033</t>
  </si>
  <si>
    <t>USAF Academy (10th Medical Group)</t>
  </si>
  <si>
    <t>0036</t>
  </si>
  <si>
    <t>Dover AFB (436th Medical Group)</t>
  </si>
  <si>
    <t>0042</t>
  </si>
  <si>
    <t>Eglin AFB (96th Medical Group)</t>
  </si>
  <si>
    <t>0043</t>
  </si>
  <si>
    <t>Tyndall AFB (325th Medical Group)</t>
  </si>
  <si>
    <t>0045</t>
  </si>
  <si>
    <t>MacDill AFB (6th Medical Group)</t>
  </si>
  <si>
    <t>0046</t>
  </si>
  <si>
    <t>Patrick AFB (45th Medical Group)</t>
  </si>
  <si>
    <t>0050</t>
  </si>
  <si>
    <t>Moody AFB (347th Medical Group)</t>
  </si>
  <si>
    <t>0051</t>
  </si>
  <si>
    <t>Robins AFB (78th Medical Group)</t>
  </si>
  <si>
    <t>0053</t>
  </si>
  <si>
    <t>Mountain Home AFB (366th Medical Group)</t>
  </si>
  <si>
    <t>0055</t>
  </si>
  <si>
    <t>Scott AFB (375th Medical Group)</t>
  </si>
  <si>
    <t>0059</t>
  </si>
  <si>
    <t>McConnell AFB (22nd Medical Group)</t>
  </si>
  <si>
    <t>0062</t>
  </si>
  <si>
    <t>Barksdale AFB (2nd Medical Group)</t>
  </si>
  <si>
    <t>0066</t>
  </si>
  <si>
    <t>Andrews AFB (79th Medical Group)</t>
  </si>
  <si>
    <t>0073</t>
  </si>
  <si>
    <t>Keesler AFB (81st Medical Group)</t>
  </si>
  <si>
    <t>0074</t>
  </si>
  <si>
    <t>Columbus AFB (14th Medical Group)</t>
  </si>
  <si>
    <t>0076</t>
  </si>
  <si>
    <t>Whiteman AFB (509th Medical Group)</t>
  </si>
  <si>
    <t>0077</t>
  </si>
  <si>
    <t>Malmstrom AFB (341st Medical Group)</t>
  </si>
  <si>
    <t>0078</t>
  </si>
  <si>
    <t>Offutt AFB (55th Medical Group)</t>
  </si>
  <si>
    <t>0079</t>
  </si>
  <si>
    <t>Nellis AFB (99th Medical Group)</t>
  </si>
  <si>
    <t>0083</t>
  </si>
  <si>
    <t>Kirtland AFB (377th Medical Group)</t>
  </si>
  <si>
    <t>0084</t>
  </si>
  <si>
    <t>Holloman AFB (49th Medical Group)</t>
  </si>
  <si>
    <t>0085</t>
  </si>
  <si>
    <t>Cannon AFB (27th Medical Group)</t>
  </si>
  <si>
    <t>0090</t>
  </si>
  <si>
    <t>Seymour Johnson AFB (4th Medical Group)</t>
  </si>
  <si>
    <t>0093</t>
  </si>
  <si>
    <t>Grand Forks AFB (319th Medical Group)</t>
  </si>
  <si>
    <t>0094</t>
  </si>
  <si>
    <t>Minot AFB (5th Medical Group)</t>
  </si>
  <si>
    <t>0095</t>
  </si>
  <si>
    <t>Wright Patterson AFB (88th Medical Group)</t>
  </si>
  <si>
    <t>0096</t>
  </si>
  <si>
    <t>Tinker AFB (72th Medical Group)</t>
  </si>
  <si>
    <t>0097</t>
  </si>
  <si>
    <t>Altus AFB (97th Medical Group)</t>
  </si>
  <si>
    <t>0101</t>
  </si>
  <si>
    <t>Shaw AFB (20th Medical Group)</t>
  </si>
  <si>
    <t>0106</t>
  </si>
  <si>
    <t>Ellsworth AFB (28th Medical Group)</t>
  </si>
  <si>
    <t>0112</t>
  </si>
  <si>
    <t>Dyess AFB (7th Medical Group)</t>
  </si>
  <si>
    <t>0113</t>
  </si>
  <si>
    <t>Sheppard AFB (82nd Medical Group)</t>
  </si>
  <si>
    <t>0114</t>
  </si>
  <si>
    <t>Laughlin AFB (47th Medical Group)</t>
  </si>
  <si>
    <t>0117</t>
  </si>
  <si>
    <t>Lackland AFB (59th Medical Wing)</t>
  </si>
  <si>
    <t>0119</t>
  </si>
  <si>
    <t>Hill AFB (75th Medical Group)</t>
  </si>
  <si>
    <t>0120</t>
  </si>
  <si>
    <t>Langley AFB (1st Medical Group)</t>
  </si>
  <si>
    <t>0128</t>
  </si>
  <si>
    <t>Fairchild AFB (92nd Medical Group)</t>
  </si>
  <si>
    <t>0129</t>
  </si>
  <si>
    <t>F.E. Warren AFB (90th Medical Group)</t>
  </si>
  <si>
    <t>0203</t>
  </si>
  <si>
    <t>Eielson AFB (354th Medical Group)</t>
  </si>
  <si>
    <t>0248</t>
  </si>
  <si>
    <t>Los Angeles AFB (61st Medical Squad)</t>
  </si>
  <si>
    <t>0252</t>
  </si>
  <si>
    <t>Peterson AFB (21st Medical Group)</t>
  </si>
  <si>
    <t>0287</t>
  </si>
  <si>
    <t>Hickam AFB (15th Medical Group)</t>
  </si>
  <si>
    <t>0310</t>
  </si>
  <si>
    <t>Hanscom AFB (66th Medical Group)</t>
  </si>
  <si>
    <t>0326</t>
  </si>
  <si>
    <t>McGuire AFB (305th Medical Group)</t>
  </si>
  <si>
    <t>0335</t>
  </si>
  <si>
    <t>Pope AFB (43rd Medical Group)</t>
  </si>
  <si>
    <t>NULL</t>
  </si>
  <si>
    <t>0338</t>
  </si>
  <si>
    <t>Vance AFB (71st Medical Group)</t>
  </si>
  <si>
    <t>0356</t>
  </si>
  <si>
    <t>Charleston AFB (437th Medical Group)</t>
  </si>
  <si>
    <t>0364</t>
  </si>
  <si>
    <t>Goodfellow AFB (17th Medical Group)</t>
  </si>
  <si>
    <t>0366</t>
  </si>
  <si>
    <t>Randolph AFB (12 Medical Group)</t>
  </si>
  <si>
    <t>0413</t>
  </si>
  <si>
    <t>Bolling AFB (579th Medical Group)</t>
  </si>
  <si>
    <t>0635</t>
  </si>
  <si>
    <t>39th Med Group (Incirlik)</t>
  </si>
  <si>
    <t>0637</t>
  </si>
  <si>
    <t>8th Med Group (Kunsan AB)</t>
  </si>
  <si>
    <t>0638</t>
  </si>
  <si>
    <t>51st Medical Group (Osan)</t>
  </si>
  <si>
    <t>0639</t>
  </si>
  <si>
    <t>35th Medical Group (Misawa)</t>
  </si>
  <si>
    <t>0640</t>
  </si>
  <si>
    <t>374th Medical Group (Yokota)</t>
  </si>
  <si>
    <t>0802</t>
  </si>
  <si>
    <t>Andersen JB (36th Med Group)</t>
  </si>
  <si>
    <t>0804</t>
  </si>
  <si>
    <t>18th Medical Group (Kadena AB)</t>
  </si>
  <si>
    <t>0806</t>
  </si>
  <si>
    <t>86th Medical Group-Ramstein (Ramstein AB)</t>
  </si>
  <si>
    <t>7139</t>
  </si>
  <si>
    <t>Hurlburt FLD (1st Special Operations Medical Group)</t>
  </si>
  <si>
    <t>7200</t>
  </si>
  <si>
    <t>Buckley AFB (460th Medical Squadron)</t>
  </si>
  <si>
    <t>0001</t>
  </si>
  <si>
    <t>Redstone Arsenal (Fox Army Health Clinic)</t>
  </si>
  <si>
    <t>0003</t>
  </si>
  <si>
    <t>Ft. Rucker (Lyster Army Health Clinic)</t>
  </si>
  <si>
    <t>0005</t>
  </si>
  <si>
    <t>Ft. Wainwright (Bassett Army Community Hospital)</t>
  </si>
  <si>
    <t>0008</t>
  </si>
  <si>
    <t>Ft. Huachuca (Bliss Army Health Clinic)</t>
  </si>
  <si>
    <t>0032</t>
  </si>
  <si>
    <t>Ft. Carson (Evans Army Community Hospital)</t>
  </si>
  <si>
    <t>0037</t>
  </si>
  <si>
    <t>Washington D.C. (Walter Reed Army Medical Center)</t>
  </si>
  <si>
    <t>0047</t>
  </si>
  <si>
    <t>Ft. Gordon (AMC Eisenhower-Gordon)</t>
  </si>
  <si>
    <t>0048</t>
  </si>
  <si>
    <t>Ft. Benning (ACH Martin-Benning)</t>
  </si>
  <si>
    <t>0049</t>
  </si>
  <si>
    <t>Ft. Stewart (Winn Army Community Hospital)</t>
  </si>
  <si>
    <t>0052</t>
  </si>
  <si>
    <t>Ft. Shafter (Tripler Army Medical Center)</t>
  </si>
  <si>
    <t>0057</t>
  </si>
  <si>
    <t>Ft. Riley (Irwin Army Community Hospital)</t>
  </si>
  <si>
    <t>0058</t>
  </si>
  <si>
    <t>Ft. Leavenworth (Munson Army Health Clinic)</t>
  </si>
  <si>
    <t>0060</t>
  </si>
  <si>
    <t>Ft. Campbell (Blanchfield Army Comm Hospital)</t>
  </si>
  <si>
    <t>0061</t>
  </si>
  <si>
    <t>Ft. Knox (Ireland Army Community Hospital)</t>
  </si>
  <si>
    <t>0064</t>
  </si>
  <si>
    <t>Ft. Polk (Bayne-Jones Army Community Hospital)</t>
  </si>
  <si>
    <t>0069</t>
  </si>
  <si>
    <t>Ft. Meade (Kimbrough Ambulatory Care Center)</t>
  </si>
  <si>
    <t>0075</t>
  </si>
  <si>
    <t>Ft. Leonard Wood (Wood Army Community Hospital)</t>
  </si>
  <si>
    <t>0086</t>
  </si>
  <si>
    <t>West Point (Keller Army Community Hospital)</t>
  </si>
  <si>
    <t>0089</t>
  </si>
  <si>
    <t>Ft. Bragg (Womack Army Medical Center)</t>
  </si>
  <si>
    <t>0098</t>
  </si>
  <si>
    <t>Ft. Sill (Reynolds Army Community Hospital)</t>
  </si>
  <si>
    <t>0105</t>
  </si>
  <si>
    <t>Ft. Jackson (Moncrief Army Community Hospital)</t>
  </si>
  <si>
    <t>0108</t>
  </si>
  <si>
    <t>Ft. Bliss (William Beaumont Army Medical Center)</t>
  </si>
  <si>
    <t>0109</t>
  </si>
  <si>
    <t>BAMC-SAMMC JBSA FSH</t>
  </si>
  <si>
    <t>0110</t>
  </si>
  <si>
    <t>Ft. Hood (C.R. Darnall Army Medical Center)</t>
  </si>
  <si>
    <t>0121</t>
  </si>
  <si>
    <t>Ft. Eustis (McDonald Army Health Center)</t>
  </si>
  <si>
    <t>0122</t>
  </si>
  <si>
    <t>Ft. Lee (Kenner Army Health Clinic)</t>
  </si>
  <si>
    <t>0125</t>
  </si>
  <si>
    <t>Ft. Lewis (Madigan Army Medical Center)</t>
  </si>
  <si>
    <t>0131</t>
  </si>
  <si>
    <t>Ft. Irwin (Weed Army Community Hospital)</t>
  </si>
  <si>
    <t>0330</t>
  </si>
  <si>
    <t>Ft. Drum (Guthrie Army Health Clinic)</t>
  </si>
  <si>
    <t>0606</t>
  </si>
  <si>
    <t>Heidelberg MEDDAC</t>
  </si>
  <si>
    <t>0607</t>
  </si>
  <si>
    <t>Landstuhl Regional Medical Center</t>
  </si>
  <si>
    <t>0609</t>
  </si>
  <si>
    <t>Bavaria MEDDAC</t>
  </si>
  <si>
    <t>0610</t>
  </si>
  <si>
    <t>BG CRAWFORD SAMS AHC-CAMP ZAMA</t>
  </si>
  <si>
    <t>0612</t>
  </si>
  <si>
    <t>Brian Allgood ACH - Seoul</t>
  </si>
  <si>
    <t>0024</t>
  </si>
  <si>
    <t>NH Camp Pendelton</t>
  </si>
  <si>
    <t>0028</t>
  </si>
  <si>
    <t>NH Clinic Lemoore</t>
  </si>
  <si>
    <t>0029</t>
  </si>
  <si>
    <t>NMC San Diego</t>
  </si>
  <si>
    <t>0030</t>
  </si>
  <si>
    <t>NH 29 Palms</t>
  </si>
  <si>
    <t>0035</t>
  </si>
  <si>
    <t>NBHC Groton</t>
  </si>
  <si>
    <t>0038</t>
  </si>
  <si>
    <t>NH Pensacola</t>
  </si>
  <si>
    <t>0039</t>
  </si>
  <si>
    <t>NH Jacksonville</t>
  </si>
  <si>
    <t>0068</t>
  </si>
  <si>
    <t>NHC Patuxent River</t>
  </si>
  <si>
    <t>0091</t>
  </si>
  <si>
    <t>NH Camp Lejeune</t>
  </si>
  <si>
    <t>0092</t>
  </si>
  <si>
    <t>NHC Cherry Point</t>
  </si>
  <si>
    <t>0100</t>
  </si>
  <si>
    <t>NHC New England</t>
  </si>
  <si>
    <t>0103</t>
  </si>
  <si>
    <t>NHC Charleston</t>
  </si>
  <si>
    <t>0104</t>
  </si>
  <si>
    <t>NH Beaufort</t>
  </si>
  <si>
    <t>0118</t>
  </si>
  <si>
    <t>NHC Corpus Christi</t>
  </si>
  <si>
    <t>0124</t>
  </si>
  <si>
    <t>NMC Portsmouth</t>
  </si>
  <si>
    <t>0126</t>
  </si>
  <si>
    <t>NH Bremerton</t>
  </si>
  <si>
    <t>0127</t>
  </si>
  <si>
    <t>NH Clinic Oak Harbor</t>
  </si>
  <si>
    <t>0280</t>
  </si>
  <si>
    <t>NHC Hawaii</t>
  </si>
  <si>
    <t>0306</t>
  </si>
  <si>
    <t>NHC Annapolis</t>
  </si>
  <si>
    <t>0321</t>
  </si>
  <si>
    <t>NBHC Portsmouth (NH)</t>
  </si>
  <si>
    <t>0385</t>
  </si>
  <si>
    <t>NHC Quantico</t>
  </si>
  <si>
    <t>0620</t>
  </si>
  <si>
    <t>NH Guam</t>
  </si>
  <si>
    <t>0067</t>
  </si>
  <si>
    <t>Walter Reed National Military Medical Center</t>
  </si>
  <si>
    <t>0123</t>
  </si>
  <si>
    <t>Ft. Belvoir (FT. Belvoir Community Hospital)</t>
  </si>
  <si>
    <t>Total Outpatient Claims metric QC by DMIS ID</t>
  </si>
  <si>
    <t>DMIS ID Name</t>
  </si>
  <si>
    <t>Number of OP Claims for CFY</t>
  </si>
  <si>
    <t>0633</t>
  </si>
  <si>
    <t>48th Med Group (Lakenhealth)</t>
  </si>
  <si>
    <t>0805</t>
  </si>
  <si>
    <t>52nd Medical Group (Spangdahlem)</t>
  </si>
  <si>
    <t>0808</t>
  </si>
  <si>
    <t>31st Medical Group (Aviano)</t>
  </si>
  <si>
    <t>Total Outpatient Visits Metric by DMIS ID</t>
  </si>
  <si>
    <t>Number of OP Visits for CFY</t>
  </si>
  <si>
    <t>Total Inpatient $ Collections Metric by DMIS ID</t>
  </si>
  <si>
    <t>Total IP Collections In FY by DMIS ID</t>
  </si>
  <si>
    <t>Total Inpatient Claims Metric by DMIS ID</t>
  </si>
  <si>
    <t xml:space="preserve">DMIS ID Name </t>
  </si>
  <si>
    <t>Number of IP Claims for CFY</t>
  </si>
  <si>
    <t>Total Inpatient Dispositions Metric by DMIS ID</t>
  </si>
  <si>
    <t>Number of IP Dispositions for CFY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</si>
</sst>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.00"/>
    <numFmt numFmtId="165" formatCode="0.0000"/>
    <numFmt numFmtId="166" formatCode="&quot;$&quot;#,##0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name val="Calibri"/>
      <family val="2"/>
      <scheme val="minor"/>
    </font>
    <font>
      <b/>
      <sz val="10"/>
      <color theme="1"/>
      <name val="Arial"/>
      <family val="2"/>
    </font>
    <font>
      <b/>
      <sz val="11"/>
      <color rgb="FFFF0000"/>
      <name val="Calibri"/>
      <family val="2"/>
      <scheme val="minor"/>
    </font>
    <font>
      <sz val="11"/>
      <color indexed="12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01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8" borderId="8" applyNumberFormat="0" applyFont="0" applyAlignment="0" applyProtection="0"/>
    <xf numFmtId="0" fontId="19" fillId="0" borderId="0"/>
    <xf numFmtId="0" fontId="1" fillId="0" borderId="0"/>
    <xf numFmtId="9" fontId="1" fillId="0" borderId="0" applyFont="0" applyFill="0" applyBorder="0" applyAlignment="0" applyProtection="0"/>
    <xf numFmtId="0" fontId="26" fillId="0" borderId="0"/>
    <xf numFmtId="0" fontId="26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8" fillId="0" borderId="0"/>
    <xf numFmtId="0" fontId="1" fillId="0" borderId="0"/>
    <xf numFmtId="0" fontId="1" fillId="8" borderId="8" applyNumberFormat="0" applyFont="0" applyAlignment="0" applyProtection="0"/>
    <xf numFmtId="0" fontId="18" fillId="0" borderId="0"/>
    <xf numFmtId="0" fontId="1" fillId="0" borderId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</cellStyleXfs>
  <cellXfs count="174">
    <xf numFmtId="0" fontId="0" fillId="0" borderId="0" xfId="0"/>
    <xf numFmtId="165" fontId="0" fillId="0" borderId="0" xfId="0" applyNumberFormat="1"/>
    <xf numFmtId="10" fontId="0" fillId="0" borderId="0" xfId="0" applyNumberFormat="1"/>
    <xf numFmtId="0" fontId="19" fillId="0" borderId="0" xfId="43"/>
    <xf numFmtId="49" fontId="19" fillId="0" borderId="0" xfId="43" applyNumberFormat="1"/>
    <xf numFmtId="3" fontId="19" fillId="0" borderId="0" xfId="49" applyNumberFormat="1"/>
    <xf numFmtId="0" fontId="20" fillId="0" borderId="18" xfId="43" applyFont="1" applyBorder="1"/>
    <xf numFmtId="0" fontId="20" fillId="0" borderId="19" xfId="43" applyFont="1" applyBorder="1"/>
    <xf numFmtId="0" fontId="20" fillId="0" borderId="18" xfId="42" applyFont="1" applyBorder="1" applyAlignment="1">
      <alignment horizontal="center"/>
    </xf>
    <xf numFmtId="0" fontId="20" fillId="0" borderId="20" xfId="42" applyFont="1" applyBorder="1" applyAlignment="1">
      <alignment horizontal="center"/>
    </xf>
    <xf numFmtId="44" fontId="18" fillId="0" borderId="13" xfId="1" applyFont="1" applyBorder="1"/>
    <xf numFmtId="44" fontId="18" fillId="0" borderId="15" xfId="1" applyFont="1" applyBorder="1"/>
    <xf numFmtId="0" fontId="18" fillId="0" borderId="18" xfId="42" applyBorder="1"/>
    <xf numFmtId="0" fontId="18" fillId="0" borderId="11" xfId="42" applyBorder="1"/>
    <xf numFmtId="0" fontId="18" fillId="0" borderId="12" xfId="42" applyBorder="1"/>
    <xf numFmtId="164" fontId="19" fillId="0" borderId="19" xfId="49" applyNumberFormat="1" applyBorder="1"/>
    <xf numFmtId="164" fontId="19" fillId="0" borderId="18" xfId="49" applyNumberFormat="1" applyBorder="1"/>
    <xf numFmtId="0" fontId="19" fillId="0" borderId="0" xfId="49"/>
    <xf numFmtId="49" fontId="19" fillId="0" borderId="0" xfId="49" applyNumberFormat="1"/>
    <xf numFmtId="0" fontId="18" fillId="0" borderId="0" xfId="42"/>
    <xf numFmtId="0" fontId="20" fillId="0" borderId="14" xfId="43" applyFont="1" applyBorder="1" applyAlignment="1">
      <alignment horizontal="center"/>
    </xf>
    <xf numFmtId="164" fontId="20" fillId="0" borderId="19" xfId="49" applyNumberFormat="1" applyFont="1" applyBorder="1" applyAlignment="1">
      <alignment horizontal="center"/>
    </xf>
    <xf numFmtId="0" fontId="22" fillId="0" borderId="20" xfId="0" applyFont="1" applyBorder="1" applyAlignment="1">
      <alignment horizontal="center"/>
    </xf>
    <xf numFmtId="3" fontId="20" fillId="0" borderId="11" xfId="49" applyNumberFormat="1" applyFont="1" applyBorder="1" applyAlignment="1">
      <alignment horizontal="center"/>
    </xf>
    <xf numFmtId="0" fontId="16" fillId="0" borderId="11" xfId="0" applyFont="1" applyBorder="1" applyAlignment="1">
      <alignment horizontal="center"/>
    </xf>
    <xf numFmtId="0" fontId="16" fillId="0" borderId="13" xfId="0" applyFont="1" applyBorder="1" applyAlignment="1">
      <alignment horizontal="center"/>
    </xf>
    <xf numFmtId="0" fontId="21" fillId="0" borderId="21" xfId="0" applyFont="1" applyBorder="1"/>
    <xf numFmtId="0" fontId="21" fillId="0" borderId="0" xfId="0" applyFont="1"/>
    <xf numFmtId="0" fontId="21" fillId="0" borderId="19" xfId="0" applyFont="1" applyBorder="1"/>
    <xf numFmtId="0" fontId="20" fillId="0" borderId="11" xfId="42" applyFont="1" applyBorder="1" applyAlignment="1">
      <alignment horizontal="center"/>
    </xf>
    <xf numFmtId="0" fontId="16" fillId="0" borderId="0" xfId="0" applyFont="1"/>
    <xf numFmtId="2" fontId="0" fillId="0" borderId="0" xfId="0" applyNumberFormat="1"/>
    <xf numFmtId="0" fontId="0" fillId="0" borderId="21" xfId="0" applyBorder="1"/>
    <xf numFmtId="164" fontId="0" fillId="0" borderId="15" xfId="0" applyNumberFormat="1" applyBorder="1" applyAlignment="1">
      <alignment horizontal="center"/>
    </xf>
    <xf numFmtId="0" fontId="23" fillId="33" borderId="0" xfId="0" applyFont="1" applyFill="1"/>
    <xf numFmtId="0" fontId="21" fillId="0" borderId="0" xfId="43" applyFont="1"/>
    <xf numFmtId="49" fontId="21" fillId="0" borderId="0" xfId="43" applyNumberFormat="1" applyFont="1"/>
    <xf numFmtId="49" fontId="21" fillId="0" borderId="11" xfId="43" applyNumberFormat="1" applyFont="1" applyBorder="1"/>
    <xf numFmtId="164" fontId="24" fillId="0" borderId="0" xfId="43" applyNumberFormat="1" applyFont="1"/>
    <xf numFmtId="49" fontId="21" fillId="0" borderId="12" xfId="43" applyNumberFormat="1" applyFont="1" applyBorder="1"/>
    <xf numFmtId="49" fontId="21" fillId="0" borderId="18" xfId="43" applyNumberFormat="1" applyFont="1" applyBorder="1"/>
    <xf numFmtId="164" fontId="24" fillId="0" borderId="19" xfId="43" applyNumberFormat="1" applyFont="1" applyBorder="1"/>
    <xf numFmtId="0" fontId="21" fillId="0" borderId="0" xfId="49" applyFont="1"/>
    <xf numFmtId="49" fontId="21" fillId="0" borderId="0" xfId="49" applyNumberFormat="1" applyFont="1"/>
    <xf numFmtId="3" fontId="21" fillId="0" borderId="0" xfId="49" applyNumberFormat="1" applyFont="1"/>
    <xf numFmtId="49" fontId="21" fillId="0" borderId="11" xfId="49" applyNumberFormat="1" applyFont="1" applyBorder="1"/>
    <xf numFmtId="3" fontId="21" fillId="0" borderId="21" xfId="49" applyNumberFormat="1" applyFont="1" applyBorder="1"/>
    <xf numFmtId="49" fontId="21" fillId="0" borderId="12" xfId="49" applyNumberFormat="1" applyFont="1" applyBorder="1"/>
    <xf numFmtId="49" fontId="21" fillId="0" borderId="18" xfId="49" applyNumberFormat="1" applyFont="1" applyBorder="1"/>
    <xf numFmtId="3" fontId="21" fillId="0" borderId="19" xfId="49" applyNumberFormat="1" applyFont="1" applyBorder="1"/>
    <xf numFmtId="164" fontId="0" fillId="0" borderId="15" xfId="0" applyNumberFormat="1" applyBorder="1"/>
    <xf numFmtId="164" fontId="21" fillId="0" borderId="0" xfId="49" applyNumberFormat="1" applyFont="1"/>
    <xf numFmtId="164" fontId="21" fillId="0" borderId="19" xfId="49" applyNumberFormat="1" applyFont="1" applyBorder="1"/>
    <xf numFmtId="0" fontId="21" fillId="0" borderId="0" xfId="42" applyFont="1"/>
    <xf numFmtId="49" fontId="21" fillId="0" borderId="0" xfId="42" applyNumberFormat="1" applyFont="1"/>
    <xf numFmtId="3" fontId="21" fillId="0" borderId="0" xfId="42" applyNumberFormat="1" applyFont="1"/>
    <xf numFmtId="49" fontId="21" fillId="0" borderId="11" xfId="42" applyNumberFormat="1" applyFont="1" applyBorder="1"/>
    <xf numFmtId="3" fontId="21" fillId="0" borderId="21" xfId="42" applyNumberFormat="1" applyFont="1" applyBorder="1"/>
    <xf numFmtId="49" fontId="21" fillId="0" borderId="12" xfId="42" applyNumberFormat="1" applyFont="1" applyBorder="1"/>
    <xf numFmtId="49" fontId="21" fillId="0" borderId="18" xfId="42" applyNumberFormat="1" applyFont="1" applyBorder="1"/>
    <xf numFmtId="3" fontId="21" fillId="0" borderId="19" xfId="42" applyNumberFormat="1" applyFont="1" applyBorder="1"/>
    <xf numFmtId="10" fontId="25" fillId="0" borderId="0" xfId="51" applyNumberFormat="1" applyFont="1"/>
    <xf numFmtId="164" fontId="25" fillId="0" borderId="0" xfId="0" applyNumberFormat="1" applyFont="1"/>
    <xf numFmtId="44" fontId="18" fillId="0" borderId="20" xfId="1" applyFont="1" applyBorder="1"/>
    <xf numFmtId="165" fontId="0" fillId="0" borderId="0" xfId="0" applyNumberFormat="1" applyAlignment="1">
      <alignment horizontal="center"/>
    </xf>
    <xf numFmtId="7" fontId="18" fillId="0" borderId="15" xfId="1" applyNumberFormat="1" applyFont="1" applyBorder="1"/>
    <xf numFmtId="7" fontId="18" fillId="0" borderId="20" xfId="1" applyNumberFormat="1" applyFont="1" applyBorder="1"/>
    <xf numFmtId="10" fontId="21" fillId="0" borderId="0" xfId="0" applyNumberFormat="1" applyFont="1"/>
    <xf numFmtId="165" fontId="21" fillId="0" borderId="0" xfId="0" applyNumberFormat="1" applyFont="1"/>
    <xf numFmtId="7" fontId="0" fillId="0" borderId="0" xfId="0" applyNumberFormat="1"/>
    <xf numFmtId="7" fontId="18" fillId="0" borderId="13" xfId="1" applyNumberFormat="1" applyFont="1" applyBorder="1"/>
    <xf numFmtId="7" fontId="18" fillId="0" borderId="17" xfId="1" applyNumberFormat="1" applyFont="1" applyBorder="1"/>
    <xf numFmtId="3" fontId="26" fillId="0" borderId="0" xfId="53" applyNumberFormat="1"/>
    <xf numFmtId="166" fontId="26" fillId="0" borderId="0" xfId="53" applyNumberFormat="1"/>
    <xf numFmtId="49" fontId="26" fillId="0" borderId="0" xfId="53" applyNumberFormat="1"/>
    <xf numFmtId="0" fontId="20" fillId="0" borderId="26" xfId="43" applyFont="1" applyBorder="1" applyAlignment="1">
      <alignment horizontal="center"/>
    </xf>
    <xf numFmtId="0" fontId="18" fillId="0" borderId="22" xfId="53" applyFont="1" applyBorder="1" applyAlignment="1">
      <alignment horizontal="center"/>
    </xf>
    <xf numFmtId="0" fontId="20" fillId="0" borderId="18" xfId="53" applyFont="1" applyBorder="1" applyAlignment="1">
      <alignment horizontal="center"/>
    </xf>
    <xf numFmtId="0" fontId="20" fillId="0" borderId="22" xfId="53" applyFont="1" applyBorder="1" applyAlignment="1">
      <alignment horizontal="center"/>
    </xf>
    <xf numFmtId="3" fontId="26" fillId="0" borderId="12" xfId="53" applyNumberFormat="1" applyBorder="1"/>
    <xf numFmtId="3" fontId="26" fillId="0" borderId="15" xfId="53" applyNumberFormat="1" applyBorder="1"/>
    <xf numFmtId="0" fontId="18" fillId="0" borderId="19" xfId="53" applyFont="1" applyBorder="1" applyAlignment="1">
      <alignment horizontal="center"/>
    </xf>
    <xf numFmtId="0" fontId="18" fillId="0" borderId="20" xfId="53" applyFont="1" applyBorder="1" applyAlignment="1">
      <alignment horizontal="center"/>
    </xf>
    <xf numFmtId="0" fontId="22" fillId="0" borderId="22" xfId="0" applyFont="1" applyBorder="1" applyAlignment="1">
      <alignment horizontal="center"/>
    </xf>
    <xf numFmtId="0" fontId="0" fillId="0" borderId="24" xfId="0" applyBorder="1"/>
    <xf numFmtId="49" fontId="0" fillId="0" borderId="0" xfId="0" applyNumberFormat="1"/>
    <xf numFmtId="164" fontId="21" fillId="0" borderId="23" xfId="49" applyNumberFormat="1" applyFont="1" applyBorder="1" applyAlignment="1">
      <alignment horizontal="center"/>
    </xf>
    <xf numFmtId="164" fontId="21" fillId="0" borderId="24" xfId="49" applyNumberFormat="1" applyFont="1" applyBorder="1" applyAlignment="1">
      <alignment horizontal="center"/>
    </xf>
    <xf numFmtId="164" fontId="21" fillId="0" borderId="22" xfId="49" applyNumberFormat="1" applyFont="1" applyBorder="1" applyAlignment="1">
      <alignment horizontal="center"/>
    </xf>
    <xf numFmtId="3" fontId="21" fillId="0" borderId="11" xfId="49" applyNumberFormat="1" applyFont="1" applyBorder="1" applyAlignment="1">
      <alignment horizontal="center"/>
    </xf>
    <xf numFmtId="3" fontId="21" fillId="0" borderId="23" xfId="49" applyNumberFormat="1" applyFont="1" applyBorder="1" applyAlignment="1">
      <alignment horizontal="center"/>
    </xf>
    <xf numFmtId="3" fontId="21" fillId="0" borderId="12" xfId="49" applyNumberFormat="1" applyFont="1" applyBorder="1" applyAlignment="1">
      <alignment horizontal="center"/>
    </xf>
    <xf numFmtId="3" fontId="21" fillId="0" borderId="24" xfId="49" applyNumberFormat="1" applyFont="1" applyBorder="1" applyAlignment="1">
      <alignment horizontal="center"/>
    </xf>
    <xf numFmtId="3" fontId="21" fillId="0" borderId="16" xfId="49" applyNumberFormat="1" applyFont="1" applyBorder="1" applyAlignment="1">
      <alignment horizontal="center"/>
    </xf>
    <xf numFmtId="3" fontId="21" fillId="0" borderId="25" xfId="49" applyNumberFormat="1" applyFont="1" applyBorder="1" applyAlignment="1">
      <alignment horizontal="center"/>
    </xf>
    <xf numFmtId="3" fontId="21" fillId="0" borderId="18" xfId="49" applyNumberFormat="1" applyFont="1" applyBorder="1" applyAlignment="1">
      <alignment horizontal="center"/>
    </xf>
    <xf numFmtId="3" fontId="21" fillId="0" borderId="22" xfId="49" applyNumberFormat="1" applyFont="1" applyBorder="1" applyAlignment="1">
      <alignment horizontal="center"/>
    </xf>
    <xf numFmtId="0" fontId="16" fillId="0" borderId="22" xfId="0" applyFont="1" applyBorder="1" applyAlignment="1">
      <alignment horizontal="center"/>
    </xf>
    <xf numFmtId="3" fontId="20" fillId="0" borderId="23" xfId="49" applyNumberFormat="1" applyFont="1" applyBorder="1" applyAlignment="1">
      <alignment horizontal="center"/>
    </xf>
    <xf numFmtId="164" fontId="1" fillId="0" borderId="13" xfId="0" applyNumberFormat="1" applyFont="1" applyBorder="1" applyAlignment="1">
      <alignment horizontal="center"/>
    </xf>
    <xf numFmtId="164" fontId="21" fillId="0" borderId="15" xfId="43" applyNumberFormat="1" applyFont="1" applyBorder="1" applyAlignment="1">
      <alignment horizontal="center"/>
    </xf>
    <xf numFmtId="164" fontId="21" fillId="0" borderId="20" xfId="43" applyNumberFormat="1" applyFont="1" applyBorder="1" applyAlignment="1">
      <alignment horizontal="center"/>
    </xf>
    <xf numFmtId="164" fontId="21" fillId="0" borderId="23" xfId="43" applyNumberFormat="1" applyFont="1" applyBorder="1" applyAlignment="1">
      <alignment horizontal="center"/>
    </xf>
    <xf numFmtId="164" fontId="21" fillId="0" borderId="24" xfId="43" applyNumberFormat="1" applyFont="1" applyBorder="1" applyAlignment="1">
      <alignment horizontal="center"/>
    </xf>
    <xf numFmtId="164" fontId="21" fillId="0" borderId="22" xfId="43" applyNumberFormat="1" applyFont="1" applyBorder="1" applyAlignment="1">
      <alignment horizontal="center"/>
    </xf>
    <xf numFmtId="0" fontId="20" fillId="0" borderId="22" xfId="43" applyFont="1" applyBorder="1" applyAlignment="1">
      <alignment horizontal="center"/>
    </xf>
    <xf numFmtId="0" fontId="0" fillId="34" borderId="20" xfId="0" applyFill="1" applyBorder="1" applyAlignment="1">
      <alignment horizontal="center"/>
    </xf>
    <xf numFmtId="0" fontId="0" fillId="34" borderId="11" xfId="0" applyFill="1" applyBorder="1" applyAlignment="1">
      <alignment horizontal="center"/>
    </xf>
    <xf numFmtId="0" fontId="26" fillId="0" borderId="0" xfId="53"/>
    <xf numFmtId="0" fontId="1" fillId="0" borderId="0" xfId="54"/>
    <xf numFmtId="0" fontId="20" fillId="0" borderId="22" xfId="42" applyFont="1" applyBorder="1" applyAlignment="1">
      <alignment horizontal="center"/>
    </xf>
    <xf numFmtId="3" fontId="21" fillId="0" borderId="23" xfId="42" applyNumberFormat="1" applyFont="1" applyBorder="1" applyAlignment="1">
      <alignment horizontal="center"/>
    </xf>
    <xf numFmtId="3" fontId="21" fillId="0" borderId="24" xfId="42" applyNumberFormat="1" applyFont="1" applyBorder="1" applyAlignment="1">
      <alignment horizontal="center"/>
    </xf>
    <xf numFmtId="3" fontId="21" fillId="0" borderId="25" xfId="42" applyNumberFormat="1" applyFont="1" applyBorder="1" applyAlignment="1">
      <alignment horizontal="center"/>
    </xf>
    <xf numFmtId="3" fontId="21" fillId="0" borderId="22" xfId="42" applyNumberFormat="1" applyFont="1" applyBorder="1" applyAlignment="1">
      <alignment horizontal="center"/>
    </xf>
    <xf numFmtId="3" fontId="21" fillId="0" borderId="13" xfId="42" applyNumberFormat="1" applyFont="1" applyBorder="1" applyAlignment="1">
      <alignment horizontal="center"/>
    </xf>
    <xf numFmtId="0" fontId="26" fillId="0" borderId="12" xfId="53" applyBorder="1"/>
    <xf numFmtId="0" fontId="26" fillId="0" borderId="15" xfId="53" applyBorder="1"/>
    <xf numFmtId="164" fontId="20" fillId="0" borderId="22" xfId="49" applyNumberFormat="1" applyFont="1" applyBorder="1" applyAlignment="1">
      <alignment horizontal="center"/>
    </xf>
    <xf numFmtId="0" fontId="20" fillId="0" borderId="22" xfId="49" applyFont="1" applyBorder="1" applyAlignment="1">
      <alignment horizontal="center"/>
    </xf>
    <xf numFmtId="166" fontId="26" fillId="0" borderId="12" xfId="53" applyNumberFormat="1" applyBorder="1"/>
    <xf numFmtId="166" fontId="26" fillId="0" borderId="16" xfId="53" applyNumberFormat="1" applyBorder="1"/>
    <xf numFmtId="166" fontId="26" fillId="0" borderId="27" xfId="53" applyNumberFormat="1" applyBorder="1"/>
    <xf numFmtId="165" fontId="0" fillId="0" borderId="27" xfId="0" applyNumberFormat="1" applyBorder="1" applyAlignment="1">
      <alignment horizontal="center"/>
    </xf>
    <xf numFmtId="164" fontId="0" fillId="0" borderId="17" xfId="0" applyNumberFormat="1" applyBorder="1"/>
    <xf numFmtId="164" fontId="0" fillId="0" borderId="0" xfId="0" applyNumberFormat="1"/>
    <xf numFmtId="0" fontId="20" fillId="0" borderId="28" xfId="53" applyFont="1" applyBorder="1" applyAlignment="1">
      <alignment horizontal="center"/>
    </xf>
    <xf numFmtId="0" fontId="20" fillId="0" borderId="10" xfId="53" applyFont="1" applyBorder="1" applyAlignment="1">
      <alignment horizontal="center"/>
    </xf>
    <xf numFmtId="0" fontId="20" fillId="0" borderId="14" xfId="53" applyFont="1" applyBorder="1" applyAlignment="1">
      <alignment horizontal="center"/>
    </xf>
    <xf numFmtId="3" fontId="26" fillId="0" borderId="11" xfId="53" applyNumberFormat="1" applyBorder="1"/>
    <xf numFmtId="3" fontId="26" fillId="0" borderId="21" xfId="53" applyNumberFormat="1" applyBorder="1"/>
    <xf numFmtId="3" fontId="26" fillId="0" borderId="13" xfId="53" applyNumberFormat="1" applyBorder="1"/>
    <xf numFmtId="0" fontId="18" fillId="0" borderId="11" xfId="53" applyFont="1" applyBorder="1" applyAlignment="1">
      <alignment horizontal="center"/>
    </xf>
    <xf numFmtId="0" fontId="18" fillId="0" borderId="21" xfId="53" applyFont="1" applyBorder="1" applyAlignment="1">
      <alignment horizontal="center"/>
    </xf>
    <xf numFmtId="3" fontId="0" fillId="0" borderId="12" xfId="0" applyNumberFormat="1" applyBorder="1"/>
    <xf numFmtId="3" fontId="0" fillId="0" borderId="0" xfId="0" applyNumberFormat="1"/>
    <xf numFmtId="3" fontId="0" fillId="0" borderId="15" xfId="0" applyNumberFormat="1" applyBorder="1"/>
    <xf numFmtId="3" fontId="21" fillId="0" borderId="21" xfId="49" applyNumberFormat="1" applyFont="1" applyBorder="1" applyAlignment="1">
      <alignment horizontal="center"/>
    </xf>
    <xf numFmtId="166" fontId="1" fillId="0" borderId="12" xfId="54" applyNumberFormat="1" applyBorder="1"/>
    <xf numFmtId="166" fontId="1" fillId="0" borderId="0" xfId="54" applyNumberFormat="1"/>
    <xf numFmtId="44" fontId="18" fillId="0" borderId="23" xfId="1" applyFont="1" applyBorder="1"/>
    <xf numFmtId="44" fontId="18" fillId="0" borderId="24" xfId="1" applyFont="1" applyBorder="1"/>
    <xf numFmtId="44" fontId="18" fillId="0" borderId="22" xfId="1" applyFont="1" applyBorder="1"/>
    <xf numFmtId="7" fontId="18" fillId="0" borderId="23" xfId="1" applyNumberFormat="1" applyFont="1" applyBorder="1"/>
    <xf numFmtId="7" fontId="18" fillId="0" borderId="24" xfId="1" applyNumberFormat="1" applyFont="1" applyBorder="1"/>
    <xf numFmtId="7" fontId="18" fillId="0" borderId="22" xfId="1" applyNumberFormat="1" applyFont="1" applyBorder="1"/>
    <xf numFmtId="0" fontId="0" fillId="34" borderId="27" xfId="0" applyFill="1" applyBorder="1" applyAlignment="1">
      <alignment horizontal="center"/>
    </xf>
    <xf numFmtId="0" fontId="0" fillId="34" borderId="22" xfId="0" applyFill="1" applyBorder="1" applyAlignment="1">
      <alignment horizontal="center"/>
    </xf>
    <xf numFmtId="0" fontId="0" fillId="34" borderId="17" xfId="0" applyFill="1" applyBorder="1" applyAlignment="1">
      <alignment horizontal="center"/>
    </xf>
    <xf numFmtId="0" fontId="0" fillId="34" borderId="23" xfId="0" applyFill="1" applyBorder="1" applyAlignment="1">
      <alignment horizontal="center"/>
    </xf>
    <xf numFmtId="0" fontId="0" fillId="0" borderId="22" xfId="0" applyBorder="1"/>
    <xf numFmtId="165" fontId="23" fillId="33" borderId="0" xfId="0" applyNumberFormat="1" applyFont="1" applyFill="1"/>
    <xf numFmtId="0" fontId="0" fillId="0" borderId="23" xfId="0" applyBorder="1"/>
    <xf numFmtId="166" fontId="26" fillId="0" borderId="21" xfId="53" applyNumberFormat="1" applyBorder="1"/>
    <xf numFmtId="0" fontId="26" fillId="0" borderId="21" xfId="53" applyBorder="1"/>
    <xf numFmtId="164" fontId="0" fillId="0" borderId="0" xfId="0" applyNumberFormat="1" applyAlignment="1">
      <alignment horizontal="center"/>
    </xf>
    <xf numFmtId="164" fontId="0" fillId="0" borderId="24" xfId="0" applyNumberFormat="1" applyBorder="1" applyAlignment="1">
      <alignment horizontal="center"/>
    </xf>
    <xf numFmtId="9" fontId="0" fillId="0" borderId="15" xfId="51" applyFont="1" applyBorder="1" applyAlignment="1">
      <alignment horizontal="center"/>
    </xf>
    <xf numFmtId="164" fontId="0" fillId="0" borderId="19" xfId="0" applyNumberFormat="1" applyBorder="1" applyAlignment="1">
      <alignment horizontal="center"/>
    </xf>
    <xf numFmtId="164" fontId="0" fillId="0" borderId="22" xfId="0" applyNumberFormat="1" applyBorder="1" applyAlignment="1">
      <alignment horizontal="center"/>
    </xf>
    <xf numFmtId="9" fontId="0" fillId="0" borderId="20" xfId="51" applyFont="1" applyBorder="1" applyAlignment="1">
      <alignment horizontal="center"/>
    </xf>
    <xf numFmtId="164" fontId="0" fillId="0" borderId="11" xfId="0" applyNumberFormat="1" applyBorder="1" applyAlignment="1">
      <alignment horizontal="center"/>
    </xf>
    <xf numFmtId="164" fontId="0" fillId="0" borderId="23" xfId="0" applyNumberFormat="1" applyBorder="1" applyAlignment="1">
      <alignment horizontal="center"/>
    </xf>
    <xf numFmtId="9" fontId="0" fillId="0" borderId="23" xfId="51" applyFont="1" applyBorder="1" applyAlignment="1">
      <alignment horizontal="center"/>
    </xf>
    <xf numFmtId="164" fontId="0" fillId="0" borderId="12" xfId="0" applyNumberFormat="1" applyBorder="1" applyAlignment="1">
      <alignment horizontal="center"/>
    </xf>
    <xf numFmtId="9" fontId="0" fillId="0" borderId="24" xfId="51" applyFont="1" applyBorder="1" applyAlignment="1">
      <alignment horizontal="center"/>
    </xf>
    <xf numFmtId="164" fontId="0" fillId="0" borderId="18" xfId="0" applyNumberFormat="1" applyBorder="1" applyAlignment="1">
      <alignment horizontal="center"/>
    </xf>
    <xf numFmtId="9" fontId="0" fillId="0" borderId="22" xfId="51" applyFont="1" applyBorder="1" applyAlignment="1">
      <alignment horizontal="center"/>
    </xf>
    <xf numFmtId="0" fontId="16" fillId="34" borderId="18" xfId="0" applyFont="1" applyFill="1" applyBorder="1" applyAlignment="1">
      <alignment horizontal="center"/>
    </xf>
    <xf numFmtId="0" fontId="16" fillId="34" borderId="19" xfId="0" applyFont="1" applyFill="1" applyBorder="1" applyAlignment="1">
      <alignment horizontal="center"/>
    </xf>
    <xf numFmtId="0" fontId="16" fillId="34" borderId="20" xfId="0" applyFont="1" applyFill="1" applyBorder="1" applyAlignment="1">
      <alignment horizontal="center"/>
    </xf>
    <xf numFmtId="0" fontId="16" fillId="34" borderId="11" xfId="0" applyFont="1" applyFill="1" applyBorder="1" applyAlignment="1">
      <alignment horizontal="center"/>
    </xf>
    <xf numFmtId="0" fontId="16" fillId="34" borderId="21" xfId="0" applyFont="1" applyFill="1" applyBorder="1" applyAlignment="1">
      <alignment horizontal="center"/>
    </xf>
    <xf numFmtId="0" fontId="16" fillId="34" borderId="13" xfId="0" applyFont="1" applyFill="1" applyBorder="1" applyAlignment="1">
      <alignment horizontal="center"/>
    </xf>
  </cellXfs>
  <cellStyles count="101">
    <cellStyle name="20% - Accent1" xfId="19" builtinId="30" customBuiltin="1"/>
    <cellStyle name="20% - Accent1 2" xfId="56"/>
    <cellStyle name="20% - Accent1 2 2" xfId="89"/>
    <cellStyle name="20% - Accent1 3" xfId="70"/>
    <cellStyle name="20% - Accent2" xfId="23" builtinId="34" customBuiltin="1"/>
    <cellStyle name="20% - Accent2 2" xfId="58"/>
    <cellStyle name="20% - Accent2 2 2" xfId="91"/>
    <cellStyle name="20% - Accent2 3" xfId="72"/>
    <cellStyle name="20% - Accent3" xfId="27" builtinId="38" customBuiltin="1"/>
    <cellStyle name="20% - Accent3 2" xfId="60"/>
    <cellStyle name="20% - Accent3 2 2" xfId="93"/>
    <cellStyle name="20% - Accent3 3" xfId="74"/>
    <cellStyle name="20% - Accent4" xfId="31" builtinId="42" customBuiltin="1"/>
    <cellStyle name="20% - Accent4 2" xfId="62"/>
    <cellStyle name="20% - Accent4 2 2" xfId="95"/>
    <cellStyle name="20% - Accent4 3" xfId="76"/>
    <cellStyle name="20% - Accent5" xfId="35" builtinId="46" customBuiltin="1"/>
    <cellStyle name="20% - Accent5 2" xfId="64"/>
    <cellStyle name="20% - Accent5 2 2" xfId="97"/>
    <cellStyle name="20% - Accent5 3" xfId="78"/>
    <cellStyle name="20% - Accent6" xfId="39" builtinId="50" customBuiltin="1"/>
    <cellStyle name="20% - Accent6 2" xfId="66"/>
    <cellStyle name="20% - Accent6 2 2" xfId="99"/>
    <cellStyle name="20% - Accent6 3" xfId="80"/>
    <cellStyle name="40% - Accent1" xfId="20" builtinId="31" customBuiltin="1"/>
    <cellStyle name="40% - Accent1 2" xfId="57"/>
    <cellStyle name="40% - Accent1 2 2" xfId="90"/>
    <cellStyle name="40% - Accent1 3" xfId="71"/>
    <cellStyle name="40% - Accent2" xfId="24" builtinId="35" customBuiltin="1"/>
    <cellStyle name="40% - Accent2 2" xfId="59"/>
    <cellStyle name="40% - Accent2 2 2" xfId="92"/>
    <cellStyle name="40% - Accent2 3" xfId="73"/>
    <cellStyle name="40% - Accent3" xfId="28" builtinId="39" customBuiltin="1"/>
    <cellStyle name="40% - Accent3 2" xfId="61"/>
    <cellStyle name="40% - Accent3 2 2" xfId="94"/>
    <cellStyle name="40% - Accent3 3" xfId="75"/>
    <cellStyle name="40% - Accent4" xfId="32" builtinId="43" customBuiltin="1"/>
    <cellStyle name="40% - Accent4 2" xfId="63"/>
    <cellStyle name="40% - Accent4 2 2" xfId="96"/>
    <cellStyle name="40% - Accent4 3" xfId="77"/>
    <cellStyle name="40% - Accent5" xfId="36" builtinId="47" customBuiltin="1"/>
    <cellStyle name="40% - Accent5 2" xfId="65"/>
    <cellStyle name="40% - Accent5 2 2" xfId="98"/>
    <cellStyle name="40% - Accent5 3" xfId="79"/>
    <cellStyle name="40% - Accent6" xfId="40" builtinId="51" customBuiltin="1"/>
    <cellStyle name="40% - Accent6 2" xfId="67"/>
    <cellStyle name="40% - Accent6 2 2" xfId="100"/>
    <cellStyle name="40% - Accent6 3" xfId="8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Currency 2" xfId="69"/>
    <cellStyle name="Explanatory Text" xfId="16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rmal 2" xfId="42"/>
    <cellStyle name="Normal 2 2" xfId="44"/>
    <cellStyle name="Normal 2 2 2" xfId="45"/>
    <cellStyle name="Normal 2 2 3" xfId="49"/>
    <cellStyle name="Normal 2 2 3 2" xfId="85"/>
    <cellStyle name="Normal 2 2 4" xfId="53"/>
    <cellStyle name="Normal 2 3" xfId="46"/>
    <cellStyle name="Normal 2 4" xfId="54"/>
    <cellStyle name="Normal 3" xfId="47"/>
    <cellStyle name="Normal 3 2" xfId="83"/>
    <cellStyle name="Normal 4" xfId="50"/>
    <cellStyle name="Normal 4 2" xfId="86"/>
    <cellStyle name="Normal 5" xfId="43"/>
    <cellStyle name="Normal 5 2" xfId="82"/>
    <cellStyle name="Normal 6" xfId="52"/>
    <cellStyle name="Normal 7" xfId="68"/>
    <cellStyle name="Note 2" xfId="48"/>
    <cellStyle name="Note 2 2" xfId="84"/>
    <cellStyle name="Note 3" xfId="55"/>
    <cellStyle name="Note 3 2" xfId="88"/>
    <cellStyle name="Output" xfId="11" builtinId="21" customBuiltin="1"/>
    <cellStyle name="Percent" xfId="51" builtinId="5"/>
    <cellStyle name="Percent 2" xfId="87"/>
    <cellStyle name="Title" xfId="2" builtinId="15" customBuiltin="1"/>
    <cellStyle name="Total" xfId="17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39"/>
  <sheetViews>
    <sheetView tabSelected="1" workbookViewId="0"/>
  </sheetViews>
  <sheetFormatPr defaultRowHeight="14.4" x14ac:dyDescent="0.3"/>
  <cols>
    <col min="1" max="1" width="8.5546875" customWidth="1"/>
    <col min="2" max="2" width="39.88671875" bestFit="1" customWidth="1"/>
    <col min="3" max="3" width="18.88671875" bestFit="1" customWidth="1"/>
    <col min="4" max="5" width="19.44140625" customWidth="1"/>
    <col min="6" max="6" width="29.6640625" bestFit="1" customWidth="1"/>
    <col min="7" max="7" width="18.6640625" customWidth="1"/>
  </cols>
  <sheetData>
    <row r="1" spans="2:10" ht="15" thickBot="1" x14ac:dyDescent="0.35"/>
    <row r="2" spans="2:10" ht="15" thickBot="1" x14ac:dyDescent="0.35">
      <c r="B2" s="8" t="s">
        <v>0</v>
      </c>
      <c r="C2" s="110" t="s">
        <v>1</v>
      </c>
      <c r="D2" s="110" t="s">
        <v>2</v>
      </c>
      <c r="E2" s="9" t="s">
        <v>3</v>
      </c>
      <c r="F2" s="31"/>
      <c r="G2" s="168" t="s">
        <v>4</v>
      </c>
      <c r="H2" s="169"/>
      <c r="I2" s="169"/>
      <c r="J2" s="170"/>
    </row>
    <row r="3" spans="2:10" ht="15" thickBot="1" x14ac:dyDescent="0.35">
      <c r="B3" s="13" t="s">
        <v>5</v>
      </c>
      <c r="C3" s="140">
        <f>'OP $ Collections by DMIS'!R6</f>
        <v>48589124.781322181</v>
      </c>
      <c r="D3" s="140">
        <f>'IP $ Collections by DMIS'!R6</f>
        <v>20301715.798012048</v>
      </c>
      <c r="E3" s="10">
        <f>C3+D3</f>
        <v>68890840.579334229</v>
      </c>
      <c r="F3" s="31"/>
      <c r="G3" s="147" t="s">
        <v>6</v>
      </c>
      <c r="H3" s="146" t="s">
        <v>7</v>
      </c>
      <c r="I3" s="147" t="s">
        <v>8</v>
      </c>
      <c r="J3" s="148" t="s">
        <v>9</v>
      </c>
    </row>
    <row r="4" spans="2:10" x14ac:dyDescent="0.3">
      <c r="B4" s="14" t="s">
        <v>10</v>
      </c>
      <c r="C4" s="141">
        <f>'OP $ Collections by DMIS'!R7</f>
        <v>14817453.912242154</v>
      </c>
      <c r="D4" s="141">
        <f>'IP $ Collections by DMIS'!R7</f>
        <v>6512872.8068442754</v>
      </c>
      <c r="E4" s="11">
        <f t="shared" ref="E4:E7" si="0">C4+D4</f>
        <v>21330326.719086431</v>
      </c>
      <c r="F4" s="31"/>
      <c r="G4" s="84" t="s">
        <v>11</v>
      </c>
      <c r="H4" s="155">
        <v>23.07</v>
      </c>
      <c r="I4" s="156">
        <v>48.3</v>
      </c>
      <c r="J4" s="157">
        <f>(I4-H4)/H4</f>
        <v>1.0936280884265277</v>
      </c>
    </row>
    <row r="5" spans="2:10" x14ac:dyDescent="0.3">
      <c r="B5" s="14" t="s">
        <v>12</v>
      </c>
      <c r="C5" s="141">
        <f>'OP $ Collections by DMIS'!R5</f>
        <v>40786784.044444121</v>
      </c>
      <c r="D5" s="141">
        <f>'IP $ Collections by DMIS'!R5</f>
        <v>3667904.7875336609</v>
      </c>
      <c r="E5" s="11">
        <f t="shared" si="0"/>
        <v>44454688.831977785</v>
      </c>
      <c r="F5" s="31"/>
      <c r="G5" s="84" t="s">
        <v>10</v>
      </c>
      <c r="H5" s="155">
        <v>10.199999999999999</v>
      </c>
      <c r="I5" s="156">
        <v>14.73</v>
      </c>
      <c r="J5" s="157">
        <f>(I5-H5)/H5</f>
        <v>0.44411764705882367</v>
      </c>
    </row>
    <row r="6" spans="2:10" ht="15" thickBot="1" x14ac:dyDescent="0.35">
      <c r="B6" s="14" t="s">
        <v>13</v>
      </c>
      <c r="C6" s="141">
        <f>'OP $ Collections by DMIS'!R8</f>
        <v>16380683.48820316</v>
      </c>
      <c r="D6" s="141">
        <f>'IP $ Collections by DMIS'!R8</f>
        <v>12064972.455518585</v>
      </c>
      <c r="E6" s="11">
        <f t="shared" si="0"/>
        <v>28445655.943721745</v>
      </c>
      <c r="F6" s="31"/>
      <c r="G6" s="84" t="s">
        <v>14</v>
      </c>
      <c r="H6" s="155">
        <v>20.54</v>
      </c>
      <c r="I6" s="156">
        <v>40.549999999999997</v>
      </c>
      <c r="J6" s="157">
        <f t="shared" ref="J6:J8" si="1">(I6-H6)/H6</f>
        <v>0.97419668938656279</v>
      </c>
    </row>
    <row r="7" spans="2:10" ht="15" thickBot="1" x14ac:dyDescent="0.35">
      <c r="B7" s="12" t="s">
        <v>15</v>
      </c>
      <c r="C7" s="142">
        <f>'OP $ Collections by DMIS'!R9</f>
        <v>120574046.22621161</v>
      </c>
      <c r="D7" s="142">
        <f>'IP $ Collections by DMIS'!R9</f>
        <v>42547465.847908571</v>
      </c>
      <c r="E7" s="63">
        <f t="shared" si="0"/>
        <v>163121512.07412016</v>
      </c>
      <c r="G7" s="84" t="s">
        <v>16</v>
      </c>
      <c r="H7" s="155">
        <v>7.79</v>
      </c>
      <c r="I7" s="156">
        <v>16.3</v>
      </c>
      <c r="J7" s="157">
        <f t="shared" si="1"/>
        <v>1.0924261874197692</v>
      </c>
    </row>
    <row r="8" spans="2:10" ht="15" thickBot="1" x14ac:dyDescent="0.35">
      <c r="G8" s="150" t="s">
        <v>17</v>
      </c>
      <c r="H8" s="158">
        <v>61.6</v>
      </c>
      <c r="I8" s="159">
        <v>119.88</v>
      </c>
      <c r="J8" s="160">
        <f t="shared" si="1"/>
        <v>0.946103896103896</v>
      </c>
    </row>
    <row r="9" spans="2:10" ht="15" thickBot="1" x14ac:dyDescent="0.35">
      <c r="B9" s="8" t="s">
        <v>18</v>
      </c>
      <c r="C9" s="110" t="s">
        <v>1</v>
      </c>
      <c r="D9" s="110" t="s">
        <v>2</v>
      </c>
      <c r="E9" s="9" t="s">
        <v>3</v>
      </c>
    </row>
    <row r="10" spans="2:10" ht="15" thickBot="1" x14ac:dyDescent="0.35">
      <c r="B10" s="13" t="s">
        <v>5</v>
      </c>
      <c r="C10" s="143">
        <f>ROUND(C3/1000000,2)</f>
        <v>48.59</v>
      </c>
      <c r="D10" s="143">
        <f>ROUND(D3/1000000,2)</f>
        <v>20.3</v>
      </c>
      <c r="E10" s="70">
        <f>C10+D10</f>
        <v>68.89</v>
      </c>
      <c r="G10" s="168" t="s">
        <v>19</v>
      </c>
      <c r="H10" s="169"/>
      <c r="I10" s="169"/>
      <c r="J10" s="170"/>
    </row>
    <row r="11" spans="2:10" ht="15" thickBot="1" x14ac:dyDescent="0.35">
      <c r="B11" s="14" t="s">
        <v>10</v>
      </c>
      <c r="C11" s="144">
        <f t="shared" ref="C11:D13" si="2">ROUND(C4/1000000,2)</f>
        <v>14.82</v>
      </c>
      <c r="D11" s="144">
        <f t="shared" si="2"/>
        <v>6.51</v>
      </c>
      <c r="E11" s="65">
        <f>C11+D11</f>
        <v>21.33</v>
      </c>
      <c r="G11" s="149" t="s">
        <v>6</v>
      </c>
      <c r="H11" s="107" t="s">
        <v>20</v>
      </c>
      <c r="I11" s="149" t="s">
        <v>8</v>
      </c>
      <c r="J11" s="149" t="s">
        <v>9</v>
      </c>
    </row>
    <row r="12" spans="2:10" x14ac:dyDescent="0.3">
      <c r="B12" s="14" t="s">
        <v>12</v>
      </c>
      <c r="C12" s="144">
        <f t="shared" si="2"/>
        <v>40.79</v>
      </c>
      <c r="D12" s="144">
        <f t="shared" si="2"/>
        <v>3.67</v>
      </c>
      <c r="E12" s="65">
        <f>C12+D12</f>
        <v>44.46</v>
      </c>
      <c r="G12" s="152" t="s">
        <v>11</v>
      </c>
      <c r="H12" s="161">
        <v>16.07</v>
      </c>
      <c r="I12" s="162">
        <v>20.12</v>
      </c>
      <c r="J12" s="163">
        <f>(I12-H12)/H12</f>
        <v>0.25202240199128817</v>
      </c>
    </row>
    <row r="13" spans="2:10" ht="15" thickBot="1" x14ac:dyDescent="0.35">
      <c r="B13" s="14" t="s">
        <v>13</v>
      </c>
      <c r="C13" s="144">
        <f t="shared" si="2"/>
        <v>16.38</v>
      </c>
      <c r="D13" s="144">
        <f t="shared" si="2"/>
        <v>12.06</v>
      </c>
      <c r="E13" s="71">
        <f>C13+D13</f>
        <v>28.439999999999998</v>
      </c>
      <c r="G13" s="84" t="s">
        <v>10</v>
      </c>
      <c r="H13" s="164">
        <v>5.1100000000000003</v>
      </c>
      <c r="I13" s="156">
        <v>6.46</v>
      </c>
      <c r="J13" s="165">
        <f t="shared" ref="J13:J16" si="3">(I13-H13)/H13</f>
        <v>0.26418786692759288</v>
      </c>
    </row>
    <row r="14" spans="2:10" ht="15" thickBot="1" x14ac:dyDescent="0.35">
      <c r="B14" s="12" t="s">
        <v>15</v>
      </c>
      <c r="C14" s="145">
        <f>SUM(C10:C13)</f>
        <v>120.58</v>
      </c>
      <c r="D14" s="145">
        <f>SUM(D10:D13)</f>
        <v>42.540000000000006</v>
      </c>
      <c r="E14" s="66">
        <f>SUM(E10:E13)</f>
        <v>163.12</v>
      </c>
      <c r="G14" s="84" t="s">
        <v>14</v>
      </c>
      <c r="H14" s="164">
        <v>1.04</v>
      </c>
      <c r="I14" s="156">
        <v>3.64</v>
      </c>
      <c r="J14" s="165">
        <f t="shared" si="3"/>
        <v>2.5</v>
      </c>
    </row>
    <row r="15" spans="2:10" ht="15" thickBot="1" x14ac:dyDescent="0.35">
      <c r="C15" s="69"/>
      <c r="G15" s="84" t="s">
        <v>16</v>
      </c>
      <c r="H15" s="164">
        <v>13.25</v>
      </c>
      <c r="I15" s="156">
        <v>11.96</v>
      </c>
      <c r="J15" s="165">
        <f t="shared" si="3"/>
        <v>-9.7358490566037667E-2</v>
      </c>
    </row>
    <row r="16" spans="2:10" ht="15" thickBot="1" x14ac:dyDescent="0.35">
      <c r="G16" s="150" t="s">
        <v>17</v>
      </c>
      <c r="H16" s="166">
        <v>35.47</v>
      </c>
      <c r="I16" s="159">
        <v>42.18</v>
      </c>
      <c r="J16" s="167">
        <f t="shared" si="3"/>
        <v>0.18917394981674657</v>
      </c>
    </row>
    <row r="17" spans="2:10" ht="15" thickBot="1" x14ac:dyDescent="0.35"/>
    <row r="18" spans="2:10" ht="15" thickBot="1" x14ac:dyDescent="0.35">
      <c r="B18" s="30" t="s">
        <v>21</v>
      </c>
      <c r="G18" s="171" t="s">
        <v>22</v>
      </c>
      <c r="H18" s="172"/>
      <c r="I18" s="172"/>
      <c r="J18" s="173"/>
    </row>
    <row r="19" spans="2:10" ht="15" thickBot="1" x14ac:dyDescent="0.35">
      <c r="G19" s="147" t="s">
        <v>6</v>
      </c>
      <c r="H19" s="147" t="s">
        <v>20</v>
      </c>
      <c r="I19" s="147" t="s">
        <v>8</v>
      </c>
      <c r="J19" s="106" t="s">
        <v>9</v>
      </c>
    </row>
    <row r="20" spans="2:10" x14ac:dyDescent="0.3">
      <c r="B20" t="s">
        <v>23</v>
      </c>
      <c r="C20" s="67">
        <f>'OP Claims by DMIS'!O9/'OP Visits by DMIS'!N9</f>
        <v>0.13484268543273084</v>
      </c>
      <c r="D20" s="61"/>
      <c r="E20" s="61"/>
      <c r="G20" s="84" t="s">
        <v>11</v>
      </c>
      <c r="H20" s="156">
        <v>39.14</v>
      </c>
      <c r="I20" s="156">
        <v>68.430000000000007</v>
      </c>
      <c r="J20" s="157">
        <f>(I20-H20)/H20</f>
        <v>0.74833929483903949</v>
      </c>
    </row>
    <row r="21" spans="2:10" x14ac:dyDescent="0.3">
      <c r="B21" t="s">
        <v>24</v>
      </c>
      <c r="C21" s="67">
        <f>'OP Claims by DMIS'!P9/'OP Visits by DMIS'!O9</f>
        <v>0.15174548744268054</v>
      </c>
      <c r="G21" s="84" t="s">
        <v>10</v>
      </c>
      <c r="H21" s="156">
        <v>15.31</v>
      </c>
      <c r="I21" s="156">
        <v>21.18</v>
      </c>
      <c r="J21" s="157">
        <f t="shared" ref="J21:J24" si="4">(I21-H21)/H21</f>
        <v>0.38340953625081642</v>
      </c>
    </row>
    <row r="22" spans="2:10" x14ac:dyDescent="0.3">
      <c r="B22" t="s">
        <v>25</v>
      </c>
      <c r="C22" s="67">
        <f>(C21-C20)/C20</f>
        <v>0.12535201264871002</v>
      </c>
      <c r="G22" s="84" t="s">
        <v>14</v>
      </c>
      <c r="H22" s="156">
        <v>21.58</v>
      </c>
      <c r="I22" s="156">
        <v>44.19</v>
      </c>
      <c r="J22" s="157">
        <f t="shared" si="4"/>
        <v>1.0477293790546802</v>
      </c>
    </row>
    <row r="23" spans="2:10" ht="15" thickBot="1" x14ac:dyDescent="0.35">
      <c r="B23" s="27" t="s">
        <v>26</v>
      </c>
      <c r="C23" s="67">
        <v>6.7999999999999996E-3</v>
      </c>
      <c r="D23" s="1"/>
      <c r="G23" s="84" t="s">
        <v>16</v>
      </c>
      <c r="H23" s="156">
        <v>21.04</v>
      </c>
      <c r="I23" s="156">
        <v>28.24</v>
      </c>
      <c r="J23" s="157">
        <f t="shared" si="4"/>
        <v>0.34220532319391633</v>
      </c>
    </row>
    <row r="24" spans="2:10" ht="15" thickBot="1" x14ac:dyDescent="0.35">
      <c r="B24" t="s">
        <v>27</v>
      </c>
      <c r="C24" s="68">
        <f>1+C23</f>
        <v>1.0067999999999999</v>
      </c>
      <c r="D24" s="1"/>
      <c r="G24" s="150" t="s">
        <v>17</v>
      </c>
      <c r="H24" s="159">
        <v>97.07</v>
      </c>
      <c r="I24" s="159">
        <v>162.05000000000001</v>
      </c>
      <c r="J24" s="160">
        <f t="shared" si="4"/>
        <v>0.66941382507468861</v>
      </c>
    </row>
    <row r="25" spans="2:10" x14ac:dyDescent="0.3">
      <c r="B25" t="s">
        <v>28</v>
      </c>
      <c r="C25" s="68">
        <f>C22+1</f>
        <v>1.12535201264871</v>
      </c>
      <c r="D25" s="2"/>
    </row>
    <row r="26" spans="2:10" x14ac:dyDescent="0.3">
      <c r="C26" s="1"/>
    </row>
    <row r="27" spans="2:10" x14ac:dyDescent="0.3">
      <c r="B27" s="34" t="s">
        <v>29</v>
      </c>
      <c r="C27" s="151">
        <f>C24*C25</f>
        <v>1.1330044063347211</v>
      </c>
      <c r="E27" s="31"/>
    </row>
    <row r="30" spans="2:10" x14ac:dyDescent="0.3">
      <c r="B30" s="30" t="s">
        <v>30</v>
      </c>
    </row>
    <row r="32" spans="2:10" x14ac:dyDescent="0.3">
      <c r="B32" t="s">
        <v>31</v>
      </c>
      <c r="C32" s="67">
        <f>'IP Claims by DMIS'!O10/'IP Dispositions by DMIS'!O9</f>
        <v>2.8288348277326843E-2</v>
      </c>
    </row>
    <row r="33" spans="2:7" x14ac:dyDescent="0.3">
      <c r="B33" t="s">
        <v>32</v>
      </c>
      <c r="C33" s="67">
        <f>('IP Claims by DMIS'!P10/'IP Dispositions by DMIS'!P9)</f>
        <v>3.1268815947154589E-2</v>
      </c>
    </row>
    <row r="34" spans="2:7" x14ac:dyDescent="0.3">
      <c r="B34" t="s">
        <v>33</v>
      </c>
      <c r="C34" s="67">
        <f>(C33-C32)/C32</f>
        <v>0.10536025789164211</v>
      </c>
      <c r="D34" s="1"/>
      <c r="E34" s="1"/>
      <c r="G34" s="2"/>
    </row>
    <row r="35" spans="2:7" x14ac:dyDescent="0.3">
      <c r="B35" s="27" t="s">
        <v>34</v>
      </c>
      <c r="C35" s="67">
        <v>3.2599999999999997E-2</v>
      </c>
      <c r="D35" s="1"/>
      <c r="G35" s="2"/>
    </row>
    <row r="36" spans="2:7" x14ac:dyDescent="0.3">
      <c r="B36" t="s">
        <v>35</v>
      </c>
      <c r="C36" s="68">
        <f>1+C35</f>
        <v>1.0326</v>
      </c>
      <c r="D36" s="1"/>
      <c r="G36" s="2"/>
    </row>
    <row r="37" spans="2:7" x14ac:dyDescent="0.3">
      <c r="B37" t="s">
        <v>36</v>
      </c>
      <c r="C37" s="68">
        <f>C34+1</f>
        <v>1.1053602578916422</v>
      </c>
      <c r="D37" s="1"/>
      <c r="G37" s="2"/>
    </row>
    <row r="39" spans="2:7" x14ac:dyDescent="0.3">
      <c r="B39" s="34" t="s">
        <v>37</v>
      </c>
      <c r="C39" s="151">
        <f>C36*C37</f>
        <v>1.1413950022989097</v>
      </c>
    </row>
  </sheetData>
  <sheetProtection algorithmName="SHA-512" hashValue="hBw3r2hVw1TUhVxPvKj3+RLBFnFVkvOivE8pyJvgS9K42+00zta7LYC6Ys/jqPa91gKJ6pTAKvYUrvhvmfU6zA==" saltValue="Y7nRt9F67mC7y3emY4LO6g==" spinCount="100000" sheet="1" objects="1" scenarios="1"/>
  <mergeCells count="3">
    <mergeCell ref="G2:J2"/>
    <mergeCell ref="G10:J10"/>
    <mergeCell ref="G18:J18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32"/>
  <sheetViews>
    <sheetView workbookViewId="0"/>
  </sheetViews>
  <sheetFormatPr defaultRowHeight="14.4" x14ac:dyDescent="0.3"/>
  <cols>
    <col min="3" max="3" width="9.109375" customWidth="1"/>
    <col min="4" max="4" width="48.5546875" bestFit="1" customWidth="1"/>
    <col min="5" max="5" width="14.88671875" customWidth="1"/>
    <col min="6" max="6" width="17.44140625" customWidth="1"/>
    <col min="7" max="7" width="17.6640625" customWidth="1"/>
    <col min="8" max="8" width="18.109375" customWidth="1"/>
    <col min="9" max="9" width="17.5546875" customWidth="1"/>
    <col min="10" max="10" width="17" customWidth="1"/>
    <col min="11" max="11" width="22.6640625" customWidth="1"/>
    <col min="12" max="12" width="20.109375" customWidth="1"/>
    <col min="16" max="16" width="14.88671875" customWidth="1"/>
    <col min="17" max="17" width="17.5546875" customWidth="1"/>
    <col min="18" max="18" width="17.33203125" customWidth="1"/>
  </cols>
  <sheetData>
    <row r="1" spans="1:18" x14ac:dyDescent="0.3">
      <c r="A1" s="35" t="s">
        <v>38</v>
      </c>
      <c r="B1" s="3"/>
      <c r="C1" s="3"/>
      <c r="D1" s="3"/>
      <c r="E1" s="3"/>
      <c r="F1" s="3"/>
      <c r="G1" s="3"/>
      <c r="H1" s="3"/>
      <c r="I1" s="3"/>
      <c r="J1" s="3"/>
    </row>
    <row r="3" spans="1:18" ht="15" thickBot="1" x14ac:dyDescent="0.35">
      <c r="A3" s="3"/>
      <c r="B3" s="35" t="s">
        <v>39</v>
      </c>
      <c r="C3" s="36" t="s">
        <v>40</v>
      </c>
      <c r="D3" s="36" t="s">
        <v>41</v>
      </c>
      <c r="E3" s="4"/>
      <c r="F3" s="35" t="s">
        <v>42</v>
      </c>
      <c r="G3" s="4"/>
      <c r="H3" s="3"/>
      <c r="I3" s="3"/>
      <c r="J3" s="3"/>
    </row>
    <row r="4" spans="1:18" ht="15" thickBot="1" x14ac:dyDescent="0.35">
      <c r="A4" s="3"/>
      <c r="B4" s="3"/>
      <c r="C4" s="3"/>
      <c r="D4" s="3"/>
      <c r="E4" s="77" t="s">
        <v>43</v>
      </c>
      <c r="F4" s="78" t="s">
        <v>44</v>
      </c>
      <c r="G4" s="78" t="s">
        <v>45</v>
      </c>
      <c r="H4" s="78" t="s">
        <v>46</v>
      </c>
      <c r="I4" s="78" t="s">
        <v>47</v>
      </c>
      <c r="J4" s="78" t="s">
        <v>20</v>
      </c>
      <c r="K4" s="75" t="s">
        <v>48</v>
      </c>
      <c r="L4" s="20" t="s">
        <v>0</v>
      </c>
      <c r="N4" s="6"/>
      <c r="O4" s="7"/>
      <c r="P4" s="105" t="s">
        <v>47</v>
      </c>
      <c r="Q4" s="105" t="s">
        <v>20</v>
      </c>
      <c r="R4" s="22" t="s">
        <v>0</v>
      </c>
    </row>
    <row r="5" spans="1:18" x14ac:dyDescent="0.3">
      <c r="A5" s="3"/>
      <c r="B5" s="108" t="s">
        <v>14</v>
      </c>
      <c r="C5" s="108" t="s">
        <v>49</v>
      </c>
      <c r="D5" s="108" t="s">
        <v>50</v>
      </c>
      <c r="E5" s="120">
        <v>2513886.9500000002</v>
      </c>
      <c r="F5" s="73">
        <v>2415186.81</v>
      </c>
      <c r="G5" s="73">
        <v>2222994.71</v>
      </c>
      <c r="H5" s="73">
        <v>1617735.27</v>
      </c>
      <c r="I5" s="73">
        <v>141562.07</v>
      </c>
      <c r="J5" s="73">
        <v>570290.12</v>
      </c>
      <c r="K5" s="64">
        <v>1.1330044063347211</v>
      </c>
      <c r="L5" s="33">
        <f>(J5*K5)</f>
        <v>646141.21884915687</v>
      </c>
      <c r="N5" s="37" t="s">
        <v>14</v>
      </c>
      <c r="O5" s="38"/>
      <c r="P5" s="102">
        <f>SUM(I5:I73)</f>
        <v>22457368.790000007</v>
      </c>
      <c r="Q5" s="102">
        <f>SUM(J5:J73)</f>
        <v>35998786.780000001</v>
      </c>
      <c r="R5" s="99">
        <f>SUM(L5:L73)</f>
        <v>40786784.044444121</v>
      </c>
    </row>
    <row r="6" spans="1:18" x14ac:dyDescent="0.3">
      <c r="A6" s="3"/>
      <c r="B6" s="108" t="s">
        <v>14</v>
      </c>
      <c r="C6" s="108" t="s">
        <v>51</v>
      </c>
      <c r="D6" s="108" t="s">
        <v>52</v>
      </c>
      <c r="E6" s="120">
        <v>3930839.28</v>
      </c>
      <c r="F6" s="73">
        <v>5664906.9400000004</v>
      </c>
      <c r="G6" s="73">
        <v>4152367.86</v>
      </c>
      <c r="H6" s="73">
        <v>4217790.6100000003</v>
      </c>
      <c r="I6" s="73">
        <v>4585155.71</v>
      </c>
      <c r="J6" s="73">
        <v>4803679.47</v>
      </c>
      <c r="K6" s="64">
        <v>1.1330044063347211</v>
      </c>
      <c r="L6" s="33">
        <f t="shared" ref="L6:L64" si="0">(J6*K6)</f>
        <v>5442590.0061296374</v>
      </c>
      <c r="N6" s="39" t="s">
        <v>11</v>
      </c>
      <c r="O6" s="38"/>
      <c r="P6" s="103">
        <f>SUM(I74:I107)</f>
        <v>25224123.620000005</v>
      </c>
      <c r="Q6" s="103">
        <f>SUM(J74:J107)</f>
        <v>42885203.720000006</v>
      </c>
      <c r="R6" s="100">
        <f>SUM(L74:L107)</f>
        <v>48589124.781322181</v>
      </c>
    </row>
    <row r="7" spans="1:18" x14ac:dyDescent="0.3">
      <c r="A7" s="3"/>
      <c r="B7" s="108" t="s">
        <v>14</v>
      </c>
      <c r="C7" s="108" t="s">
        <v>53</v>
      </c>
      <c r="D7" s="108" t="s">
        <v>54</v>
      </c>
      <c r="E7" s="120">
        <v>1023634.54</v>
      </c>
      <c r="F7" s="73">
        <v>973891.45</v>
      </c>
      <c r="G7" s="73">
        <v>848944.56</v>
      </c>
      <c r="H7" s="73">
        <v>621771.77</v>
      </c>
      <c r="I7" s="73">
        <v>548010.12</v>
      </c>
      <c r="J7" s="73">
        <v>548684.73</v>
      </c>
      <c r="K7" s="64">
        <v>1.1330044063347211</v>
      </c>
      <c r="L7" s="33">
        <f t="shared" si="0"/>
        <v>621662.21677857672</v>
      </c>
      <c r="N7" s="39" t="s">
        <v>10</v>
      </c>
      <c r="O7" s="38"/>
      <c r="P7" s="103">
        <f>SUM(I108:I129)</f>
        <v>11155381.239999996</v>
      </c>
      <c r="Q7" s="103">
        <f>SUM(J108:J129)</f>
        <v>13078019.669999998</v>
      </c>
      <c r="R7" s="100">
        <f>SUM(L108:L129)</f>
        <v>14817453.912242154</v>
      </c>
    </row>
    <row r="8" spans="1:18" ht="15" thickBot="1" x14ac:dyDescent="0.35">
      <c r="A8" s="3"/>
      <c r="B8" s="108" t="s">
        <v>14</v>
      </c>
      <c r="C8" s="108" t="s">
        <v>55</v>
      </c>
      <c r="D8" s="108" t="s">
        <v>56</v>
      </c>
      <c r="E8" s="120">
        <v>563434.68999999994</v>
      </c>
      <c r="F8" s="73">
        <v>426861.78</v>
      </c>
      <c r="G8" s="73">
        <v>353894.5</v>
      </c>
      <c r="H8" s="73">
        <v>310677.55</v>
      </c>
      <c r="I8" s="73">
        <v>204393.84</v>
      </c>
      <c r="J8" s="73">
        <v>303423.49</v>
      </c>
      <c r="K8" s="64">
        <v>1.1330044063347211</v>
      </c>
      <c r="L8" s="33">
        <f t="shared" si="0"/>
        <v>343780.15115545917</v>
      </c>
      <c r="N8" s="39" t="s">
        <v>13</v>
      </c>
      <c r="O8" s="38"/>
      <c r="P8" s="103">
        <f>SUM(I130:I131)</f>
        <v>8512163.3399999999</v>
      </c>
      <c r="Q8" s="103">
        <f>SUM(J130:J131)</f>
        <v>14457740.32</v>
      </c>
      <c r="R8" s="100">
        <f>SUM(L130:L131)</f>
        <v>16380683.48820316</v>
      </c>
    </row>
    <row r="9" spans="1:18" ht="15" thickBot="1" x14ac:dyDescent="0.35">
      <c r="A9" s="3"/>
      <c r="B9" s="108" t="s">
        <v>14</v>
      </c>
      <c r="C9" s="108" t="s">
        <v>57</v>
      </c>
      <c r="D9" s="108" t="s">
        <v>58</v>
      </c>
      <c r="E9" s="120">
        <v>745469.09</v>
      </c>
      <c r="F9" s="73">
        <v>647915.84</v>
      </c>
      <c r="G9" s="73">
        <v>571352.07999999996</v>
      </c>
      <c r="H9" s="73">
        <v>453563.78</v>
      </c>
      <c r="I9" s="73">
        <v>118799.01</v>
      </c>
      <c r="J9" s="73">
        <v>339086.03</v>
      </c>
      <c r="K9" s="64">
        <v>1.1330044063347211</v>
      </c>
      <c r="L9" s="33">
        <f t="shared" si="0"/>
        <v>384185.96611654747</v>
      </c>
      <c r="N9" s="40" t="s">
        <v>59</v>
      </c>
      <c r="O9" s="41"/>
      <c r="P9" s="104">
        <f>SUM(I5:I131)</f>
        <v>67349036.98999998</v>
      </c>
      <c r="Q9" s="104">
        <f>SUM(J5:J131)</f>
        <v>106419750.48999999</v>
      </c>
      <c r="R9" s="101">
        <f>SUM(R5:R8)</f>
        <v>120574046.22621161</v>
      </c>
    </row>
    <row r="10" spans="1:18" x14ac:dyDescent="0.3">
      <c r="A10" s="3"/>
      <c r="B10" s="108" t="s">
        <v>14</v>
      </c>
      <c r="C10" s="108" t="s">
        <v>60</v>
      </c>
      <c r="D10" s="108" t="s">
        <v>61</v>
      </c>
      <c r="E10" s="120">
        <v>1855684.04</v>
      </c>
      <c r="F10" s="73">
        <v>1356317.27</v>
      </c>
      <c r="G10" s="73">
        <v>1127961.6499999999</v>
      </c>
      <c r="H10" s="73">
        <v>1100368.8600000001</v>
      </c>
      <c r="I10" s="73">
        <v>811690.52</v>
      </c>
      <c r="J10" s="73">
        <v>888927.98</v>
      </c>
      <c r="K10" s="64">
        <v>1.1330044063347211</v>
      </c>
      <c r="L10" s="33">
        <f t="shared" si="0"/>
        <v>1007159.3182542229</v>
      </c>
      <c r="R10" s="62"/>
    </row>
    <row r="11" spans="1:18" x14ac:dyDescent="0.3">
      <c r="A11" s="3"/>
      <c r="B11" s="108" t="s">
        <v>14</v>
      </c>
      <c r="C11" s="108" t="s">
        <v>62</v>
      </c>
      <c r="D11" s="108" t="s">
        <v>63</v>
      </c>
      <c r="E11" s="120">
        <v>204172.12</v>
      </c>
      <c r="F11" s="73">
        <v>121806.24</v>
      </c>
      <c r="G11" s="73">
        <v>98592.19</v>
      </c>
      <c r="H11" s="73">
        <v>132382.96</v>
      </c>
      <c r="I11" s="73">
        <v>82527.91</v>
      </c>
      <c r="J11" s="73">
        <v>145948.97</v>
      </c>
      <c r="K11" s="64">
        <v>1.1330044063347211</v>
      </c>
      <c r="L11" s="33">
        <f t="shared" si="0"/>
        <v>165360.82611001402</v>
      </c>
    </row>
    <row r="12" spans="1:18" x14ac:dyDescent="0.3">
      <c r="A12" s="3"/>
      <c r="B12" s="108" t="s">
        <v>14</v>
      </c>
      <c r="C12" s="108" t="s">
        <v>64</v>
      </c>
      <c r="D12" s="108" t="s">
        <v>65</v>
      </c>
      <c r="E12" s="120">
        <v>168461.3</v>
      </c>
      <c r="F12" s="73">
        <v>139969.41</v>
      </c>
      <c r="G12" s="73">
        <v>84697.96</v>
      </c>
      <c r="H12" s="73">
        <v>86755.06</v>
      </c>
      <c r="I12" s="73">
        <v>48167.65</v>
      </c>
      <c r="J12" s="73">
        <v>78060.149999999994</v>
      </c>
      <c r="K12" s="64">
        <v>1.1330044063347211</v>
      </c>
      <c r="L12" s="33">
        <f t="shared" si="0"/>
        <v>88442.493909149271</v>
      </c>
    </row>
    <row r="13" spans="1:18" x14ac:dyDescent="0.3">
      <c r="A13" s="3"/>
      <c r="B13" s="108" t="s">
        <v>14</v>
      </c>
      <c r="C13" s="108" t="s">
        <v>66</v>
      </c>
      <c r="D13" s="108" t="s">
        <v>67</v>
      </c>
      <c r="E13" s="120">
        <v>237208.39</v>
      </c>
      <c r="F13" s="73">
        <v>218237.75</v>
      </c>
      <c r="G13" s="73">
        <v>139646.63</v>
      </c>
      <c r="H13" s="73">
        <v>184821.18</v>
      </c>
      <c r="I13" s="73">
        <v>112869.58</v>
      </c>
      <c r="J13" s="73">
        <v>130758.43</v>
      </c>
      <c r="K13" s="64">
        <v>1.1330044063347211</v>
      </c>
      <c r="L13" s="33">
        <f t="shared" si="0"/>
        <v>148149.87735541016</v>
      </c>
    </row>
    <row r="14" spans="1:18" x14ac:dyDescent="0.3">
      <c r="A14" s="3"/>
      <c r="B14" s="108" t="s">
        <v>14</v>
      </c>
      <c r="C14" s="108" t="s">
        <v>68</v>
      </c>
      <c r="D14" s="108" t="s">
        <v>69</v>
      </c>
      <c r="E14" s="120">
        <v>854566.48</v>
      </c>
      <c r="F14" s="73">
        <v>702049.15</v>
      </c>
      <c r="G14" s="73">
        <v>618780.62</v>
      </c>
      <c r="H14" s="73">
        <v>504663.18</v>
      </c>
      <c r="I14" s="73">
        <v>332942.40999999997</v>
      </c>
      <c r="J14" s="73">
        <v>593981.69999999995</v>
      </c>
      <c r="K14" s="64">
        <v>1.1330044063347211</v>
      </c>
      <c r="L14" s="33">
        <f t="shared" si="0"/>
        <v>672983.88338218839</v>
      </c>
    </row>
    <row r="15" spans="1:18" x14ac:dyDescent="0.3">
      <c r="A15" s="3"/>
      <c r="B15" s="108" t="s">
        <v>14</v>
      </c>
      <c r="C15" s="108" t="s">
        <v>70</v>
      </c>
      <c r="D15" s="108" t="s">
        <v>71</v>
      </c>
      <c r="E15" s="120">
        <v>2091283.75</v>
      </c>
      <c r="F15" s="73">
        <v>1162219.79</v>
      </c>
      <c r="G15" s="73">
        <v>781341.76</v>
      </c>
      <c r="H15" s="73">
        <v>618286.94999999995</v>
      </c>
      <c r="I15" s="73">
        <v>170886.18</v>
      </c>
      <c r="J15" s="73">
        <v>243960.07</v>
      </c>
      <c r="K15" s="64">
        <v>1.1330044063347211</v>
      </c>
      <c r="L15" s="33">
        <f t="shared" si="0"/>
        <v>276407.83427972702</v>
      </c>
    </row>
    <row r="16" spans="1:18" x14ac:dyDescent="0.3">
      <c r="A16" s="3"/>
      <c r="B16" s="108" t="s">
        <v>14</v>
      </c>
      <c r="C16" s="108" t="s">
        <v>72</v>
      </c>
      <c r="D16" s="108" t="s">
        <v>73</v>
      </c>
      <c r="E16" s="120">
        <v>1526259.59</v>
      </c>
      <c r="F16" s="73">
        <v>1427839.98</v>
      </c>
      <c r="G16" s="73">
        <v>1268079.32</v>
      </c>
      <c r="H16" s="73">
        <v>986208.12</v>
      </c>
      <c r="I16" s="73">
        <v>427366.98</v>
      </c>
      <c r="J16" s="73">
        <v>1010020.87</v>
      </c>
      <c r="K16" s="64">
        <v>1.1330044063347211</v>
      </c>
      <c r="L16" s="33">
        <f t="shared" si="0"/>
        <v>1144358.0962000284</v>
      </c>
    </row>
    <row r="17" spans="2:12" x14ac:dyDescent="0.3">
      <c r="B17" s="108" t="s">
        <v>14</v>
      </c>
      <c r="C17" s="108" t="s">
        <v>74</v>
      </c>
      <c r="D17" s="108" t="s">
        <v>75</v>
      </c>
      <c r="E17" s="120">
        <v>712438.96</v>
      </c>
      <c r="F17" s="73">
        <v>540477.82999999996</v>
      </c>
      <c r="G17" s="73">
        <v>445502.87</v>
      </c>
      <c r="H17" s="73">
        <v>360215.7</v>
      </c>
      <c r="I17" s="73">
        <v>54920.79</v>
      </c>
      <c r="J17" s="73">
        <v>286205.67</v>
      </c>
      <c r="K17" s="64">
        <v>1.1330044063347211</v>
      </c>
      <c r="L17" s="33">
        <f t="shared" si="0"/>
        <v>324272.2852279811</v>
      </c>
    </row>
    <row r="18" spans="2:12" x14ac:dyDescent="0.3">
      <c r="B18" s="108" t="s">
        <v>14</v>
      </c>
      <c r="C18" s="108" t="s">
        <v>76</v>
      </c>
      <c r="D18" s="108" t="s">
        <v>77</v>
      </c>
      <c r="E18" s="120">
        <v>1697816.28</v>
      </c>
      <c r="F18" s="73">
        <v>1391864.24</v>
      </c>
      <c r="G18" s="73">
        <v>1093555.6399999999</v>
      </c>
      <c r="H18" s="73">
        <v>726387.76</v>
      </c>
      <c r="I18" s="73">
        <v>251374.6</v>
      </c>
      <c r="J18" s="73">
        <v>724804.45</v>
      </c>
      <c r="K18" s="64">
        <v>1.1330044063347211</v>
      </c>
      <c r="L18" s="33">
        <f t="shared" si="0"/>
        <v>821206.63558101398</v>
      </c>
    </row>
    <row r="19" spans="2:12" x14ac:dyDescent="0.3">
      <c r="B19" s="108" t="s">
        <v>14</v>
      </c>
      <c r="C19" s="108" t="s">
        <v>78</v>
      </c>
      <c r="D19" s="108" t="s">
        <v>79</v>
      </c>
      <c r="E19" s="120">
        <v>1670884.63</v>
      </c>
      <c r="F19" s="73">
        <v>1302497.8</v>
      </c>
      <c r="G19" s="73">
        <v>1008599.41</v>
      </c>
      <c r="H19" s="73">
        <v>696425.93</v>
      </c>
      <c r="I19" s="73">
        <v>226190.23</v>
      </c>
      <c r="J19" s="73">
        <v>319505.95</v>
      </c>
      <c r="K19" s="64">
        <v>1.1330044063347211</v>
      </c>
      <c r="L19" s="33">
        <f t="shared" si="0"/>
        <v>362001.6492001611</v>
      </c>
    </row>
    <row r="20" spans="2:12" x14ac:dyDescent="0.3">
      <c r="B20" s="108" t="s">
        <v>14</v>
      </c>
      <c r="C20" s="108" t="s">
        <v>80</v>
      </c>
      <c r="D20" s="108" t="s">
        <v>81</v>
      </c>
      <c r="E20" s="120">
        <v>241451.27</v>
      </c>
      <c r="F20" s="73">
        <v>228171.15</v>
      </c>
      <c r="G20" s="73">
        <v>188454.36</v>
      </c>
      <c r="H20" s="73">
        <v>140663.21</v>
      </c>
      <c r="I20" s="73">
        <v>72295.16</v>
      </c>
      <c r="J20" s="73">
        <v>132333.66</v>
      </c>
      <c r="K20" s="64">
        <v>1.1330044063347211</v>
      </c>
      <c r="L20" s="33">
        <f t="shared" si="0"/>
        <v>149934.61988640082</v>
      </c>
    </row>
    <row r="21" spans="2:12" x14ac:dyDescent="0.3">
      <c r="B21" s="108" t="s">
        <v>14</v>
      </c>
      <c r="C21" s="108" t="s">
        <v>82</v>
      </c>
      <c r="D21" s="108" t="s">
        <v>83</v>
      </c>
      <c r="E21" s="120">
        <v>1122963.32</v>
      </c>
      <c r="F21" s="73">
        <v>965356.76</v>
      </c>
      <c r="G21" s="73">
        <v>803598.39</v>
      </c>
      <c r="H21" s="73">
        <v>629583.38</v>
      </c>
      <c r="I21" s="73">
        <v>274949.59000000003</v>
      </c>
      <c r="J21" s="73">
        <v>697208.94</v>
      </c>
      <c r="K21" s="64">
        <v>1.1330044063347211</v>
      </c>
      <c r="L21" s="33">
        <f t="shared" si="0"/>
        <v>789940.80115596007</v>
      </c>
    </row>
    <row r="22" spans="2:12" x14ac:dyDescent="0.3">
      <c r="B22" s="108" t="s">
        <v>14</v>
      </c>
      <c r="C22" s="108" t="s">
        <v>84</v>
      </c>
      <c r="D22" s="108" t="s">
        <v>85</v>
      </c>
      <c r="E22" s="120">
        <v>503571.64</v>
      </c>
      <c r="F22" s="73">
        <v>401412.9</v>
      </c>
      <c r="G22" s="73">
        <v>362025.39</v>
      </c>
      <c r="H22" s="73">
        <v>251794.02</v>
      </c>
      <c r="I22" s="73">
        <v>250616.58</v>
      </c>
      <c r="J22" s="73">
        <v>331791.93</v>
      </c>
      <c r="K22" s="64">
        <v>1.1330044063347211</v>
      </c>
      <c r="L22" s="33">
        <f t="shared" si="0"/>
        <v>375921.71867630136</v>
      </c>
    </row>
    <row r="23" spans="2:12" x14ac:dyDescent="0.3">
      <c r="B23" s="108" t="s">
        <v>14</v>
      </c>
      <c r="C23" s="108" t="s">
        <v>86</v>
      </c>
      <c r="D23" s="108" t="s">
        <v>87</v>
      </c>
      <c r="E23" s="120">
        <v>1651755.5</v>
      </c>
      <c r="F23" s="73">
        <v>1482066.65</v>
      </c>
      <c r="G23" s="73">
        <v>1205467.01</v>
      </c>
      <c r="H23" s="73">
        <v>839148.1</v>
      </c>
      <c r="I23" s="73">
        <v>244679.1</v>
      </c>
      <c r="J23" s="73">
        <v>584216.18999999994</v>
      </c>
      <c r="K23" s="64">
        <v>1.1330044063347211</v>
      </c>
      <c r="L23" s="33">
        <f t="shared" si="0"/>
        <v>661919.51752208255</v>
      </c>
    </row>
    <row r="24" spans="2:12" x14ac:dyDescent="0.3">
      <c r="B24" s="108" t="s">
        <v>14</v>
      </c>
      <c r="C24" s="108" t="s">
        <v>88</v>
      </c>
      <c r="D24" s="108" t="s">
        <v>89</v>
      </c>
      <c r="E24" s="120">
        <v>594116.86</v>
      </c>
      <c r="F24" s="73">
        <v>441901.16</v>
      </c>
      <c r="G24" s="73">
        <v>521259.4</v>
      </c>
      <c r="H24" s="73">
        <v>401379.29</v>
      </c>
      <c r="I24" s="73">
        <v>104549.44</v>
      </c>
      <c r="J24" s="73">
        <v>336299.06</v>
      </c>
      <c r="K24" s="64">
        <v>1.1330044063347211</v>
      </c>
      <c r="L24" s="33">
        <f t="shared" si="0"/>
        <v>381028.31682622473</v>
      </c>
    </row>
    <row r="25" spans="2:12" x14ac:dyDescent="0.3">
      <c r="B25" s="108" t="s">
        <v>14</v>
      </c>
      <c r="C25" s="108" t="s">
        <v>90</v>
      </c>
      <c r="D25" s="108" t="s">
        <v>91</v>
      </c>
      <c r="E25" s="120">
        <v>920292.56</v>
      </c>
      <c r="F25" s="73">
        <v>1009553.5</v>
      </c>
      <c r="G25" s="73">
        <v>735259.99</v>
      </c>
      <c r="H25" s="73">
        <v>642476.17000000004</v>
      </c>
      <c r="I25" s="73">
        <v>422265.9</v>
      </c>
      <c r="J25" s="73">
        <v>459886.85</v>
      </c>
      <c r="K25" s="64">
        <v>1.1330044063347211</v>
      </c>
      <c r="L25" s="33">
        <f t="shared" si="0"/>
        <v>521053.82746539492</v>
      </c>
    </row>
    <row r="26" spans="2:12" x14ac:dyDescent="0.3">
      <c r="B26" s="108" t="s">
        <v>14</v>
      </c>
      <c r="C26" s="108" t="s">
        <v>92</v>
      </c>
      <c r="D26" s="108" t="s">
        <v>93</v>
      </c>
      <c r="E26" s="120">
        <v>2001332.27</v>
      </c>
      <c r="F26" s="73">
        <v>1933623.87</v>
      </c>
      <c r="G26" s="73">
        <v>1909149.25</v>
      </c>
      <c r="H26" s="73">
        <v>1443210.19</v>
      </c>
      <c r="I26" s="73">
        <v>645740.86</v>
      </c>
      <c r="J26" s="73">
        <v>1959819.31</v>
      </c>
      <c r="K26" s="64">
        <v>1.1330044063347211</v>
      </c>
      <c r="L26" s="33">
        <f t="shared" si="0"/>
        <v>2220483.913849873</v>
      </c>
    </row>
    <row r="27" spans="2:12" x14ac:dyDescent="0.3">
      <c r="B27" s="108" t="s">
        <v>14</v>
      </c>
      <c r="C27" s="108" t="s">
        <v>94</v>
      </c>
      <c r="D27" s="108" t="s">
        <v>95</v>
      </c>
      <c r="E27" s="120">
        <v>2229560.85</v>
      </c>
      <c r="F27" s="73">
        <v>2167160.9900000002</v>
      </c>
      <c r="G27" s="73">
        <v>2041659.68</v>
      </c>
      <c r="H27" s="73">
        <v>1713960.68</v>
      </c>
      <c r="I27" s="73">
        <v>948408.64</v>
      </c>
      <c r="J27" s="73">
        <v>1473166.52</v>
      </c>
      <c r="K27" s="64">
        <v>1.1330044063347211</v>
      </c>
      <c r="L27" s="33">
        <f t="shared" si="0"/>
        <v>1669104.158424787</v>
      </c>
    </row>
    <row r="28" spans="2:12" x14ac:dyDescent="0.3">
      <c r="B28" s="108" t="s">
        <v>14</v>
      </c>
      <c r="C28" s="108" t="s">
        <v>96</v>
      </c>
      <c r="D28" s="108" t="s">
        <v>97</v>
      </c>
      <c r="E28" s="120">
        <v>326174.95</v>
      </c>
      <c r="F28" s="73">
        <v>312860.32</v>
      </c>
      <c r="G28" s="73">
        <v>193632.85</v>
      </c>
      <c r="H28" s="73">
        <v>153018.63</v>
      </c>
      <c r="I28" s="73">
        <v>99654.97</v>
      </c>
      <c r="J28" s="73">
        <v>176828.96</v>
      </c>
      <c r="K28" s="64">
        <v>1.1330044063347211</v>
      </c>
      <c r="L28" s="33">
        <f t="shared" si="0"/>
        <v>200347.99084758613</v>
      </c>
    </row>
    <row r="29" spans="2:12" x14ac:dyDescent="0.3">
      <c r="B29" s="108" t="s">
        <v>14</v>
      </c>
      <c r="C29" s="108" t="s">
        <v>98</v>
      </c>
      <c r="D29" s="108" t="s">
        <v>99</v>
      </c>
      <c r="E29" s="120">
        <v>272043.15000000002</v>
      </c>
      <c r="F29" s="73">
        <v>213695.88</v>
      </c>
      <c r="G29" s="73">
        <v>138771.65</v>
      </c>
      <c r="H29" s="73">
        <v>137324.76</v>
      </c>
      <c r="I29" s="73">
        <v>28250.29</v>
      </c>
      <c r="J29" s="73">
        <v>75385.48</v>
      </c>
      <c r="K29" s="64">
        <v>1.1330044063347211</v>
      </c>
      <c r="L29" s="33">
        <f t="shared" si="0"/>
        <v>85412.081013657982</v>
      </c>
    </row>
    <row r="30" spans="2:12" x14ac:dyDescent="0.3">
      <c r="B30" s="108" t="s">
        <v>14</v>
      </c>
      <c r="C30" s="108" t="s">
        <v>100</v>
      </c>
      <c r="D30" s="108" t="s">
        <v>101</v>
      </c>
      <c r="E30" s="120">
        <v>226515.26</v>
      </c>
      <c r="F30" s="73">
        <v>179425.79</v>
      </c>
      <c r="G30" s="73">
        <v>142628.69</v>
      </c>
      <c r="H30" s="73">
        <v>112811.46</v>
      </c>
      <c r="I30" s="73">
        <v>218332.63</v>
      </c>
      <c r="J30" s="73">
        <v>207371.39</v>
      </c>
      <c r="K30" s="64">
        <v>1.1330044063347211</v>
      </c>
      <c r="L30" s="33">
        <f t="shared" si="0"/>
        <v>234952.69861775593</v>
      </c>
    </row>
    <row r="31" spans="2:12" x14ac:dyDescent="0.3">
      <c r="B31" s="108" t="s">
        <v>14</v>
      </c>
      <c r="C31" s="108" t="s">
        <v>102</v>
      </c>
      <c r="D31" s="108" t="s">
        <v>103</v>
      </c>
      <c r="E31" s="120">
        <v>1679502.88</v>
      </c>
      <c r="F31" s="73">
        <v>1325527.22</v>
      </c>
      <c r="G31" s="73">
        <v>1103881.6499999999</v>
      </c>
      <c r="H31" s="73">
        <v>924512.85</v>
      </c>
      <c r="I31" s="73">
        <v>508154</v>
      </c>
      <c r="J31" s="73">
        <v>739757.01</v>
      </c>
      <c r="K31" s="64">
        <v>1.1330044063347211</v>
      </c>
      <c r="L31" s="33">
        <f t="shared" si="0"/>
        <v>838147.95194699836</v>
      </c>
    </row>
    <row r="32" spans="2:12" x14ac:dyDescent="0.3">
      <c r="B32" s="108" t="s">
        <v>14</v>
      </c>
      <c r="C32" s="108" t="s">
        <v>104</v>
      </c>
      <c r="D32" s="108" t="s">
        <v>105</v>
      </c>
      <c r="E32" s="120">
        <v>1735174.59</v>
      </c>
      <c r="F32" s="73">
        <v>1774098.77</v>
      </c>
      <c r="G32" s="73">
        <v>1824232.66</v>
      </c>
      <c r="H32" s="73">
        <v>1108384.79</v>
      </c>
      <c r="I32" s="73">
        <v>1169691.3700000001</v>
      </c>
      <c r="J32" s="73">
        <v>1382530.06</v>
      </c>
      <c r="K32" s="64">
        <v>1.1330044063347211</v>
      </c>
      <c r="L32" s="33">
        <f t="shared" si="0"/>
        <v>1566412.6498702064</v>
      </c>
    </row>
    <row r="33" spans="2:12" x14ac:dyDescent="0.3">
      <c r="B33" s="108" t="s">
        <v>14</v>
      </c>
      <c r="C33" s="108" t="s">
        <v>106</v>
      </c>
      <c r="D33" s="108" t="s">
        <v>107</v>
      </c>
      <c r="E33" s="120">
        <v>297164.59000000003</v>
      </c>
      <c r="F33" s="73">
        <v>293478.81</v>
      </c>
      <c r="G33" s="73">
        <v>263866.40000000002</v>
      </c>
      <c r="H33" s="73">
        <v>211653.55</v>
      </c>
      <c r="I33" s="73">
        <v>195058.71</v>
      </c>
      <c r="J33" s="73">
        <v>316536.21999999997</v>
      </c>
      <c r="K33" s="64">
        <v>1.1330044063347211</v>
      </c>
      <c r="L33" s="33">
        <f t="shared" si="0"/>
        <v>358636.93202453665</v>
      </c>
    </row>
    <row r="34" spans="2:12" x14ac:dyDescent="0.3">
      <c r="B34" s="108" t="s">
        <v>14</v>
      </c>
      <c r="C34" s="108" t="s">
        <v>108</v>
      </c>
      <c r="D34" s="108" t="s">
        <v>109</v>
      </c>
      <c r="E34" s="120">
        <v>182096.52</v>
      </c>
      <c r="F34" s="73">
        <v>127581.17</v>
      </c>
      <c r="G34" s="73">
        <v>155762.65</v>
      </c>
      <c r="H34" s="73">
        <v>104283.51</v>
      </c>
      <c r="I34" s="73">
        <v>120077.74</v>
      </c>
      <c r="J34" s="73">
        <v>155983.71</v>
      </c>
      <c r="K34" s="64">
        <v>1.1330044063347211</v>
      </c>
      <c r="L34" s="33">
        <f t="shared" si="0"/>
        <v>176730.2307464373</v>
      </c>
    </row>
    <row r="35" spans="2:12" x14ac:dyDescent="0.3">
      <c r="B35" s="108" t="s">
        <v>14</v>
      </c>
      <c r="C35" s="108" t="s">
        <v>110</v>
      </c>
      <c r="D35" s="108" t="s">
        <v>111</v>
      </c>
      <c r="E35" s="120">
        <v>173846.37</v>
      </c>
      <c r="F35" s="73">
        <v>146084.72</v>
      </c>
      <c r="G35" s="73">
        <v>142230.88</v>
      </c>
      <c r="H35" s="73">
        <v>123157.57</v>
      </c>
      <c r="I35" s="73">
        <v>204789.74</v>
      </c>
      <c r="J35" s="73">
        <v>229439.91</v>
      </c>
      <c r="K35" s="64">
        <v>1.1330044063347211</v>
      </c>
      <c r="L35" s="33">
        <f t="shared" si="0"/>
        <v>259956.42901904185</v>
      </c>
    </row>
    <row r="36" spans="2:12" x14ac:dyDescent="0.3">
      <c r="B36" s="108" t="s">
        <v>14</v>
      </c>
      <c r="C36" s="108" t="s">
        <v>112</v>
      </c>
      <c r="D36" s="108" t="s">
        <v>113</v>
      </c>
      <c r="E36" s="120">
        <v>646375.36</v>
      </c>
      <c r="F36" s="73">
        <v>577879.42000000004</v>
      </c>
      <c r="G36" s="73">
        <v>362939.8</v>
      </c>
      <c r="H36" s="73">
        <v>399827.52</v>
      </c>
      <c r="I36" s="73">
        <v>164543.35</v>
      </c>
      <c r="J36" s="73">
        <v>234397.09</v>
      </c>
      <c r="K36" s="64">
        <v>1.1330044063347211</v>
      </c>
      <c r="L36" s="33">
        <f t="shared" si="0"/>
        <v>265572.9358020362</v>
      </c>
    </row>
    <row r="37" spans="2:12" x14ac:dyDescent="0.3">
      <c r="B37" s="108" t="s">
        <v>14</v>
      </c>
      <c r="C37" s="108" t="s">
        <v>114</v>
      </c>
      <c r="D37" s="108" t="s">
        <v>115</v>
      </c>
      <c r="E37" s="120">
        <v>196314.01</v>
      </c>
      <c r="F37" s="73">
        <v>172272.84</v>
      </c>
      <c r="G37" s="73">
        <v>120545.65</v>
      </c>
      <c r="H37" s="73">
        <v>115063.07</v>
      </c>
      <c r="I37" s="73">
        <v>32443.23</v>
      </c>
      <c r="J37" s="73">
        <v>58653.599999999999</v>
      </c>
      <c r="K37" s="64">
        <v>1.1330044063347211</v>
      </c>
      <c r="L37" s="33">
        <f t="shared" si="0"/>
        <v>66454.787247394197</v>
      </c>
    </row>
    <row r="38" spans="2:12" x14ac:dyDescent="0.3">
      <c r="B38" s="108" t="s">
        <v>14</v>
      </c>
      <c r="C38" s="108" t="s">
        <v>116</v>
      </c>
      <c r="D38" s="108" t="s">
        <v>117</v>
      </c>
      <c r="E38" s="120">
        <v>193652.23</v>
      </c>
      <c r="F38" s="73">
        <v>214685.22</v>
      </c>
      <c r="G38" s="73">
        <v>149823.57999999999</v>
      </c>
      <c r="H38" s="73">
        <v>57899.07</v>
      </c>
      <c r="I38" s="73">
        <v>66356.05</v>
      </c>
      <c r="J38" s="73">
        <v>56596.08</v>
      </c>
      <c r="K38" s="64">
        <v>1.1330044063347211</v>
      </c>
      <c r="L38" s="33">
        <f t="shared" si="0"/>
        <v>64123.608021272383</v>
      </c>
    </row>
    <row r="39" spans="2:12" x14ac:dyDescent="0.3">
      <c r="B39" s="108" t="s">
        <v>14</v>
      </c>
      <c r="C39" s="108" t="s">
        <v>118</v>
      </c>
      <c r="D39" s="108" t="s">
        <v>119</v>
      </c>
      <c r="E39" s="120">
        <v>4980739.47</v>
      </c>
      <c r="F39" s="73">
        <v>3767111.53</v>
      </c>
      <c r="G39" s="73">
        <v>3676959.14</v>
      </c>
      <c r="H39" s="73">
        <v>2705879.95</v>
      </c>
      <c r="I39" s="73">
        <v>1071333.77</v>
      </c>
      <c r="J39" s="73">
        <v>2861157.23</v>
      </c>
      <c r="K39" s="64">
        <v>1.1330044063347211</v>
      </c>
      <c r="L39" s="33">
        <f t="shared" si="0"/>
        <v>3241703.7488064449</v>
      </c>
    </row>
    <row r="40" spans="2:12" x14ac:dyDescent="0.3">
      <c r="B40" s="108" t="s">
        <v>14</v>
      </c>
      <c r="C40" s="108" t="s">
        <v>120</v>
      </c>
      <c r="D40" s="108" t="s">
        <v>121</v>
      </c>
      <c r="E40" s="120">
        <v>1492117.82</v>
      </c>
      <c r="F40" s="73">
        <v>1327303.3700000001</v>
      </c>
      <c r="G40" s="73">
        <v>1179974.8899999999</v>
      </c>
      <c r="H40" s="73">
        <v>1200826.24</v>
      </c>
      <c r="I40" s="73">
        <v>305905.58</v>
      </c>
      <c r="J40" s="73">
        <v>878497.54</v>
      </c>
      <c r="K40" s="64">
        <v>1.1330044063347211</v>
      </c>
      <c r="L40" s="33">
        <f t="shared" si="0"/>
        <v>995341.58377421298</v>
      </c>
    </row>
    <row r="41" spans="2:12" x14ac:dyDescent="0.3">
      <c r="B41" s="108" t="s">
        <v>14</v>
      </c>
      <c r="C41" s="108" t="s">
        <v>122</v>
      </c>
      <c r="D41" s="108" t="s">
        <v>123</v>
      </c>
      <c r="E41" s="120">
        <v>181935.59</v>
      </c>
      <c r="F41" s="73">
        <v>181619.39</v>
      </c>
      <c r="G41" s="73">
        <v>169362.15</v>
      </c>
      <c r="H41" s="73">
        <v>152268.89000000001</v>
      </c>
      <c r="I41" s="73">
        <v>162911.38</v>
      </c>
      <c r="J41" s="73">
        <v>198818.97</v>
      </c>
      <c r="K41" s="64">
        <v>1.1330044063347211</v>
      </c>
      <c r="L41" s="33">
        <f t="shared" si="0"/>
        <v>225262.76907293074</v>
      </c>
    </row>
    <row r="42" spans="2:12" x14ac:dyDescent="0.3">
      <c r="B42" s="108" t="s">
        <v>14</v>
      </c>
      <c r="C42" s="108" t="s">
        <v>124</v>
      </c>
      <c r="D42" s="108" t="s">
        <v>125</v>
      </c>
      <c r="E42" s="120">
        <v>839863.08</v>
      </c>
      <c r="F42" s="73">
        <v>816619.56</v>
      </c>
      <c r="G42" s="73">
        <v>534611.30000000005</v>
      </c>
      <c r="H42" s="73">
        <v>454345.6</v>
      </c>
      <c r="I42" s="73">
        <v>130548.29</v>
      </c>
      <c r="J42" s="73">
        <v>321501.46000000002</v>
      </c>
      <c r="K42" s="64">
        <v>1.1330044063347211</v>
      </c>
      <c r="L42" s="33">
        <f t="shared" si="0"/>
        <v>364262.57082304609</v>
      </c>
    </row>
    <row r="43" spans="2:12" x14ac:dyDescent="0.3">
      <c r="B43" s="108" t="s">
        <v>14</v>
      </c>
      <c r="C43" s="108" t="s">
        <v>126</v>
      </c>
      <c r="D43" s="108" t="s">
        <v>127</v>
      </c>
      <c r="E43" s="120">
        <v>376331.29</v>
      </c>
      <c r="F43" s="73">
        <v>281408.93</v>
      </c>
      <c r="G43" s="73">
        <v>229017.93</v>
      </c>
      <c r="H43" s="73">
        <v>219712.67</v>
      </c>
      <c r="I43" s="73">
        <v>100709.48</v>
      </c>
      <c r="J43" s="73">
        <v>266895.95</v>
      </c>
      <c r="K43" s="64">
        <v>1.1330044063347211</v>
      </c>
      <c r="L43" s="33">
        <f t="shared" si="0"/>
        <v>302394.2873828914</v>
      </c>
    </row>
    <row r="44" spans="2:12" x14ac:dyDescent="0.3">
      <c r="B44" s="108" t="s">
        <v>14</v>
      </c>
      <c r="C44" s="108" t="s">
        <v>128</v>
      </c>
      <c r="D44" s="108" t="s">
        <v>129</v>
      </c>
      <c r="E44" s="120">
        <v>367942.26</v>
      </c>
      <c r="F44" s="73">
        <v>297005.94</v>
      </c>
      <c r="G44" s="73">
        <v>230533.24</v>
      </c>
      <c r="H44" s="73">
        <v>267550.75</v>
      </c>
      <c r="I44" s="73">
        <v>80860.210000000006</v>
      </c>
      <c r="J44" s="73">
        <v>150670.26</v>
      </c>
      <c r="K44" s="64">
        <v>1.1330044063347211</v>
      </c>
      <c r="L44" s="33">
        <f t="shared" si="0"/>
        <v>170710.06848359809</v>
      </c>
    </row>
    <row r="45" spans="2:12" x14ac:dyDescent="0.3">
      <c r="B45" s="108" t="s">
        <v>14</v>
      </c>
      <c r="C45" s="108" t="s">
        <v>130</v>
      </c>
      <c r="D45" s="108" t="s">
        <v>131</v>
      </c>
      <c r="E45" s="120">
        <v>801634.67</v>
      </c>
      <c r="F45" s="73">
        <v>651933.14</v>
      </c>
      <c r="G45" s="73">
        <v>557001.42000000004</v>
      </c>
      <c r="H45" s="73">
        <v>403155.67</v>
      </c>
      <c r="I45" s="73">
        <v>158778.20000000001</v>
      </c>
      <c r="J45" s="73">
        <v>381044.17</v>
      </c>
      <c r="K45" s="64">
        <v>1.1330044063347211</v>
      </c>
      <c r="L45" s="33">
        <f t="shared" si="0"/>
        <v>431724.72361815651</v>
      </c>
    </row>
    <row r="46" spans="2:12" x14ac:dyDescent="0.3">
      <c r="B46" s="108" t="s">
        <v>14</v>
      </c>
      <c r="C46" s="108" t="s">
        <v>132</v>
      </c>
      <c r="D46" s="108" t="s">
        <v>133</v>
      </c>
      <c r="E46" s="120">
        <v>194689.64</v>
      </c>
      <c r="F46" s="73">
        <v>82075.55</v>
      </c>
      <c r="G46" s="73">
        <v>67608.75</v>
      </c>
      <c r="H46" s="73">
        <v>47023.53</v>
      </c>
      <c r="I46" s="73">
        <v>39998.699999999997</v>
      </c>
      <c r="J46" s="73">
        <v>52162.68</v>
      </c>
      <c r="K46" s="64">
        <v>1.1330044063347211</v>
      </c>
      <c r="L46" s="33">
        <f t="shared" si="0"/>
        <v>59100.546286228033</v>
      </c>
    </row>
    <row r="47" spans="2:12" x14ac:dyDescent="0.3">
      <c r="B47" s="108" t="s">
        <v>14</v>
      </c>
      <c r="C47" s="108" t="s">
        <v>134</v>
      </c>
      <c r="D47" s="108" t="s">
        <v>135</v>
      </c>
      <c r="E47" s="120">
        <v>4464052.62</v>
      </c>
      <c r="F47" s="73">
        <v>3679895.96</v>
      </c>
      <c r="G47" s="73">
        <v>3601754.72</v>
      </c>
      <c r="H47" s="73">
        <v>2767371.03</v>
      </c>
      <c r="I47" s="73">
        <v>820962.82</v>
      </c>
      <c r="J47" s="73">
        <v>2464173.87</v>
      </c>
      <c r="K47" s="64">
        <v>1.1330044063347211</v>
      </c>
      <c r="L47" s="33">
        <f t="shared" si="0"/>
        <v>2791919.8526848825</v>
      </c>
    </row>
    <row r="48" spans="2:12" x14ac:dyDescent="0.3">
      <c r="B48" s="108" t="s">
        <v>14</v>
      </c>
      <c r="C48" s="108" t="s">
        <v>136</v>
      </c>
      <c r="D48" s="108" t="s">
        <v>137</v>
      </c>
      <c r="E48" s="120">
        <v>1815455.54</v>
      </c>
      <c r="F48" s="73">
        <v>1289523.6399999999</v>
      </c>
      <c r="G48" s="73">
        <v>1299898.8799999999</v>
      </c>
      <c r="H48" s="73">
        <v>1243965.1599999999</v>
      </c>
      <c r="I48" s="73">
        <v>2663832.7400000002</v>
      </c>
      <c r="J48" s="73">
        <v>2387972.61</v>
      </c>
      <c r="K48" s="64">
        <v>1.1330044063347211</v>
      </c>
      <c r="L48" s="33">
        <f t="shared" si="0"/>
        <v>2705583.4893366243</v>
      </c>
    </row>
    <row r="49" spans="2:12" x14ac:dyDescent="0.3">
      <c r="B49" s="108" t="s">
        <v>14</v>
      </c>
      <c r="C49" s="108" t="s">
        <v>138</v>
      </c>
      <c r="D49" s="108" t="s">
        <v>139</v>
      </c>
      <c r="E49" s="120">
        <v>1222102.83</v>
      </c>
      <c r="F49" s="73">
        <v>1272182.3400000001</v>
      </c>
      <c r="G49" s="73">
        <v>903693.16</v>
      </c>
      <c r="H49" s="73">
        <v>875175.08</v>
      </c>
      <c r="I49" s="73">
        <v>329494.81</v>
      </c>
      <c r="J49" s="73">
        <v>1505144.47</v>
      </c>
      <c r="K49" s="64">
        <v>1.1330044063347211</v>
      </c>
      <c r="L49" s="33">
        <f t="shared" si="0"/>
        <v>1705335.3166803385</v>
      </c>
    </row>
    <row r="50" spans="2:12" x14ac:dyDescent="0.3">
      <c r="B50" s="108" t="s">
        <v>14</v>
      </c>
      <c r="C50" s="108" t="s">
        <v>140</v>
      </c>
      <c r="D50" s="108" t="s">
        <v>141</v>
      </c>
      <c r="E50" s="120">
        <v>518245.25</v>
      </c>
      <c r="F50" s="73">
        <v>458505.63</v>
      </c>
      <c r="G50" s="73">
        <v>383099.54</v>
      </c>
      <c r="H50" s="73">
        <v>282094.8</v>
      </c>
      <c r="I50" s="73">
        <v>400158.48</v>
      </c>
      <c r="J50" s="73">
        <v>424799.45</v>
      </c>
      <c r="K50" s="64">
        <v>1.1330044063347211</v>
      </c>
      <c r="L50" s="33">
        <f t="shared" si="0"/>
        <v>481299.64865856606</v>
      </c>
    </row>
    <row r="51" spans="2:12" x14ac:dyDescent="0.3">
      <c r="B51" s="108" t="s">
        <v>14</v>
      </c>
      <c r="C51" s="108" t="s">
        <v>142</v>
      </c>
      <c r="D51" s="108" t="s">
        <v>143</v>
      </c>
      <c r="E51" s="120">
        <v>431618.75</v>
      </c>
      <c r="F51" s="73">
        <v>394231.15</v>
      </c>
      <c r="G51" s="73">
        <v>319420.31</v>
      </c>
      <c r="H51" s="73">
        <v>338961.41</v>
      </c>
      <c r="I51" s="73">
        <v>346762.37</v>
      </c>
      <c r="J51" s="73">
        <v>323408.33</v>
      </c>
      <c r="K51" s="64">
        <v>1.1330044063347211</v>
      </c>
      <c r="L51" s="33">
        <f t="shared" si="0"/>
        <v>366423.06293535361</v>
      </c>
    </row>
    <row r="52" spans="2:12" x14ac:dyDescent="0.3">
      <c r="B52" s="108" t="s">
        <v>14</v>
      </c>
      <c r="C52" s="108" t="s">
        <v>144</v>
      </c>
      <c r="D52" s="108" t="s">
        <v>145</v>
      </c>
      <c r="E52" s="120">
        <v>78946.97</v>
      </c>
      <c r="F52" s="73">
        <v>53290.75</v>
      </c>
      <c r="G52" s="73">
        <v>56618.69</v>
      </c>
      <c r="H52" s="73">
        <v>76738.36</v>
      </c>
      <c r="I52" s="73">
        <v>59237.45</v>
      </c>
      <c r="J52" s="73">
        <v>80819.360000000001</v>
      </c>
      <c r="K52" s="64">
        <v>1.1330044063347211</v>
      </c>
      <c r="L52" s="33">
        <f t="shared" si="0"/>
        <v>91568.690997152109</v>
      </c>
    </row>
    <row r="53" spans="2:12" x14ac:dyDescent="0.3">
      <c r="B53" s="108" t="s">
        <v>14</v>
      </c>
      <c r="C53" s="108" t="s">
        <v>146</v>
      </c>
      <c r="D53" s="108" t="s">
        <v>147</v>
      </c>
      <c r="E53" s="120">
        <v>342286.37</v>
      </c>
      <c r="F53" s="73">
        <v>261740.71</v>
      </c>
      <c r="G53" s="73">
        <v>178914.52</v>
      </c>
      <c r="H53" s="73">
        <v>145449.17000000001</v>
      </c>
      <c r="I53" s="73">
        <v>145827.04</v>
      </c>
      <c r="J53" s="73">
        <v>184298.78</v>
      </c>
      <c r="K53" s="64">
        <v>1.1330044063347211</v>
      </c>
      <c r="L53" s="33">
        <f t="shared" si="0"/>
        <v>208811.32982211336</v>
      </c>
    </row>
    <row r="54" spans="2:12" x14ac:dyDescent="0.3">
      <c r="B54" s="108" t="s">
        <v>14</v>
      </c>
      <c r="C54" s="108" t="s">
        <v>148</v>
      </c>
      <c r="D54" s="108" t="s">
        <v>149</v>
      </c>
      <c r="E54" s="120">
        <v>777681.77</v>
      </c>
      <c r="F54" s="73">
        <v>624874.59</v>
      </c>
      <c r="G54" s="73">
        <v>580489.92000000004</v>
      </c>
      <c r="H54" s="73">
        <v>376349.02</v>
      </c>
      <c r="I54" s="73">
        <v>417263.07</v>
      </c>
      <c r="J54" s="73">
        <v>419506.68</v>
      </c>
      <c r="K54" s="64">
        <v>1.1330044063347211</v>
      </c>
      <c r="L54" s="33">
        <f t="shared" si="0"/>
        <v>475302.91692684981</v>
      </c>
    </row>
    <row r="55" spans="2:12" x14ac:dyDescent="0.3">
      <c r="B55" s="108" t="s">
        <v>14</v>
      </c>
      <c r="C55" s="108" t="s">
        <v>150</v>
      </c>
      <c r="D55" s="108" t="s">
        <v>151</v>
      </c>
      <c r="E55" s="120">
        <v>253608</v>
      </c>
      <c r="F55" s="73">
        <v>174560.36</v>
      </c>
      <c r="G55" s="73">
        <v>219107.28</v>
      </c>
      <c r="H55" s="73">
        <v>157348.57999999999</v>
      </c>
      <c r="I55" s="73">
        <v>194767.27</v>
      </c>
      <c r="J55" s="73">
        <v>232764.76</v>
      </c>
      <c r="K55" s="64">
        <v>1.1330044063347211</v>
      </c>
      <c r="L55" s="33">
        <f t="shared" si="0"/>
        <v>263723.49871944386</v>
      </c>
    </row>
    <row r="56" spans="2:12" x14ac:dyDescent="0.3">
      <c r="B56" s="108" t="s">
        <v>14</v>
      </c>
      <c r="C56" s="108" t="s">
        <v>152</v>
      </c>
      <c r="D56" s="108" t="s">
        <v>153</v>
      </c>
      <c r="E56" s="120">
        <v>263278.55</v>
      </c>
      <c r="F56" s="73">
        <v>231157.72</v>
      </c>
      <c r="G56" s="73">
        <v>195885.06</v>
      </c>
      <c r="H56" s="73">
        <v>169278.3</v>
      </c>
      <c r="I56" s="73">
        <v>62473.52</v>
      </c>
      <c r="J56" s="73">
        <v>188329.33</v>
      </c>
      <c r="K56" s="64">
        <v>1.1330044063347211</v>
      </c>
      <c r="L56" s="33">
        <f t="shared" si="0"/>
        <v>213377.96073206575</v>
      </c>
    </row>
    <row r="57" spans="2:12" x14ac:dyDescent="0.3">
      <c r="B57" s="108" t="s">
        <v>14</v>
      </c>
      <c r="C57" s="108" t="s">
        <v>154</v>
      </c>
      <c r="D57" s="108" t="s">
        <v>155</v>
      </c>
      <c r="E57" s="120">
        <v>997325.17</v>
      </c>
      <c r="F57" s="73">
        <v>596916.43999999994</v>
      </c>
      <c r="G57" s="73">
        <v>648428.71</v>
      </c>
      <c r="H57" s="73">
        <v>326327.15000000002</v>
      </c>
      <c r="I57" s="73">
        <v>127454.74</v>
      </c>
      <c r="J57" s="73">
        <v>156873.96</v>
      </c>
      <c r="K57" s="64">
        <v>1.1330044063347211</v>
      </c>
      <c r="L57" s="33">
        <f t="shared" si="0"/>
        <v>177738.88791917678</v>
      </c>
    </row>
    <row r="58" spans="2:12" x14ac:dyDescent="0.3">
      <c r="B58" s="108" t="s">
        <v>14</v>
      </c>
      <c r="C58" s="108" t="s">
        <v>156</v>
      </c>
      <c r="D58" s="108" t="s">
        <v>157</v>
      </c>
      <c r="E58" s="120">
        <v>330.49</v>
      </c>
      <c r="F58" s="73" t="s">
        <v>158</v>
      </c>
      <c r="G58" s="73" t="s">
        <v>158</v>
      </c>
      <c r="H58" s="73" t="s">
        <v>158</v>
      </c>
      <c r="I58" s="73" t="s">
        <v>158</v>
      </c>
      <c r="J58" s="73" t="s">
        <v>158</v>
      </c>
      <c r="K58" s="64">
        <v>1.1330044063347211</v>
      </c>
      <c r="L58" s="33"/>
    </row>
    <row r="59" spans="2:12" x14ac:dyDescent="0.3">
      <c r="B59" s="108" t="s">
        <v>14</v>
      </c>
      <c r="C59" s="108" t="s">
        <v>159</v>
      </c>
      <c r="D59" s="108" t="s">
        <v>160</v>
      </c>
      <c r="E59" s="120">
        <v>189573.69</v>
      </c>
      <c r="F59" s="73">
        <v>139731.98000000001</v>
      </c>
      <c r="G59" s="73">
        <v>154579.22</v>
      </c>
      <c r="H59" s="73">
        <v>234611.39</v>
      </c>
      <c r="I59" s="73">
        <v>34337.46</v>
      </c>
      <c r="J59" s="73">
        <v>93535.06</v>
      </c>
      <c r="K59" s="64">
        <v>1.1330044063347211</v>
      </c>
      <c r="L59" s="33">
        <f t="shared" si="0"/>
        <v>105975.63512678252</v>
      </c>
    </row>
    <row r="60" spans="2:12" x14ac:dyDescent="0.3">
      <c r="B60" s="108" t="s">
        <v>14</v>
      </c>
      <c r="C60" s="108" t="s">
        <v>161</v>
      </c>
      <c r="D60" s="108" t="s">
        <v>162</v>
      </c>
      <c r="E60" s="120">
        <v>490613.61</v>
      </c>
      <c r="F60" s="73">
        <v>414356.15</v>
      </c>
      <c r="G60" s="73">
        <v>315626.42</v>
      </c>
      <c r="H60" s="73">
        <v>260132.35</v>
      </c>
      <c r="I60" s="73">
        <v>117346.89</v>
      </c>
      <c r="J60" s="73">
        <v>213628.59</v>
      </c>
      <c r="K60" s="64">
        <v>1.1330044063347211</v>
      </c>
      <c r="L60" s="33">
        <f t="shared" si="0"/>
        <v>242042.13378907353</v>
      </c>
    </row>
    <row r="61" spans="2:12" x14ac:dyDescent="0.3">
      <c r="B61" s="108" t="s">
        <v>14</v>
      </c>
      <c r="C61" s="108" t="s">
        <v>163</v>
      </c>
      <c r="D61" s="108" t="s">
        <v>164</v>
      </c>
      <c r="E61" s="120">
        <v>355258.03</v>
      </c>
      <c r="F61" s="73">
        <v>260361.56</v>
      </c>
      <c r="G61" s="73">
        <v>203174.39</v>
      </c>
      <c r="H61" s="73">
        <v>154504.04999999999</v>
      </c>
      <c r="I61" s="73">
        <v>25536.6</v>
      </c>
      <c r="J61" s="73">
        <v>106069.39</v>
      </c>
      <c r="K61" s="64">
        <v>1.1330044063347211</v>
      </c>
      <c r="L61" s="33">
        <f t="shared" si="0"/>
        <v>120177.086247236</v>
      </c>
    </row>
    <row r="62" spans="2:12" x14ac:dyDescent="0.3">
      <c r="B62" s="108" t="s">
        <v>14</v>
      </c>
      <c r="C62" s="108" t="s">
        <v>165</v>
      </c>
      <c r="D62" s="108" t="s">
        <v>166</v>
      </c>
      <c r="E62" s="120">
        <v>839547.27</v>
      </c>
      <c r="F62" s="73">
        <v>485186.72</v>
      </c>
      <c r="G62" s="73">
        <v>453678.69</v>
      </c>
      <c r="H62" s="73">
        <v>159106.51999999999</v>
      </c>
      <c r="I62" s="73">
        <v>132863.78</v>
      </c>
      <c r="J62" s="73">
        <v>300108.08</v>
      </c>
      <c r="K62" s="64">
        <v>1.1330044063347211</v>
      </c>
      <c r="L62" s="33">
        <f t="shared" si="0"/>
        <v>340023.77701665298</v>
      </c>
    </row>
    <row r="63" spans="2:12" x14ac:dyDescent="0.3">
      <c r="B63" s="108" t="s">
        <v>14</v>
      </c>
      <c r="C63" s="108" t="s">
        <v>167</v>
      </c>
      <c r="D63" s="108" t="s">
        <v>168</v>
      </c>
      <c r="E63" s="120">
        <v>224243.73</v>
      </c>
      <c r="F63" s="73">
        <v>205663.48</v>
      </c>
      <c r="G63" s="73">
        <v>191023.77</v>
      </c>
      <c r="H63" s="73">
        <v>201826.69</v>
      </c>
      <c r="I63" s="73">
        <v>43520.12</v>
      </c>
      <c r="J63" s="73">
        <v>357474.46</v>
      </c>
      <c r="K63" s="64">
        <v>1.1330044063347211</v>
      </c>
      <c r="L63" s="33">
        <f t="shared" si="0"/>
        <v>405020.13833212503</v>
      </c>
    </row>
    <row r="64" spans="2:12" x14ac:dyDescent="0.3">
      <c r="B64" s="108" t="s">
        <v>14</v>
      </c>
      <c r="C64" s="108" t="s">
        <v>169</v>
      </c>
      <c r="D64" s="108" t="s">
        <v>170</v>
      </c>
      <c r="E64" s="120" t="s">
        <v>158</v>
      </c>
      <c r="F64" s="73" t="s">
        <v>158</v>
      </c>
      <c r="G64" s="73" t="s">
        <v>158</v>
      </c>
      <c r="H64" s="73" t="s">
        <v>158</v>
      </c>
      <c r="I64" s="73">
        <v>0</v>
      </c>
      <c r="J64" s="73">
        <v>2826.33</v>
      </c>
      <c r="K64" s="64">
        <v>1.1330044063347211</v>
      </c>
      <c r="L64" s="33">
        <f t="shared" si="0"/>
        <v>3202.2443437560123</v>
      </c>
    </row>
    <row r="65" spans="2:12" x14ac:dyDescent="0.3">
      <c r="B65" s="108" t="s">
        <v>14</v>
      </c>
      <c r="C65" s="108" t="s">
        <v>171</v>
      </c>
      <c r="D65" s="108" t="s">
        <v>172</v>
      </c>
      <c r="E65" s="120" t="s">
        <v>158</v>
      </c>
      <c r="F65" s="73" t="s">
        <v>158</v>
      </c>
      <c r="G65" s="73" t="s">
        <v>158</v>
      </c>
      <c r="H65" s="73" t="s">
        <v>158</v>
      </c>
      <c r="I65" s="73">
        <v>0</v>
      </c>
      <c r="J65" s="73">
        <v>298.11</v>
      </c>
      <c r="K65" s="64">
        <v>1.1330044063347211</v>
      </c>
      <c r="L65" s="33">
        <f t="shared" ref="L65:L111" si="1">(J65*K65)</f>
        <v>337.75994357244372</v>
      </c>
    </row>
    <row r="66" spans="2:12" x14ac:dyDescent="0.3">
      <c r="B66" s="109" t="s">
        <v>14</v>
      </c>
      <c r="C66" s="109" t="s">
        <v>173</v>
      </c>
      <c r="D66" s="109" t="s">
        <v>174</v>
      </c>
      <c r="E66" s="138" t="s">
        <v>158</v>
      </c>
      <c r="F66" s="139" t="s">
        <v>158</v>
      </c>
      <c r="G66" s="139" t="s">
        <v>158</v>
      </c>
      <c r="H66" s="139" t="s">
        <v>158</v>
      </c>
      <c r="I66" s="139">
        <v>9060.65</v>
      </c>
      <c r="J66" s="139" t="s">
        <v>158</v>
      </c>
      <c r="K66" s="64">
        <v>1.1330044063347211</v>
      </c>
      <c r="L66" s="33"/>
    </row>
    <row r="67" spans="2:12" x14ac:dyDescent="0.3">
      <c r="B67" s="108" t="s">
        <v>14</v>
      </c>
      <c r="C67" s="108" t="s">
        <v>175</v>
      </c>
      <c r="D67" s="108" t="s">
        <v>176</v>
      </c>
      <c r="E67" s="120" t="s">
        <v>158</v>
      </c>
      <c r="F67" s="73" t="s">
        <v>158</v>
      </c>
      <c r="G67" s="73" t="s">
        <v>158</v>
      </c>
      <c r="H67" s="73" t="s">
        <v>158</v>
      </c>
      <c r="I67" s="73">
        <v>1834.94</v>
      </c>
      <c r="J67" s="73">
        <v>28548.04</v>
      </c>
      <c r="K67" s="64">
        <v>1.1330044063347211</v>
      </c>
      <c r="L67" s="33">
        <f t="shared" si="1"/>
        <v>32345.055112219874</v>
      </c>
    </row>
    <row r="68" spans="2:12" x14ac:dyDescent="0.3">
      <c r="B68" s="108" t="s">
        <v>14</v>
      </c>
      <c r="C68" s="108" t="s">
        <v>177</v>
      </c>
      <c r="D68" s="108" t="s">
        <v>178</v>
      </c>
      <c r="E68" s="120" t="s">
        <v>158</v>
      </c>
      <c r="F68" s="73" t="s">
        <v>158</v>
      </c>
      <c r="G68" s="73" t="s">
        <v>158</v>
      </c>
      <c r="H68" s="73" t="s">
        <v>158</v>
      </c>
      <c r="I68" s="73">
        <v>85363.59</v>
      </c>
      <c r="J68" s="73">
        <v>63582.38</v>
      </c>
      <c r="K68" s="64">
        <v>1.1330044063347211</v>
      </c>
      <c r="L68" s="33">
        <f t="shared" si="1"/>
        <v>72039.116705248642</v>
      </c>
    </row>
    <row r="69" spans="2:12" x14ac:dyDescent="0.3">
      <c r="B69" s="108" t="s">
        <v>14</v>
      </c>
      <c r="C69" s="108" t="s">
        <v>179</v>
      </c>
      <c r="D69" s="108" t="s">
        <v>180</v>
      </c>
      <c r="E69" s="120" t="s">
        <v>158</v>
      </c>
      <c r="F69" s="73" t="s">
        <v>158</v>
      </c>
      <c r="G69" s="73" t="s">
        <v>158</v>
      </c>
      <c r="H69" s="73" t="s">
        <v>158</v>
      </c>
      <c r="I69" s="73">
        <v>0</v>
      </c>
      <c r="J69" s="73">
        <v>5780.71</v>
      </c>
      <c r="K69" s="64">
        <v>1.1330044063347211</v>
      </c>
      <c r="L69" s="33">
        <f t="shared" si="1"/>
        <v>6549.5699017431853</v>
      </c>
    </row>
    <row r="70" spans="2:12" x14ac:dyDescent="0.3">
      <c r="B70" s="108" t="s">
        <v>14</v>
      </c>
      <c r="C70" s="108" t="s">
        <v>181</v>
      </c>
      <c r="D70" s="108" t="s">
        <v>182</v>
      </c>
      <c r="E70" s="120" t="s">
        <v>158</v>
      </c>
      <c r="F70" s="73" t="s">
        <v>158</v>
      </c>
      <c r="G70" s="73" t="s">
        <v>158</v>
      </c>
      <c r="H70" s="73" t="s">
        <v>158</v>
      </c>
      <c r="I70" s="73">
        <v>3270.09</v>
      </c>
      <c r="J70" s="73">
        <v>20577.919999999998</v>
      </c>
      <c r="K70" s="64">
        <v>1.1330044063347211</v>
      </c>
      <c r="L70" s="33">
        <f t="shared" si="1"/>
        <v>23314.874033203381</v>
      </c>
    </row>
    <row r="71" spans="2:12" x14ac:dyDescent="0.3">
      <c r="B71" s="108" t="s">
        <v>14</v>
      </c>
      <c r="C71" s="108" t="s">
        <v>183</v>
      </c>
      <c r="D71" s="108" t="s">
        <v>184</v>
      </c>
      <c r="E71" s="120" t="s">
        <v>158</v>
      </c>
      <c r="F71" s="73" t="s">
        <v>158</v>
      </c>
      <c r="G71" s="73" t="s">
        <v>158</v>
      </c>
      <c r="H71" s="73" t="s">
        <v>158</v>
      </c>
      <c r="I71" s="73">
        <v>0</v>
      </c>
      <c r="J71" s="73">
        <v>21410.66</v>
      </c>
      <c r="K71" s="64">
        <v>1.1330044063347211</v>
      </c>
      <c r="L71" s="33">
        <f t="shared" si="1"/>
        <v>24258.372122534558</v>
      </c>
    </row>
    <row r="72" spans="2:12" x14ac:dyDescent="0.3">
      <c r="B72" s="108" t="s">
        <v>14</v>
      </c>
      <c r="C72" s="108" t="s">
        <v>185</v>
      </c>
      <c r="D72" s="108" t="s">
        <v>186</v>
      </c>
      <c r="E72" s="120">
        <v>263713.90000000002</v>
      </c>
      <c r="F72" s="73">
        <v>281389.8</v>
      </c>
      <c r="G72" s="73">
        <v>245570.92</v>
      </c>
      <c r="H72" s="73">
        <v>189572.98</v>
      </c>
      <c r="I72" s="73">
        <v>51234.51</v>
      </c>
      <c r="J72" s="73">
        <v>146707.94</v>
      </c>
      <c r="K72" s="64">
        <v>1.1330044063347211</v>
      </c>
      <c r="L72" s="33">
        <f t="shared" si="1"/>
        <v>166220.74246428988</v>
      </c>
    </row>
    <row r="73" spans="2:12" x14ac:dyDescent="0.3">
      <c r="B73" s="108" t="s">
        <v>14</v>
      </c>
      <c r="C73" s="108" t="s">
        <v>187</v>
      </c>
      <c r="D73" s="108" t="s">
        <v>188</v>
      </c>
      <c r="E73" s="120">
        <v>761239.16</v>
      </c>
      <c r="F73" s="73">
        <v>594412.94999999995</v>
      </c>
      <c r="G73" s="73">
        <v>644956.44999999995</v>
      </c>
      <c r="H73" s="73">
        <v>499859.15</v>
      </c>
      <c r="I73" s="73">
        <v>446005.29</v>
      </c>
      <c r="J73" s="73">
        <v>563859.19999999995</v>
      </c>
      <c r="K73" s="64">
        <v>1.1330044063347211</v>
      </c>
      <c r="L73" s="33">
        <f t="shared" si="1"/>
        <v>638854.95815237076</v>
      </c>
    </row>
    <row r="74" spans="2:12" x14ac:dyDescent="0.3">
      <c r="B74" s="108" t="s">
        <v>11</v>
      </c>
      <c r="C74" s="108" t="s">
        <v>189</v>
      </c>
      <c r="D74" s="108" t="s">
        <v>190</v>
      </c>
      <c r="E74" s="120">
        <v>2514373.71</v>
      </c>
      <c r="F74" s="73">
        <v>2279447.42</v>
      </c>
      <c r="G74" s="73">
        <v>1204584.44</v>
      </c>
      <c r="H74" s="73">
        <v>1230012.98</v>
      </c>
      <c r="I74" s="73">
        <v>512102.79</v>
      </c>
      <c r="J74" s="73">
        <v>2770815.31</v>
      </c>
      <c r="K74" s="64">
        <v>1.1330044063347211</v>
      </c>
      <c r="L74" s="33">
        <f t="shared" si="1"/>
        <v>3139345.9553697063</v>
      </c>
    </row>
    <row r="75" spans="2:12" x14ac:dyDescent="0.3">
      <c r="B75" s="108" t="s">
        <v>11</v>
      </c>
      <c r="C75" s="108" t="s">
        <v>191</v>
      </c>
      <c r="D75" s="108" t="s">
        <v>192</v>
      </c>
      <c r="E75" s="120">
        <v>1816980.49</v>
      </c>
      <c r="F75" s="73">
        <v>1823006.72</v>
      </c>
      <c r="G75" s="73">
        <v>1700777.58</v>
      </c>
      <c r="H75" s="73">
        <v>1890510.51</v>
      </c>
      <c r="I75" s="73">
        <v>2036472.44</v>
      </c>
      <c r="J75" s="73">
        <v>2461192.64</v>
      </c>
      <c r="K75" s="64">
        <v>1.1330044063347211</v>
      </c>
      <c r="L75" s="33">
        <f t="shared" si="1"/>
        <v>2788542.1059585852</v>
      </c>
    </row>
    <row r="76" spans="2:12" x14ac:dyDescent="0.3">
      <c r="B76" s="108" t="s">
        <v>11</v>
      </c>
      <c r="C76" s="108" t="s">
        <v>193</v>
      </c>
      <c r="D76" s="108" t="s">
        <v>194</v>
      </c>
      <c r="E76" s="120">
        <v>1587733.54</v>
      </c>
      <c r="F76" s="73">
        <v>1690110.26</v>
      </c>
      <c r="G76" s="73">
        <v>1257148.32</v>
      </c>
      <c r="H76" s="73">
        <v>1598681.39</v>
      </c>
      <c r="I76" s="73">
        <v>1013642.64</v>
      </c>
      <c r="J76" s="73">
        <v>1392109.92</v>
      </c>
      <c r="K76" s="64">
        <v>1.1330044063347211</v>
      </c>
      <c r="L76" s="33">
        <f t="shared" si="1"/>
        <v>1577266.6734622761</v>
      </c>
    </row>
    <row r="77" spans="2:12" x14ac:dyDescent="0.3">
      <c r="B77" s="108" t="s">
        <v>11</v>
      </c>
      <c r="C77" s="108" t="s">
        <v>195</v>
      </c>
      <c r="D77" s="108" t="s">
        <v>196</v>
      </c>
      <c r="E77" s="120">
        <v>374874.94</v>
      </c>
      <c r="F77" s="73">
        <v>426494.96</v>
      </c>
      <c r="G77" s="73">
        <v>338702.37</v>
      </c>
      <c r="H77" s="73">
        <v>332372.34000000003</v>
      </c>
      <c r="I77" s="73">
        <v>317699.37</v>
      </c>
      <c r="J77" s="73">
        <v>351509.97</v>
      </c>
      <c r="K77" s="64">
        <v>1.1330044063347211</v>
      </c>
      <c r="L77" s="33">
        <f t="shared" si="1"/>
        <v>398262.34488058562</v>
      </c>
    </row>
    <row r="78" spans="2:12" x14ac:dyDescent="0.3">
      <c r="B78" s="108" t="s">
        <v>11</v>
      </c>
      <c r="C78" s="108" t="s">
        <v>197</v>
      </c>
      <c r="D78" s="108" t="s">
        <v>198</v>
      </c>
      <c r="E78" s="120">
        <v>975480.95</v>
      </c>
      <c r="F78" s="73">
        <v>950432.74</v>
      </c>
      <c r="G78" s="73">
        <v>593905.99</v>
      </c>
      <c r="H78" s="73">
        <v>778612.47</v>
      </c>
      <c r="I78" s="73">
        <v>690870.84</v>
      </c>
      <c r="J78" s="73">
        <v>1158441.73</v>
      </c>
      <c r="K78" s="64">
        <v>1.1330044063347211</v>
      </c>
      <c r="L78" s="33">
        <f t="shared" si="1"/>
        <v>1312519.5845720172</v>
      </c>
    </row>
    <row r="79" spans="2:12" x14ac:dyDescent="0.3">
      <c r="B79" s="108" t="s">
        <v>11</v>
      </c>
      <c r="C79" s="108" t="s">
        <v>199</v>
      </c>
      <c r="D79" s="108" t="s">
        <v>200</v>
      </c>
      <c r="E79" s="120">
        <v>1125608.82</v>
      </c>
      <c r="F79" s="73">
        <v>44910.9</v>
      </c>
      <c r="G79" s="73" t="s">
        <v>158</v>
      </c>
      <c r="H79" s="73" t="s">
        <v>158</v>
      </c>
      <c r="I79" s="73" t="s">
        <v>158</v>
      </c>
      <c r="J79" s="73" t="s">
        <v>158</v>
      </c>
      <c r="K79" s="64">
        <v>1.1330044063347211</v>
      </c>
      <c r="L79" s="33"/>
    </row>
    <row r="80" spans="2:12" x14ac:dyDescent="0.3">
      <c r="B80" s="108" t="s">
        <v>11</v>
      </c>
      <c r="C80" s="108" t="s">
        <v>201</v>
      </c>
      <c r="D80" s="108" t="s">
        <v>202</v>
      </c>
      <c r="E80" s="120">
        <v>1632052.25</v>
      </c>
      <c r="F80" s="73">
        <v>1586424.22</v>
      </c>
      <c r="G80" s="73">
        <v>1132571.94</v>
      </c>
      <c r="H80" s="73">
        <v>1034709.82</v>
      </c>
      <c r="I80" s="73">
        <v>511094.44</v>
      </c>
      <c r="J80" s="73">
        <v>1055878.46</v>
      </c>
      <c r="K80" s="64">
        <v>1.1330044063347211</v>
      </c>
      <c r="L80" s="33">
        <f t="shared" si="1"/>
        <v>1196314.9477339196</v>
      </c>
    </row>
    <row r="81" spans="2:12" x14ac:dyDescent="0.3">
      <c r="B81" s="108" t="s">
        <v>11</v>
      </c>
      <c r="C81" s="108" t="s">
        <v>203</v>
      </c>
      <c r="D81" s="108" t="s">
        <v>204</v>
      </c>
      <c r="E81" s="120">
        <v>963107.58</v>
      </c>
      <c r="F81" s="73">
        <v>1036099.94</v>
      </c>
      <c r="G81" s="73">
        <v>749074.3</v>
      </c>
      <c r="H81" s="73">
        <v>627926.75</v>
      </c>
      <c r="I81" s="73">
        <v>339181.7</v>
      </c>
      <c r="J81" s="73">
        <v>851393.64</v>
      </c>
      <c r="K81" s="64">
        <v>1.1330044063347211</v>
      </c>
      <c r="L81" s="33">
        <f t="shared" si="1"/>
        <v>964632.7456453573</v>
      </c>
    </row>
    <row r="82" spans="2:12" x14ac:dyDescent="0.3">
      <c r="B82" s="108" t="s">
        <v>11</v>
      </c>
      <c r="C82" s="108" t="s">
        <v>205</v>
      </c>
      <c r="D82" s="108" t="s">
        <v>206</v>
      </c>
      <c r="E82" s="120">
        <v>1386229.87</v>
      </c>
      <c r="F82" s="73">
        <v>942920.13</v>
      </c>
      <c r="G82" s="73">
        <v>673480.13</v>
      </c>
      <c r="H82" s="73">
        <v>628298.77</v>
      </c>
      <c r="I82" s="73">
        <v>464782.26</v>
      </c>
      <c r="J82" s="73">
        <v>544655.35</v>
      </c>
      <c r="K82" s="64">
        <v>1.1330044063347211</v>
      </c>
      <c r="L82" s="33">
        <f t="shared" si="1"/>
        <v>617096.91148377967</v>
      </c>
    </row>
    <row r="83" spans="2:12" x14ac:dyDescent="0.3">
      <c r="B83" s="108" t="s">
        <v>11</v>
      </c>
      <c r="C83" s="108" t="s">
        <v>207</v>
      </c>
      <c r="D83" s="108" t="s">
        <v>208</v>
      </c>
      <c r="E83" s="120">
        <v>2029622.12</v>
      </c>
      <c r="F83" s="73">
        <v>1694540.28</v>
      </c>
      <c r="G83" s="73">
        <v>2212385.0499999998</v>
      </c>
      <c r="H83" s="73">
        <v>2741520.03</v>
      </c>
      <c r="I83" s="73">
        <v>2662579.16</v>
      </c>
      <c r="J83" s="73">
        <v>3107362.6</v>
      </c>
      <c r="K83" s="64">
        <v>1.1330044063347211</v>
      </c>
      <c r="L83" s="33">
        <f t="shared" si="1"/>
        <v>3520655.5178797157</v>
      </c>
    </row>
    <row r="84" spans="2:12" x14ac:dyDescent="0.3">
      <c r="B84" s="108" t="s">
        <v>11</v>
      </c>
      <c r="C84" s="108" t="s">
        <v>209</v>
      </c>
      <c r="D84" s="108" t="s">
        <v>210</v>
      </c>
      <c r="E84" s="120">
        <v>695185.3</v>
      </c>
      <c r="F84" s="73">
        <v>615978.18000000005</v>
      </c>
      <c r="G84" s="73">
        <v>603054.84</v>
      </c>
      <c r="H84" s="73">
        <v>519079.2</v>
      </c>
      <c r="I84" s="73">
        <v>294994.48</v>
      </c>
      <c r="J84" s="73">
        <v>813991.26</v>
      </c>
      <c r="K84" s="64">
        <v>1.1330044063347211</v>
      </c>
      <c r="L84" s="33">
        <f t="shared" si="1"/>
        <v>922255.68429795164</v>
      </c>
    </row>
    <row r="85" spans="2:12" x14ac:dyDescent="0.3">
      <c r="B85" s="108" t="s">
        <v>11</v>
      </c>
      <c r="C85" s="108" t="s">
        <v>211</v>
      </c>
      <c r="D85" s="108" t="s">
        <v>212</v>
      </c>
      <c r="E85" s="120">
        <v>238790</v>
      </c>
      <c r="F85" s="73">
        <v>181446.18</v>
      </c>
      <c r="G85" s="73">
        <v>141565.1</v>
      </c>
      <c r="H85" s="73">
        <v>46789.919999999998</v>
      </c>
      <c r="I85" s="73">
        <v>0</v>
      </c>
      <c r="J85" s="73">
        <v>160781.07999999999</v>
      </c>
      <c r="K85" s="64">
        <v>1.1330044063347211</v>
      </c>
      <c r="L85" s="33">
        <f t="shared" si="1"/>
        <v>182165.67209525529</v>
      </c>
    </row>
    <row r="86" spans="2:12" x14ac:dyDescent="0.3">
      <c r="B86" s="108" t="s">
        <v>11</v>
      </c>
      <c r="C86" s="108" t="s">
        <v>213</v>
      </c>
      <c r="D86" s="108" t="s">
        <v>214</v>
      </c>
      <c r="E86" s="120">
        <v>1168930.25</v>
      </c>
      <c r="F86" s="73">
        <v>965396.44</v>
      </c>
      <c r="G86" s="73">
        <v>644379.5</v>
      </c>
      <c r="H86" s="73">
        <v>666277.77</v>
      </c>
      <c r="I86" s="73">
        <v>667124.06000000006</v>
      </c>
      <c r="J86" s="73">
        <v>1277444.68</v>
      </c>
      <c r="K86" s="64">
        <v>1.1330044063347211</v>
      </c>
      <c r="L86" s="33">
        <f t="shared" si="1"/>
        <v>1447350.4512888477</v>
      </c>
    </row>
    <row r="87" spans="2:12" x14ac:dyDescent="0.3">
      <c r="B87" s="108" t="s">
        <v>11</v>
      </c>
      <c r="C87" s="108" t="s">
        <v>215</v>
      </c>
      <c r="D87" s="108" t="s">
        <v>216</v>
      </c>
      <c r="E87" s="120">
        <v>1016964.59</v>
      </c>
      <c r="F87" s="73">
        <v>1300784.58</v>
      </c>
      <c r="G87" s="73">
        <v>1042224.67</v>
      </c>
      <c r="H87" s="73">
        <v>1045475.37</v>
      </c>
      <c r="I87" s="73">
        <v>846378.18</v>
      </c>
      <c r="J87" s="73">
        <v>1794968.74</v>
      </c>
      <c r="K87" s="64">
        <v>1.1330044063347211</v>
      </c>
      <c r="L87" s="33">
        <f t="shared" si="1"/>
        <v>2033707.4916530824</v>
      </c>
    </row>
    <row r="88" spans="2:12" x14ac:dyDescent="0.3">
      <c r="B88" s="108" t="s">
        <v>11</v>
      </c>
      <c r="C88" s="108" t="s">
        <v>217</v>
      </c>
      <c r="D88" s="108" t="s">
        <v>218</v>
      </c>
      <c r="E88" s="120">
        <v>381274.8</v>
      </c>
      <c r="F88" s="73">
        <v>353064.53</v>
      </c>
      <c r="G88" s="73">
        <v>243915.62</v>
      </c>
      <c r="H88" s="73">
        <v>255068.6</v>
      </c>
      <c r="I88" s="73">
        <v>143127.81</v>
      </c>
      <c r="J88" s="73">
        <v>529802.87</v>
      </c>
      <c r="K88" s="64">
        <v>1.1330044063347211</v>
      </c>
      <c r="L88" s="33">
        <f t="shared" si="1"/>
        <v>600268.98619878141</v>
      </c>
    </row>
    <row r="89" spans="2:12" x14ac:dyDescent="0.3">
      <c r="B89" s="108" t="s">
        <v>11</v>
      </c>
      <c r="C89" s="108" t="s">
        <v>219</v>
      </c>
      <c r="D89" s="108" t="s">
        <v>220</v>
      </c>
      <c r="E89" s="120">
        <v>4706224.71</v>
      </c>
      <c r="F89" s="73">
        <v>4154381.64</v>
      </c>
      <c r="G89" s="73">
        <v>2677209.41</v>
      </c>
      <c r="H89" s="73">
        <v>3057409.46</v>
      </c>
      <c r="I89" s="73">
        <v>2085586.13</v>
      </c>
      <c r="J89" s="73">
        <v>3818056.56</v>
      </c>
      <c r="K89" s="64">
        <v>1.1330044063347211</v>
      </c>
      <c r="L89" s="33">
        <f t="shared" si="1"/>
        <v>4325874.9061151873</v>
      </c>
    </row>
    <row r="90" spans="2:12" x14ac:dyDescent="0.3">
      <c r="B90" s="108" t="s">
        <v>11</v>
      </c>
      <c r="C90" s="108" t="s">
        <v>221</v>
      </c>
      <c r="D90" s="108" t="s">
        <v>222</v>
      </c>
      <c r="E90" s="120">
        <v>341338.76</v>
      </c>
      <c r="F90" s="73">
        <v>370629.92</v>
      </c>
      <c r="G90" s="73">
        <v>266877.39</v>
      </c>
      <c r="H90" s="73">
        <v>424465.33</v>
      </c>
      <c r="I90" s="73">
        <v>288143.87</v>
      </c>
      <c r="J90" s="73">
        <v>385192.96000000002</v>
      </c>
      <c r="K90" s="64">
        <v>1.1330044063347211</v>
      </c>
      <c r="L90" s="33">
        <f t="shared" si="1"/>
        <v>436425.32096911402</v>
      </c>
    </row>
    <row r="91" spans="2:12" x14ac:dyDescent="0.3">
      <c r="B91" s="108" t="s">
        <v>11</v>
      </c>
      <c r="C91" s="108" t="s">
        <v>223</v>
      </c>
      <c r="D91" s="108" t="s">
        <v>224</v>
      </c>
      <c r="E91" s="120">
        <v>563290.39</v>
      </c>
      <c r="F91" s="73">
        <v>330729.45</v>
      </c>
      <c r="G91" s="73">
        <v>169415.94</v>
      </c>
      <c r="H91" s="73">
        <v>164271</v>
      </c>
      <c r="I91" s="73">
        <v>130657.23</v>
      </c>
      <c r="J91" s="73">
        <v>223367.12</v>
      </c>
      <c r="K91" s="64">
        <v>1.1330044063347211</v>
      </c>
      <c r="L91" s="33">
        <f t="shared" si="1"/>
        <v>253075.9311902964</v>
      </c>
    </row>
    <row r="92" spans="2:12" x14ac:dyDescent="0.3">
      <c r="B92" s="108" t="s">
        <v>11</v>
      </c>
      <c r="C92" s="108" t="s">
        <v>225</v>
      </c>
      <c r="D92" s="108" t="s">
        <v>226</v>
      </c>
      <c r="E92" s="120">
        <v>2243145.56</v>
      </c>
      <c r="F92" s="73">
        <v>1935102</v>
      </c>
      <c r="G92" s="73">
        <v>1267397.8700000001</v>
      </c>
      <c r="H92" s="73">
        <v>1667401.54</v>
      </c>
      <c r="I92" s="73">
        <v>1188417.32</v>
      </c>
      <c r="J92" s="73">
        <v>2747105.23</v>
      </c>
      <c r="K92" s="64">
        <v>1.1330044063347211</v>
      </c>
      <c r="L92" s="33">
        <f t="shared" si="1"/>
        <v>3112482.3302551573</v>
      </c>
    </row>
    <row r="93" spans="2:12" x14ac:dyDescent="0.3">
      <c r="B93" s="108" t="s">
        <v>11</v>
      </c>
      <c r="C93" s="108" t="s">
        <v>227</v>
      </c>
      <c r="D93" s="108" t="s">
        <v>228</v>
      </c>
      <c r="E93" s="120">
        <v>722540.39</v>
      </c>
      <c r="F93" s="73">
        <v>935875.32</v>
      </c>
      <c r="G93" s="73">
        <v>837898.4</v>
      </c>
      <c r="H93" s="73">
        <v>757066.85</v>
      </c>
      <c r="I93" s="73">
        <v>831530.93</v>
      </c>
      <c r="J93" s="73">
        <v>1304642.6299999999</v>
      </c>
      <c r="K93" s="64">
        <v>1.1330044063347211</v>
      </c>
      <c r="L93" s="33">
        <f t="shared" si="1"/>
        <v>1478165.8484821192</v>
      </c>
    </row>
    <row r="94" spans="2:12" x14ac:dyDescent="0.3">
      <c r="B94" s="108" t="s">
        <v>11</v>
      </c>
      <c r="C94" s="108" t="s">
        <v>229</v>
      </c>
      <c r="D94" s="108" t="s">
        <v>230</v>
      </c>
      <c r="E94" s="120">
        <v>1170544.79</v>
      </c>
      <c r="F94" s="73">
        <v>1255719.49</v>
      </c>
      <c r="G94" s="73">
        <v>818487.99</v>
      </c>
      <c r="H94" s="73">
        <v>812031.73</v>
      </c>
      <c r="I94" s="73">
        <v>480520.68</v>
      </c>
      <c r="J94" s="73">
        <v>678701.69</v>
      </c>
      <c r="K94" s="64">
        <v>1.1330044063347211</v>
      </c>
      <c r="L94" s="33">
        <f t="shared" si="1"/>
        <v>768972.00535682181</v>
      </c>
    </row>
    <row r="95" spans="2:12" x14ac:dyDescent="0.3">
      <c r="B95" s="108" t="s">
        <v>11</v>
      </c>
      <c r="C95" s="108" t="s">
        <v>231</v>
      </c>
      <c r="D95" s="108" t="s">
        <v>232</v>
      </c>
      <c r="E95" s="120">
        <v>1956589.2</v>
      </c>
      <c r="F95" s="73">
        <v>2051880.5</v>
      </c>
      <c r="G95" s="73">
        <v>1330618.67</v>
      </c>
      <c r="H95" s="73">
        <v>1409427.89</v>
      </c>
      <c r="I95" s="73">
        <v>914351.41</v>
      </c>
      <c r="J95" s="73">
        <v>1159603.98</v>
      </c>
      <c r="K95" s="64">
        <v>1.1330044063347211</v>
      </c>
      <c r="L95" s="33">
        <f t="shared" si="1"/>
        <v>1313836.4189432799</v>
      </c>
    </row>
    <row r="96" spans="2:12" x14ac:dyDescent="0.3">
      <c r="B96" s="108" t="s">
        <v>11</v>
      </c>
      <c r="C96" s="108" t="s">
        <v>233</v>
      </c>
      <c r="D96" s="108" t="s">
        <v>234</v>
      </c>
      <c r="E96" s="120">
        <v>3400311.88</v>
      </c>
      <c r="F96" s="73">
        <v>3269914.16</v>
      </c>
      <c r="G96" s="73">
        <v>4002422.19</v>
      </c>
      <c r="H96" s="73">
        <v>3893304.95</v>
      </c>
      <c r="I96" s="73">
        <v>2666069.91</v>
      </c>
      <c r="J96" s="73">
        <v>5903617.2400000002</v>
      </c>
      <c r="K96" s="64">
        <v>1.1330044063347211</v>
      </c>
      <c r="L96" s="33">
        <f t="shared" si="1"/>
        <v>6688824.346233625</v>
      </c>
    </row>
    <row r="97" spans="2:12" x14ac:dyDescent="0.3">
      <c r="B97" s="108" t="s">
        <v>11</v>
      </c>
      <c r="C97" s="108" t="s">
        <v>235</v>
      </c>
      <c r="D97" s="108" t="s">
        <v>236</v>
      </c>
      <c r="E97" s="120">
        <v>805363.51</v>
      </c>
      <c r="F97" s="73">
        <v>871099.42</v>
      </c>
      <c r="G97" s="73">
        <v>737738.21</v>
      </c>
      <c r="H97" s="73">
        <v>597134.82999999996</v>
      </c>
      <c r="I97" s="73">
        <v>524869.71</v>
      </c>
      <c r="J97" s="73">
        <v>1537053.02</v>
      </c>
      <c r="K97" s="64">
        <v>1.1330044063347211</v>
      </c>
      <c r="L97" s="33">
        <f t="shared" si="1"/>
        <v>1741487.8444300902</v>
      </c>
    </row>
    <row r="98" spans="2:12" x14ac:dyDescent="0.3">
      <c r="B98" s="108" t="s">
        <v>11</v>
      </c>
      <c r="C98" s="108" t="s">
        <v>237</v>
      </c>
      <c r="D98" s="108" t="s">
        <v>238</v>
      </c>
      <c r="E98" s="120">
        <v>824429.1</v>
      </c>
      <c r="F98" s="73">
        <v>930267.68</v>
      </c>
      <c r="G98" s="73">
        <v>579929.19999999995</v>
      </c>
      <c r="H98" s="73">
        <v>504052.94</v>
      </c>
      <c r="I98" s="73">
        <v>468433.48</v>
      </c>
      <c r="J98" s="73">
        <v>684347.49</v>
      </c>
      <c r="K98" s="64">
        <v>1.1330044063347211</v>
      </c>
      <c r="L98" s="33">
        <f t="shared" si="1"/>
        <v>775368.72163410648</v>
      </c>
    </row>
    <row r="99" spans="2:12" x14ac:dyDescent="0.3">
      <c r="B99" s="108" t="s">
        <v>11</v>
      </c>
      <c r="C99" s="108" t="s">
        <v>239</v>
      </c>
      <c r="D99" s="108" t="s">
        <v>240</v>
      </c>
      <c r="E99" s="120">
        <v>1046966.67</v>
      </c>
      <c r="F99" s="73">
        <v>1063670.92</v>
      </c>
      <c r="G99" s="73">
        <v>786051.15</v>
      </c>
      <c r="H99" s="73">
        <v>523838.36</v>
      </c>
      <c r="I99" s="73">
        <v>581410.43999999994</v>
      </c>
      <c r="J99" s="73">
        <v>843923.6</v>
      </c>
      <c r="K99" s="64">
        <v>1.1330044063347211</v>
      </c>
      <c r="L99" s="33">
        <f t="shared" si="1"/>
        <v>956169.15740986064</v>
      </c>
    </row>
    <row r="100" spans="2:12" x14ac:dyDescent="0.3">
      <c r="B100" s="108" t="s">
        <v>11</v>
      </c>
      <c r="C100" s="108" t="s">
        <v>241</v>
      </c>
      <c r="D100" s="108" t="s">
        <v>242</v>
      </c>
      <c r="E100" s="120">
        <v>2900746.22</v>
      </c>
      <c r="F100" s="73">
        <v>3115254.03</v>
      </c>
      <c r="G100" s="73">
        <v>2574056.52</v>
      </c>
      <c r="H100" s="73">
        <v>2491878.09</v>
      </c>
      <c r="I100" s="73">
        <v>3039733.74</v>
      </c>
      <c r="J100" s="73">
        <v>2716444.73</v>
      </c>
      <c r="K100" s="64">
        <v>1.1330044063347211</v>
      </c>
      <c r="L100" s="33">
        <f t="shared" si="1"/>
        <v>3077743.8486547316</v>
      </c>
    </row>
    <row r="101" spans="2:12" x14ac:dyDescent="0.3">
      <c r="B101" s="108" t="s">
        <v>11</v>
      </c>
      <c r="C101" s="108" t="s">
        <v>243</v>
      </c>
      <c r="D101" s="108" t="s">
        <v>244</v>
      </c>
      <c r="E101" s="120">
        <v>29479.99</v>
      </c>
      <c r="F101" s="73">
        <v>13219.22</v>
      </c>
      <c r="G101" s="73">
        <v>5629.3</v>
      </c>
      <c r="H101" s="73">
        <v>8763.68</v>
      </c>
      <c r="I101" s="73">
        <v>30638.73</v>
      </c>
      <c r="J101" s="73">
        <v>9920.2000000000007</v>
      </c>
      <c r="K101" s="64">
        <v>1.1330044063347211</v>
      </c>
      <c r="L101" s="33">
        <f t="shared" si="1"/>
        <v>11239.630311721701</v>
      </c>
    </row>
    <row r="102" spans="2:12" x14ac:dyDescent="0.3">
      <c r="B102" s="108" t="s">
        <v>11</v>
      </c>
      <c r="C102" s="108" t="s">
        <v>245</v>
      </c>
      <c r="D102" s="108" t="s">
        <v>246</v>
      </c>
      <c r="E102" s="120">
        <v>178231.14</v>
      </c>
      <c r="F102" s="73">
        <v>142410</v>
      </c>
      <c r="G102" s="73">
        <v>143197.74</v>
      </c>
      <c r="H102" s="73">
        <v>117126.15</v>
      </c>
      <c r="I102" s="73">
        <v>96015.4</v>
      </c>
      <c r="J102" s="73">
        <v>158761.12</v>
      </c>
      <c r="K102" s="64">
        <v>1.1330044063347211</v>
      </c>
      <c r="L102" s="33">
        <f t="shared" si="1"/>
        <v>179877.04851463542</v>
      </c>
    </row>
    <row r="103" spans="2:12" x14ac:dyDescent="0.3">
      <c r="B103" s="108" t="s">
        <v>11</v>
      </c>
      <c r="C103" s="108" t="s">
        <v>247</v>
      </c>
      <c r="D103" s="108" t="s">
        <v>248</v>
      </c>
      <c r="E103" s="120">
        <v>555051.37</v>
      </c>
      <c r="F103" s="73" t="s">
        <v>158</v>
      </c>
      <c r="G103" s="73" t="s">
        <v>158</v>
      </c>
      <c r="H103" s="73" t="s">
        <v>158</v>
      </c>
      <c r="I103" s="73" t="s">
        <v>158</v>
      </c>
      <c r="J103" s="73" t="s">
        <v>158</v>
      </c>
      <c r="K103" s="64">
        <v>1.1330044063347211</v>
      </c>
      <c r="L103" s="33"/>
    </row>
    <row r="104" spans="2:12" x14ac:dyDescent="0.3">
      <c r="B104" s="108" t="s">
        <v>11</v>
      </c>
      <c r="C104" s="108" t="s">
        <v>249</v>
      </c>
      <c r="D104" s="108" t="s">
        <v>250</v>
      </c>
      <c r="E104" s="120">
        <v>2243329.69</v>
      </c>
      <c r="F104" s="73">
        <v>2107291.5499999998</v>
      </c>
      <c r="G104" s="73">
        <v>3044510.86</v>
      </c>
      <c r="H104" s="73">
        <v>1767545.34</v>
      </c>
      <c r="I104" s="73">
        <v>752006.71</v>
      </c>
      <c r="J104" s="73">
        <v>1877785.48</v>
      </c>
      <c r="K104" s="64">
        <v>1.1330044063347211</v>
      </c>
      <c r="L104" s="33">
        <f t="shared" si="1"/>
        <v>2127539.2229913594</v>
      </c>
    </row>
    <row r="105" spans="2:12" x14ac:dyDescent="0.3">
      <c r="B105" s="108" t="s">
        <v>11</v>
      </c>
      <c r="C105" s="108" t="s">
        <v>251</v>
      </c>
      <c r="D105" s="108" t="s">
        <v>252</v>
      </c>
      <c r="E105" s="120">
        <v>202738.15</v>
      </c>
      <c r="F105" s="73">
        <v>197038.43</v>
      </c>
      <c r="G105" s="73">
        <v>329024.15000000002</v>
      </c>
      <c r="H105" s="73">
        <v>171151.03</v>
      </c>
      <c r="I105" s="73">
        <v>279786.5</v>
      </c>
      <c r="J105" s="73">
        <v>183382.82</v>
      </c>
      <c r="K105" s="64">
        <v>1.1330044063347211</v>
      </c>
      <c r="L105" s="33">
        <f t="shared" si="1"/>
        <v>207773.54310608702</v>
      </c>
    </row>
    <row r="106" spans="2:12" x14ac:dyDescent="0.3">
      <c r="B106" s="108" t="s">
        <v>11</v>
      </c>
      <c r="C106" s="108" t="s">
        <v>253</v>
      </c>
      <c r="D106" s="108" t="s">
        <v>254</v>
      </c>
      <c r="E106" s="120">
        <v>38048.78</v>
      </c>
      <c r="F106" s="73">
        <v>40082.04</v>
      </c>
      <c r="G106" s="73">
        <v>28603.81</v>
      </c>
      <c r="H106" s="73">
        <v>6883.2</v>
      </c>
      <c r="I106" s="73">
        <v>4429.91</v>
      </c>
      <c r="J106" s="73">
        <v>12095.35</v>
      </c>
      <c r="K106" s="64">
        <v>1.1330044063347211</v>
      </c>
      <c r="L106" s="33">
        <f t="shared" si="1"/>
        <v>13704.084846160669</v>
      </c>
    </row>
    <row r="107" spans="2:12" x14ac:dyDescent="0.3">
      <c r="B107" s="108" t="s">
        <v>11</v>
      </c>
      <c r="C107" s="108" t="s">
        <v>255</v>
      </c>
      <c r="D107" s="108" t="s">
        <v>256</v>
      </c>
      <c r="E107" s="120">
        <v>395322.46</v>
      </c>
      <c r="F107" s="73">
        <v>493002.35</v>
      </c>
      <c r="G107" s="73">
        <v>330078.98</v>
      </c>
      <c r="H107" s="73">
        <v>488479.13</v>
      </c>
      <c r="I107" s="73">
        <v>361471.35</v>
      </c>
      <c r="J107" s="73">
        <v>370854.25</v>
      </c>
      <c r="K107" s="64">
        <v>1.1330044063347211</v>
      </c>
      <c r="L107" s="33">
        <f t="shared" si="1"/>
        <v>420179.49935795827</v>
      </c>
    </row>
    <row r="108" spans="2:12" x14ac:dyDescent="0.3">
      <c r="B108" s="108" t="s">
        <v>10</v>
      </c>
      <c r="C108" s="108" t="s">
        <v>257</v>
      </c>
      <c r="D108" s="108" t="s">
        <v>258</v>
      </c>
      <c r="E108" s="120">
        <v>254375.22</v>
      </c>
      <c r="F108" s="73">
        <v>358635.41</v>
      </c>
      <c r="G108" s="73">
        <v>234462.26</v>
      </c>
      <c r="H108" s="73">
        <v>259073.41</v>
      </c>
      <c r="I108" s="73">
        <v>185156.96</v>
      </c>
      <c r="J108" s="73">
        <v>393874.21</v>
      </c>
      <c r="K108" s="64">
        <v>1.1330044063347211</v>
      </c>
      <c r="L108" s="33">
        <f t="shared" si="1"/>
        <v>446261.21547160728</v>
      </c>
    </row>
    <row r="109" spans="2:12" x14ac:dyDescent="0.3">
      <c r="B109" s="108" t="s">
        <v>10</v>
      </c>
      <c r="C109" s="108" t="s">
        <v>259</v>
      </c>
      <c r="D109" s="108" t="s">
        <v>260</v>
      </c>
      <c r="E109" s="120">
        <v>638257.53</v>
      </c>
      <c r="F109" s="73">
        <v>421913.1</v>
      </c>
      <c r="G109" s="73">
        <v>268974.52</v>
      </c>
      <c r="H109" s="73">
        <v>288971.84999999998</v>
      </c>
      <c r="I109" s="73">
        <v>193296.78</v>
      </c>
      <c r="J109" s="73">
        <v>226926.59</v>
      </c>
      <c r="K109" s="64">
        <v>1.1330044063347211</v>
      </c>
      <c r="L109" s="33">
        <f t="shared" si="1"/>
        <v>257108.82638451265</v>
      </c>
    </row>
    <row r="110" spans="2:12" x14ac:dyDescent="0.3">
      <c r="B110" s="108" t="s">
        <v>10</v>
      </c>
      <c r="C110" s="108" t="s">
        <v>261</v>
      </c>
      <c r="D110" s="108" t="s">
        <v>262</v>
      </c>
      <c r="E110" s="120">
        <v>1142267.29</v>
      </c>
      <c r="F110" s="73">
        <v>1363710.11</v>
      </c>
      <c r="G110" s="73">
        <v>937976.26</v>
      </c>
      <c r="H110" s="73">
        <v>757513.31</v>
      </c>
      <c r="I110" s="73">
        <v>828652.8</v>
      </c>
      <c r="J110" s="73">
        <v>1293150.43</v>
      </c>
      <c r="K110" s="64">
        <v>1.1330044063347211</v>
      </c>
      <c r="L110" s="33">
        <f t="shared" si="1"/>
        <v>1465145.1352436393</v>
      </c>
    </row>
    <row r="111" spans="2:12" x14ac:dyDescent="0.3">
      <c r="B111" s="108" t="s">
        <v>10</v>
      </c>
      <c r="C111" s="108" t="s">
        <v>263</v>
      </c>
      <c r="D111" s="108" t="s">
        <v>264</v>
      </c>
      <c r="E111" s="120">
        <v>309446.87</v>
      </c>
      <c r="F111" s="73">
        <v>295311.84999999998</v>
      </c>
      <c r="G111" s="73">
        <v>197459.52</v>
      </c>
      <c r="H111" s="73">
        <v>173676.1</v>
      </c>
      <c r="I111" s="73">
        <v>114165.06</v>
      </c>
      <c r="J111" s="73">
        <v>242934.56</v>
      </c>
      <c r="K111" s="64">
        <v>1.1330044063347211</v>
      </c>
      <c r="L111" s="33">
        <f t="shared" si="1"/>
        <v>275245.92693098669</v>
      </c>
    </row>
    <row r="112" spans="2:12" x14ac:dyDescent="0.3">
      <c r="B112" s="108" t="s">
        <v>10</v>
      </c>
      <c r="C112" s="108" t="s">
        <v>265</v>
      </c>
      <c r="D112" s="108" t="s">
        <v>266</v>
      </c>
      <c r="E112" s="120">
        <v>327890.03999999998</v>
      </c>
      <c r="F112" s="73" t="s">
        <v>158</v>
      </c>
      <c r="G112" s="73" t="s">
        <v>158</v>
      </c>
      <c r="H112" s="73" t="s">
        <v>158</v>
      </c>
      <c r="I112" s="73" t="s">
        <v>158</v>
      </c>
      <c r="J112" s="73" t="s">
        <v>158</v>
      </c>
      <c r="K112" s="64">
        <v>1.1330044063347211</v>
      </c>
      <c r="L112" s="33"/>
    </row>
    <row r="113" spans="2:12" x14ac:dyDescent="0.3">
      <c r="B113" s="108" t="s">
        <v>10</v>
      </c>
      <c r="C113" s="108" t="s">
        <v>267</v>
      </c>
      <c r="D113" s="108" t="s">
        <v>268</v>
      </c>
      <c r="E113" s="120">
        <v>1698847.45</v>
      </c>
      <c r="F113" s="73">
        <v>1522700.51</v>
      </c>
      <c r="G113" s="73">
        <v>1696343.98</v>
      </c>
      <c r="H113" s="73">
        <v>1809500.84</v>
      </c>
      <c r="I113" s="73">
        <v>1702299.69</v>
      </c>
      <c r="J113" s="73">
        <v>1751773.34</v>
      </c>
      <c r="K113" s="64">
        <v>1.1330044063347211</v>
      </c>
      <c r="L113" s="33">
        <f t="shared" ref="L113:L131" si="2">(J113*K113)</f>
        <v>1984766.9131196917</v>
      </c>
    </row>
    <row r="114" spans="2:12" x14ac:dyDescent="0.3">
      <c r="B114" s="108" t="s">
        <v>10</v>
      </c>
      <c r="C114" s="108" t="s">
        <v>269</v>
      </c>
      <c r="D114" s="108" t="s">
        <v>270</v>
      </c>
      <c r="E114" s="120">
        <v>3270391.28</v>
      </c>
      <c r="F114" s="73">
        <v>2868030.63</v>
      </c>
      <c r="G114" s="73">
        <v>2344704.9700000002</v>
      </c>
      <c r="H114" s="73">
        <v>2160396.7400000002</v>
      </c>
      <c r="I114" s="73">
        <v>1488860.64</v>
      </c>
      <c r="J114" s="73">
        <v>1245793</v>
      </c>
      <c r="K114" s="64">
        <v>1.1330044063347211</v>
      </c>
      <c r="L114" s="33">
        <f t="shared" si="2"/>
        <v>1411488.9583809513</v>
      </c>
    </row>
    <row r="115" spans="2:12" x14ac:dyDescent="0.3">
      <c r="B115" s="108" t="s">
        <v>10</v>
      </c>
      <c r="C115" s="108" t="s">
        <v>271</v>
      </c>
      <c r="D115" s="108" t="s">
        <v>272</v>
      </c>
      <c r="E115" s="120">
        <v>337169.21</v>
      </c>
      <c r="F115" s="73">
        <v>225756.34</v>
      </c>
      <c r="G115" s="73">
        <v>209851.7</v>
      </c>
      <c r="H115" s="73">
        <v>98111.65</v>
      </c>
      <c r="I115" s="73">
        <v>261879.1</v>
      </c>
      <c r="J115" s="73">
        <v>14572.1</v>
      </c>
      <c r="K115" s="64">
        <v>1.1330044063347211</v>
      </c>
      <c r="L115" s="33">
        <f t="shared" si="2"/>
        <v>16510.253509550188</v>
      </c>
    </row>
    <row r="116" spans="2:12" x14ac:dyDescent="0.3">
      <c r="B116" s="108" t="s">
        <v>10</v>
      </c>
      <c r="C116" s="108" t="s">
        <v>273</v>
      </c>
      <c r="D116" s="108" t="s">
        <v>274</v>
      </c>
      <c r="E116" s="120">
        <v>1353210.92</v>
      </c>
      <c r="F116" s="73">
        <v>677487.72</v>
      </c>
      <c r="G116" s="73">
        <v>938270.67</v>
      </c>
      <c r="H116" s="73">
        <v>1039281.4</v>
      </c>
      <c r="I116" s="73">
        <v>1094073.94</v>
      </c>
      <c r="J116" s="73">
        <v>696865.37</v>
      </c>
      <c r="K116" s="64">
        <v>1.1330044063347211</v>
      </c>
      <c r="L116" s="33">
        <f t="shared" si="2"/>
        <v>789551.5348320757</v>
      </c>
    </row>
    <row r="117" spans="2:12" x14ac:dyDescent="0.3">
      <c r="B117" s="108" t="s">
        <v>10</v>
      </c>
      <c r="C117" s="108" t="s">
        <v>275</v>
      </c>
      <c r="D117" s="108" t="s">
        <v>276</v>
      </c>
      <c r="E117" s="120">
        <v>511583.96</v>
      </c>
      <c r="F117" s="73">
        <v>459423.17</v>
      </c>
      <c r="G117" s="73">
        <v>339675.39</v>
      </c>
      <c r="H117" s="73">
        <v>234505.37</v>
      </c>
      <c r="I117" s="73">
        <v>220423.26</v>
      </c>
      <c r="J117" s="73">
        <v>239223.98</v>
      </c>
      <c r="K117" s="64">
        <v>1.1330044063347211</v>
      </c>
      <c r="L117" s="33">
        <f t="shared" si="2"/>
        <v>271041.82344092923</v>
      </c>
    </row>
    <row r="118" spans="2:12" x14ac:dyDescent="0.3">
      <c r="B118" s="108" t="s">
        <v>10</v>
      </c>
      <c r="C118" s="108" t="s">
        <v>277</v>
      </c>
      <c r="D118" s="108" t="s">
        <v>278</v>
      </c>
      <c r="E118" s="120">
        <v>253939.84</v>
      </c>
      <c r="F118" s="73">
        <v>478475.81</v>
      </c>
      <c r="G118" s="73">
        <v>400814.08000000002</v>
      </c>
      <c r="H118" s="73">
        <v>944770.96</v>
      </c>
      <c r="I118" s="73">
        <v>338796.11</v>
      </c>
      <c r="J118" s="73">
        <v>564869.43000000005</v>
      </c>
      <c r="K118" s="64">
        <v>1.1330044063347211</v>
      </c>
      <c r="L118" s="33">
        <f t="shared" si="2"/>
        <v>639999.55319378234</v>
      </c>
    </row>
    <row r="119" spans="2:12" x14ac:dyDescent="0.3">
      <c r="B119" s="108" t="s">
        <v>10</v>
      </c>
      <c r="C119" s="108" t="s">
        <v>279</v>
      </c>
      <c r="D119" s="108" t="s">
        <v>280</v>
      </c>
      <c r="E119" s="120">
        <v>549736.88</v>
      </c>
      <c r="F119" s="73">
        <v>859831.28</v>
      </c>
      <c r="G119" s="73">
        <v>529675.87</v>
      </c>
      <c r="H119" s="73">
        <v>435017.64</v>
      </c>
      <c r="I119" s="73">
        <v>16849.72</v>
      </c>
      <c r="J119" s="73">
        <v>288109.64</v>
      </c>
      <c r="K119" s="64">
        <v>1.1330044063347211</v>
      </c>
      <c r="L119" s="33">
        <f t="shared" si="2"/>
        <v>326429.49162751023</v>
      </c>
    </row>
    <row r="120" spans="2:12" x14ac:dyDescent="0.3">
      <c r="B120" s="108" t="s">
        <v>10</v>
      </c>
      <c r="C120" s="108" t="s">
        <v>281</v>
      </c>
      <c r="D120" s="108" t="s">
        <v>282</v>
      </c>
      <c r="E120" s="120">
        <v>356198.15</v>
      </c>
      <c r="F120" s="73">
        <v>390485.74</v>
      </c>
      <c r="G120" s="73">
        <v>276637.36</v>
      </c>
      <c r="H120" s="73">
        <v>252126.61</v>
      </c>
      <c r="I120" s="73">
        <v>29641.54</v>
      </c>
      <c r="J120" s="73">
        <v>153801.79999999999</v>
      </c>
      <c r="K120" s="64">
        <v>1.1330044063347211</v>
      </c>
      <c r="L120" s="33">
        <f t="shared" si="2"/>
        <v>174258.11710221149</v>
      </c>
    </row>
    <row r="121" spans="2:12" x14ac:dyDescent="0.3">
      <c r="B121" s="108" t="s">
        <v>10</v>
      </c>
      <c r="C121" s="108" t="s">
        <v>283</v>
      </c>
      <c r="D121" s="108" t="s">
        <v>284</v>
      </c>
      <c r="E121" s="120">
        <v>625954.97</v>
      </c>
      <c r="F121" s="73">
        <v>413623.21</v>
      </c>
      <c r="G121" s="73">
        <v>257730.7</v>
      </c>
      <c r="H121" s="73">
        <v>597468.71</v>
      </c>
      <c r="I121" s="73">
        <v>464434.51</v>
      </c>
      <c r="J121" s="73">
        <v>1031291.76</v>
      </c>
      <c r="K121" s="64">
        <v>1.1330044063347211</v>
      </c>
      <c r="L121" s="33">
        <f t="shared" si="2"/>
        <v>1168458.1082966896</v>
      </c>
    </row>
    <row r="122" spans="2:12" x14ac:dyDescent="0.3">
      <c r="B122" s="108" t="s">
        <v>10</v>
      </c>
      <c r="C122" s="108" t="s">
        <v>285</v>
      </c>
      <c r="D122" s="108" t="s">
        <v>286</v>
      </c>
      <c r="E122" s="120">
        <v>3151416.9</v>
      </c>
      <c r="F122" s="73">
        <v>2572990.92</v>
      </c>
      <c r="G122" s="73">
        <v>2581436.8199999998</v>
      </c>
      <c r="H122" s="73">
        <v>2561510.38</v>
      </c>
      <c r="I122" s="73">
        <v>1951223.46</v>
      </c>
      <c r="J122" s="73">
        <v>2369226.36</v>
      </c>
      <c r="K122" s="64">
        <v>1.1330044063347211</v>
      </c>
      <c r="L122" s="33">
        <f t="shared" si="2"/>
        <v>2684343.9054843723</v>
      </c>
    </row>
    <row r="123" spans="2:12" x14ac:dyDescent="0.3">
      <c r="B123" s="108" t="s">
        <v>10</v>
      </c>
      <c r="C123" s="108" t="s">
        <v>287</v>
      </c>
      <c r="D123" s="108" t="s">
        <v>288</v>
      </c>
      <c r="E123" s="120">
        <v>1883424.22</v>
      </c>
      <c r="F123" s="73">
        <v>1795995.45</v>
      </c>
      <c r="G123" s="73">
        <v>1427619.66</v>
      </c>
      <c r="H123" s="73">
        <v>1323535.68</v>
      </c>
      <c r="I123" s="73">
        <v>1436366.71</v>
      </c>
      <c r="J123" s="73">
        <v>1471932.08</v>
      </c>
      <c r="K123" s="64">
        <v>1.1330044063347211</v>
      </c>
      <c r="L123" s="33">
        <f t="shared" si="2"/>
        <v>1667705.5324654314</v>
      </c>
    </row>
    <row r="124" spans="2:12" x14ac:dyDescent="0.3">
      <c r="B124" s="108" t="s">
        <v>10</v>
      </c>
      <c r="C124" s="108" t="s">
        <v>289</v>
      </c>
      <c r="D124" s="108" t="s">
        <v>290</v>
      </c>
      <c r="E124" s="120">
        <v>316004.88</v>
      </c>
      <c r="F124" s="73">
        <v>338424.99</v>
      </c>
      <c r="G124" s="73">
        <v>367960.59</v>
      </c>
      <c r="H124" s="73">
        <v>194868.54</v>
      </c>
      <c r="I124" s="73">
        <v>174041.33</v>
      </c>
      <c r="J124" s="73">
        <v>259699.13</v>
      </c>
      <c r="K124" s="64">
        <v>1.1330044063347211</v>
      </c>
      <c r="L124" s="33">
        <f t="shared" si="2"/>
        <v>294240.25861129357</v>
      </c>
    </row>
    <row r="125" spans="2:12" x14ac:dyDescent="0.3">
      <c r="B125" s="108" t="s">
        <v>10</v>
      </c>
      <c r="C125" s="108" t="s">
        <v>291</v>
      </c>
      <c r="D125" s="108" t="s">
        <v>292</v>
      </c>
      <c r="E125" s="120">
        <v>323471.46999999997</v>
      </c>
      <c r="F125" s="73">
        <v>324154.3</v>
      </c>
      <c r="G125" s="73">
        <v>474591.53</v>
      </c>
      <c r="H125" s="73">
        <v>292387.17</v>
      </c>
      <c r="I125" s="73">
        <v>295729.62</v>
      </c>
      <c r="J125" s="73">
        <v>518230.28</v>
      </c>
      <c r="K125" s="64">
        <v>1.1330044063347211</v>
      </c>
      <c r="L125" s="33">
        <f t="shared" si="2"/>
        <v>587157.19073607633</v>
      </c>
    </row>
    <row r="126" spans="2:12" x14ac:dyDescent="0.3">
      <c r="B126" s="108" t="s">
        <v>10</v>
      </c>
      <c r="C126" s="108" t="s">
        <v>293</v>
      </c>
      <c r="D126" s="108" t="s">
        <v>294</v>
      </c>
      <c r="E126" s="120">
        <v>257512.79</v>
      </c>
      <c r="F126" s="73">
        <v>227888.61</v>
      </c>
      <c r="G126" s="73">
        <v>199617.9</v>
      </c>
      <c r="H126" s="73">
        <v>180991.82</v>
      </c>
      <c r="I126" s="73">
        <v>0</v>
      </c>
      <c r="J126" s="73">
        <v>0</v>
      </c>
      <c r="K126" s="64">
        <v>1.1330044063347211</v>
      </c>
      <c r="L126" s="33">
        <f t="shared" si="2"/>
        <v>0</v>
      </c>
    </row>
    <row r="127" spans="2:12" x14ac:dyDescent="0.3">
      <c r="B127" s="108" t="s">
        <v>10</v>
      </c>
      <c r="C127" s="108" t="s">
        <v>295</v>
      </c>
      <c r="D127" s="108" t="s">
        <v>296</v>
      </c>
      <c r="E127" s="120">
        <v>43612.79</v>
      </c>
      <c r="F127" s="73" t="s">
        <v>158</v>
      </c>
      <c r="G127" s="73" t="s">
        <v>158</v>
      </c>
      <c r="H127" s="73" t="s">
        <v>158</v>
      </c>
      <c r="I127" s="73" t="s">
        <v>158</v>
      </c>
      <c r="J127" s="73" t="s">
        <v>158</v>
      </c>
      <c r="K127" s="64">
        <v>1.1330044063347211</v>
      </c>
      <c r="L127" s="33"/>
    </row>
    <row r="128" spans="2:12" x14ac:dyDescent="0.3">
      <c r="B128" s="108" t="s">
        <v>10</v>
      </c>
      <c r="C128" s="108" t="s">
        <v>297</v>
      </c>
      <c r="D128" s="108" t="s">
        <v>298</v>
      </c>
      <c r="E128" s="120">
        <v>185902.97</v>
      </c>
      <c r="F128" s="73">
        <v>160076.76</v>
      </c>
      <c r="G128" s="73">
        <v>172245</v>
      </c>
      <c r="H128" s="73">
        <v>113146.91</v>
      </c>
      <c r="I128" s="73">
        <v>202950.22</v>
      </c>
      <c r="J128" s="73">
        <v>180660.77</v>
      </c>
      <c r="K128" s="64">
        <v>1.1330044063347211</v>
      </c>
      <c r="L128" s="33">
        <f t="shared" si="2"/>
        <v>204689.44846182357</v>
      </c>
    </row>
    <row r="129" spans="2:12" x14ac:dyDescent="0.3">
      <c r="B129" s="108" t="s">
        <v>10</v>
      </c>
      <c r="C129" s="108" t="s">
        <v>299</v>
      </c>
      <c r="D129" s="108" t="s">
        <v>300</v>
      </c>
      <c r="E129" s="120">
        <v>181025.59</v>
      </c>
      <c r="F129" s="73">
        <v>202758.1</v>
      </c>
      <c r="G129" s="73">
        <v>133103.89000000001</v>
      </c>
      <c r="H129" s="73">
        <v>120166.1</v>
      </c>
      <c r="I129" s="73">
        <v>156539.79</v>
      </c>
      <c r="J129" s="73">
        <v>135084.84</v>
      </c>
      <c r="K129" s="64">
        <v>1.1330044063347211</v>
      </c>
      <c r="L129" s="33">
        <f t="shared" si="2"/>
        <v>153051.71894902078</v>
      </c>
    </row>
    <row r="130" spans="2:12" x14ac:dyDescent="0.3">
      <c r="B130" s="108" t="s">
        <v>16</v>
      </c>
      <c r="C130" s="108" t="s">
        <v>301</v>
      </c>
      <c r="D130" s="108" t="s">
        <v>302</v>
      </c>
      <c r="E130" s="120">
        <v>5687607.96</v>
      </c>
      <c r="F130" s="73">
        <v>5609236.3899999997</v>
      </c>
      <c r="G130" s="73">
        <v>5011098.1100000003</v>
      </c>
      <c r="H130" s="73">
        <v>4592010.58</v>
      </c>
      <c r="I130" s="73">
        <v>3595737.72</v>
      </c>
      <c r="J130" s="73">
        <v>9540911.0199999996</v>
      </c>
      <c r="K130" s="64">
        <v>1.1330044063347211</v>
      </c>
      <c r="L130" s="33">
        <f t="shared" si="2"/>
        <v>10809894.226107499</v>
      </c>
    </row>
    <row r="131" spans="2:12" ht="15" thickBot="1" x14ac:dyDescent="0.35">
      <c r="B131" s="108" t="s">
        <v>16</v>
      </c>
      <c r="C131" s="108" t="s">
        <v>303</v>
      </c>
      <c r="D131" s="108" t="s">
        <v>304</v>
      </c>
      <c r="E131" s="120">
        <v>6324395.9800000004</v>
      </c>
      <c r="F131" s="73">
        <v>6390572.9299999997</v>
      </c>
      <c r="G131" s="73">
        <v>5813251.3499999996</v>
      </c>
      <c r="H131" s="73">
        <v>4286512.72</v>
      </c>
      <c r="I131" s="73">
        <v>4916425.62</v>
      </c>
      <c r="J131" s="73">
        <v>4916829.3</v>
      </c>
      <c r="K131" s="64">
        <v>1.1330044063347211</v>
      </c>
      <c r="L131" s="33">
        <f t="shared" si="2"/>
        <v>5570789.2620956618</v>
      </c>
    </row>
    <row r="132" spans="2:12" x14ac:dyDescent="0.3">
      <c r="B132" s="108"/>
      <c r="C132" s="108"/>
      <c r="D132" s="108"/>
      <c r="E132" s="153"/>
      <c r="F132" s="153"/>
      <c r="G132" s="153"/>
      <c r="H132" s="153"/>
      <c r="I132" s="153"/>
      <c r="J132" s="153"/>
      <c r="K132" s="32"/>
      <c r="L132" s="32"/>
    </row>
  </sheetData>
  <sheetProtection algorithmName="SHA-512" hashValue="36AuAzREHU7fz+jLTvPNW1CloyghyvtsGlXiUaJtjyqFx2DACdofby/0HGHyPh45HQwCgyESmJjwU6NMnBXXJg==" saltValue="Jir3CR69uMvEfWjHlgRifA==" spinCount="100000" sheet="1" objects="1" scenarios="1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4"/>
  <sheetViews>
    <sheetView workbookViewId="0"/>
  </sheetViews>
  <sheetFormatPr defaultRowHeight="14.4" x14ac:dyDescent="0.3"/>
  <cols>
    <col min="4" max="4" width="48.5546875" bestFit="1" customWidth="1"/>
    <col min="5" max="10" width="10.88671875" customWidth="1"/>
    <col min="15" max="15" width="14.33203125" customWidth="1"/>
    <col min="16" max="16" width="13.6640625" customWidth="1"/>
  </cols>
  <sheetData>
    <row r="1" spans="1:16" x14ac:dyDescent="0.3">
      <c r="A1" s="42" t="s">
        <v>305</v>
      </c>
      <c r="B1" s="17"/>
      <c r="C1" s="17"/>
      <c r="D1" s="17"/>
      <c r="E1" s="17"/>
      <c r="F1" s="17"/>
      <c r="G1" s="17"/>
      <c r="H1" s="17"/>
      <c r="I1" s="17"/>
      <c r="J1" s="17"/>
    </row>
    <row r="3" spans="1:16" ht="15" thickBot="1" x14ac:dyDescent="0.35">
      <c r="A3" s="17"/>
      <c r="B3" s="42" t="s">
        <v>39</v>
      </c>
      <c r="C3" s="43" t="s">
        <v>40</v>
      </c>
      <c r="D3" s="43" t="s">
        <v>306</v>
      </c>
      <c r="E3" s="17"/>
      <c r="F3" s="44" t="s">
        <v>307</v>
      </c>
      <c r="G3" s="17"/>
      <c r="H3" s="17"/>
      <c r="I3" s="17"/>
      <c r="J3" s="17"/>
    </row>
    <row r="4" spans="1:16" ht="15" thickBot="1" x14ac:dyDescent="0.35">
      <c r="A4" s="17"/>
      <c r="B4" s="17"/>
      <c r="C4" s="17"/>
      <c r="D4" s="17"/>
      <c r="E4" s="76" t="s">
        <v>43</v>
      </c>
      <c r="F4" s="76" t="s">
        <v>44</v>
      </c>
      <c r="G4" s="81" t="s">
        <v>45</v>
      </c>
      <c r="H4" s="76" t="s">
        <v>46</v>
      </c>
      <c r="I4" s="76" t="s">
        <v>47</v>
      </c>
      <c r="J4" s="82" t="s">
        <v>20</v>
      </c>
      <c r="L4" s="5"/>
      <c r="M4" s="5"/>
      <c r="N4" s="5"/>
      <c r="O4" s="23" t="s">
        <v>47</v>
      </c>
      <c r="P4" s="98" t="s">
        <v>20</v>
      </c>
    </row>
    <row r="5" spans="1:16" x14ac:dyDescent="0.3">
      <c r="A5" s="17"/>
      <c r="B5" s="108" t="s">
        <v>14</v>
      </c>
      <c r="C5" s="108" t="s">
        <v>49</v>
      </c>
      <c r="D5" s="108" t="s">
        <v>50</v>
      </c>
      <c r="E5" s="79">
        <v>31747</v>
      </c>
      <c r="F5" s="72">
        <v>32954</v>
      </c>
      <c r="G5" s="72">
        <v>34123</v>
      </c>
      <c r="H5" s="72">
        <v>24297</v>
      </c>
      <c r="I5" s="72">
        <v>19261</v>
      </c>
      <c r="J5" s="80">
        <v>37517</v>
      </c>
      <c r="L5" s="45" t="s">
        <v>14</v>
      </c>
      <c r="M5" s="46"/>
      <c r="N5" s="46"/>
      <c r="O5" s="89">
        <f>SUM(I5:I75)</f>
        <v>629045</v>
      </c>
      <c r="P5" s="90">
        <f>SUM(J5:J75)</f>
        <v>808893</v>
      </c>
    </row>
    <row r="6" spans="1:16" x14ac:dyDescent="0.3">
      <c r="A6" s="17"/>
      <c r="B6" s="108" t="s">
        <v>14</v>
      </c>
      <c r="C6" s="108" t="s">
        <v>51</v>
      </c>
      <c r="D6" s="108" t="s">
        <v>52</v>
      </c>
      <c r="E6" s="79">
        <v>70485</v>
      </c>
      <c r="F6" s="72">
        <v>74010</v>
      </c>
      <c r="G6" s="72">
        <v>68622</v>
      </c>
      <c r="H6" s="72">
        <v>59703</v>
      </c>
      <c r="I6" s="72">
        <v>61542</v>
      </c>
      <c r="J6" s="80">
        <v>64636</v>
      </c>
      <c r="L6" s="47" t="s">
        <v>11</v>
      </c>
      <c r="M6" s="44"/>
      <c r="N6" s="44"/>
      <c r="O6" s="91">
        <f>SUM(I76:I108)</f>
        <v>758193</v>
      </c>
      <c r="P6" s="92">
        <f>SUM(J76:J108)</f>
        <v>693533</v>
      </c>
    </row>
    <row r="7" spans="1:16" x14ac:dyDescent="0.3">
      <c r="A7" s="17"/>
      <c r="B7" s="108" t="s">
        <v>14</v>
      </c>
      <c r="C7" s="108" t="s">
        <v>53</v>
      </c>
      <c r="D7" s="108" t="s">
        <v>54</v>
      </c>
      <c r="E7" s="79">
        <v>24073</v>
      </c>
      <c r="F7" s="72">
        <v>22651</v>
      </c>
      <c r="G7" s="72">
        <v>20965</v>
      </c>
      <c r="H7" s="72">
        <v>15311</v>
      </c>
      <c r="I7" s="72">
        <v>17338</v>
      </c>
      <c r="J7" s="80">
        <v>13873</v>
      </c>
      <c r="L7" s="47" t="s">
        <v>10</v>
      </c>
      <c r="M7" s="44"/>
      <c r="N7" s="44"/>
      <c r="O7" s="91">
        <f>SUM(I109:I130)</f>
        <v>314718</v>
      </c>
      <c r="P7" s="92">
        <f>SUM(J109:J130)</f>
        <v>306773</v>
      </c>
    </row>
    <row r="8" spans="1:16" ht="15" thickBot="1" x14ac:dyDescent="0.35">
      <c r="A8" s="17"/>
      <c r="B8" s="108" t="s">
        <v>14</v>
      </c>
      <c r="C8" s="108" t="s">
        <v>55</v>
      </c>
      <c r="D8" s="108" t="s">
        <v>56</v>
      </c>
      <c r="E8" s="79">
        <v>10883</v>
      </c>
      <c r="F8" s="72">
        <v>11377</v>
      </c>
      <c r="G8" s="72">
        <v>10664</v>
      </c>
      <c r="H8" s="72">
        <v>8794</v>
      </c>
      <c r="I8" s="72">
        <v>9629</v>
      </c>
      <c r="J8" s="80">
        <v>8055</v>
      </c>
      <c r="L8" s="47" t="s">
        <v>16</v>
      </c>
      <c r="M8" s="44"/>
      <c r="N8" s="44"/>
      <c r="O8" s="93">
        <f>SUM(I131:I132)</f>
        <v>227003</v>
      </c>
      <c r="P8" s="94">
        <f>SUM(J131:J132)</f>
        <v>201441</v>
      </c>
    </row>
    <row r="9" spans="1:16" ht="15" thickBot="1" x14ac:dyDescent="0.35">
      <c r="A9" s="17"/>
      <c r="B9" s="108" t="s">
        <v>14</v>
      </c>
      <c r="C9" s="108" t="s">
        <v>57</v>
      </c>
      <c r="D9" s="108" t="s">
        <v>58</v>
      </c>
      <c r="E9" s="79">
        <v>16532</v>
      </c>
      <c r="F9" s="72">
        <v>16572</v>
      </c>
      <c r="G9" s="72">
        <v>14658</v>
      </c>
      <c r="H9" s="72">
        <v>12432</v>
      </c>
      <c r="I9" s="72">
        <v>7521</v>
      </c>
      <c r="J9" s="80">
        <v>9549</v>
      </c>
      <c r="L9" s="48" t="s">
        <v>59</v>
      </c>
      <c r="M9" s="49"/>
      <c r="N9" s="49"/>
      <c r="O9" s="95">
        <f>SUM(I5:I132)</f>
        <v>1928959</v>
      </c>
      <c r="P9" s="96">
        <f>SUM(J5:J132)</f>
        <v>2010640</v>
      </c>
    </row>
    <row r="10" spans="1:16" x14ac:dyDescent="0.3">
      <c r="A10" s="17"/>
      <c r="B10" s="108" t="s">
        <v>14</v>
      </c>
      <c r="C10" s="108" t="s">
        <v>60</v>
      </c>
      <c r="D10" s="108" t="s">
        <v>61</v>
      </c>
      <c r="E10" s="79">
        <v>57380</v>
      </c>
      <c r="F10" s="72">
        <v>52334</v>
      </c>
      <c r="G10" s="72">
        <v>43427</v>
      </c>
      <c r="H10" s="72">
        <v>36786</v>
      </c>
      <c r="I10" s="72">
        <v>31312</v>
      </c>
      <c r="J10" s="80">
        <v>25043</v>
      </c>
      <c r="O10" s="137"/>
      <c r="P10" s="137"/>
    </row>
    <row r="11" spans="1:16" x14ac:dyDescent="0.3">
      <c r="A11" s="17"/>
      <c r="B11" s="108" t="s">
        <v>14</v>
      </c>
      <c r="C11" s="108" t="s">
        <v>62</v>
      </c>
      <c r="D11" s="108" t="s">
        <v>63</v>
      </c>
      <c r="E11" s="79">
        <v>3581</v>
      </c>
      <c r="F11" s="72">
        <v>2954</v>
      </c>
      <c r="G11" s="72">
        <v>2749</v>
      </c>
      <c r="H11" s="72">
        <v>2236</v>
      </c>
      <c r="I11" s="72">
        <v>2414</v>
      </c>
      <c r="J11" s="80">
        <v>2086</v>
      </c>
      <c r="O11" s="61"/>
      <c r="P11" s="61"/>
    </row>
    <row r="12" spans="1:16" x14ac:dyDescent="0.3">
      <c r="A12" s="17"/>
      <c r="B12" s="108" t="s">
        <v>14</v>
      </c>
      <c r="C12" s="108" t="s">
        <v>64</v>
      </c>
      <c r="D12" s="108" t="s">
        <v>65</v>
      </c>
      <c r="E12" s="79">
        <v>3959</v>
      </c>
      <c r="F12" s="72">
        <v>3134</v>
      </c>
      <c r="G12" s="72">
        <v>3200</v>
      </c>
      <c r="H12" s="72">
        <v>2991</v>
      </c>
      <c r="I12" s="72">
        <v>2534</v>
      </c>
      <c r="J12" s="80">
        <v>2163</v>
      </c>
    </row>
    <row r="13" spans="1:16" x14ac:dyDescent="0.3">
      <c r="A13" s="17"/>
      <c r="B13" s="108" t="s">
        <v>14</v>
      </c>
      <c r="C13" s="108" t="s">
        <v>66</v>
      </c>
      <c r="D13" s="108" t="s">
        <v>67</v>
      </c>
      <c r="E13" s="79">
        <v>4428</v>
      </c>
      <c r="F13" s="72">
        <v>4111</v>
      </c>
      <c r="G13" s="72">
        <v>3804</v>
      </c>
      <c r="H13" s="72">
        <v>3350</v>
      </c>
      <c r="I13" s="72">
        <v>3451</v>
      </c>
      <c r="J13" s="80">
        <v>3155</v>
      </c>
    </row>
    <row r="14" spans="1:16" x14ac:dyDescent="0.3">
      <c r="A14" s="17"/>
      <c r="B14" s="108" t="s">
        <v>14</v>
      </c>
      <c r="C14" s="108" t="s">
        <v>68</v>
      </c>
      <c r="D14" s="108" t="s">
        <v>69</v>
      </c>
      <c r="E14" s="79">
        <v>21966</v>
      </c>
      <c r="F14" s="72">
        <v>19341</v>
      </c>
      <c r="G14" s="72">
        <v>18274</v>
      </c>
      <c r="H14" s="72">
        <v>11815</v>
      </c>
      <c r="I14" s="72">
        <v>13123</v>
      </c>
      <c r="J14" s="80">
        <v>11830</v>
      </c>
    </row>
    <row r="15" spans="1:16" x14ac:dyDescent="0.3">
      <c r="A15" s="17"/>
      <c r="B15" s="108" t="s">
        <v>14</v>
      </c>
      <c r="C15" s="108" t="s">
        <v>70</v>
      </c>
      <c r="D15" s="108" t="s">
        <v>71</v>
      </c>
      <c r="E15" s="79">
        <v>31504</v>
      </c>
      <c r="F15" s="72">
        <v>29553</v>
      </c>
      <c r="G15" s="72">
        <v>27978</v>
      </c>
      <c r="H15" s="72">
        <v>22989</v>
      </c>
      <c r="I15" s="72">
        <v>8075</v>
      </c>
      <c r="J15" s="80">
        <v>16177</v>
      </c>
    </row>
    <row r="16" spans="1:16" x14ac:dyDescent="0.3">
      <c r="A16" s="17"/>
      <c r="B16" s="108" t="s">
        <v>14</v>
      </c>
      <c r="C16" s="108" t="s">
        <v>72</v>
      </c>
      <c r="D16" s="108" t="s">
        <v>73</v>
      </c>
      <c r="E16" s="79">
        <v>24482</v>
      </c>
      <c r="F16" s="72">
        <v>33821</v>
      </c>
      <c r="G16" s="72">
        <v>28760</v>
      </c>
      <c r="H16" s="72">
        <v>24077</v>
      </c>
      <c r="I16" s="72">
        <v>12351</v>
      </c>
      <c r="J16" s="80">
        <v>24707</v>
      </c>
    </row>
    <row r="17" spans="2:10" x14ac:dyDescent="0.3">
      <c r="B17" s="108" t="s">
        <v>14</v>
      </c>
      <c r="C17" s="108" t="s">
        <v>74</v>
      </c>
      <c r="D17" s="108" t="s">
        <v>75</v>
      </c>
      <c r="E17" s="79">
        <v>12094</v>
      </c>
      <c r="F17" s="72">
        <v>9616</v>
      </c>
      <c r="G17" s="72">
        <v>8480</v>
      </c>
      <c r="H17" s="72">
        <v>6141</v>
      </c>
      <c r="I17" s="72">
        <v>4714</v>
      </c>
      <c r="J17" s="80">
        <v>8181</v>
      </c>
    </row>
    <row r="18" spans="2:10" x14ac:dyDescent="0.3">
      <c r="B18" s="108" t="s">
        <v>14</v>
      </c>
      <c r="C18" s="108" t="s">
        <v>76</v>
      </c>
      <c r="D18" s="108" t="s">
        <v>77</v>
      </c>
      <c r="E18" s="79">
        <v>35670</v>
      </c>
      <c r="F18" s="72">
        <v>33755</v>
      </c>
      <c r="G18" s="72">
        <v>28102</v>
      </c>
      <c r="H18" s="72">
        <v>23505</v>
      </c>
      <c r="I18" s="72">
        <v>10864</v>
      </c>
      <c r="J18" s="80">
        <v>17771</v>
      </c>
    </row>
    <row r="19" spans="2:10" x14ac:dyDescent="0.3">
      <c r="B19" s="108" t="s">
        <v>14</v>
      </c>
      <c r="C19" s="108" t="s">
        <v>78</v>
      </c>
      <c r="D19" s="108" t="s">
        <v>79</v>
      </c>
      <c r="E19" s="79">
        <v>29926</v>
      </c>
      <c r="F19" s="72">
        <v>27612</v>
      </c>
      <c r="G19" s="72">
        <v>20974</v>
      </c>
      <c r="H19" s="72">
        <v>17883</v>
      </c>
      <c r="I19" s="72">
        <v>8953</v>
      </c>
      <c r="J19" s="80">
        <v>16082</v>
      </c>
    </row>
    <row r="20" spans="2:10" x14ac:dyDescent="0.3">
      <c r="B20" s="108" t="s">
        <v>14</v>
      </c>
      <c r="C20" s="108" t="s">
        <v>80</v>
      </c>
      <c r="D20" s="108" t="s">
        <v>81</v>
      </c>
      <c r="E20" s="79">
        <v>5107</v>
      </c>
      <c r="F20" s="72">
        <v>4307</v>
      </c>
      <c r="G20" s="72">
        <v>4147</v>
      </c>
      <c r="H20" s="72">
        <v>3304</v>
      </c>
      <c r="I20" s="72">
        <v>3423</v>
      </c>
      <c r="J20" s="80">
        <v>4230</v>
      </c>
    </row>
    <row r="21" spans="2:10" x14ac:dyDescent="0.3">
      <c r="B21" s="108" t="s">
        <v>14</v>
      </c>
      <c r="C21" s="108" t="s">
        <v>82</v>
      </c>
      <c r="D21" s="108" t="s">
        <v>83</v>
      </c>
      <c r="E21" s="79">
        <v>22559</v>
      </c>
      <c r="F21" s="72">
        <v>21918</v>
      </c>
      <c r="G21" s="72">
        <v>18502</v>
      </c>
      <c r="H21" s="72">
        <v>15315</v>
      </c>
      <c r="I21" s="72">
        <v>8036</v>
      </c>
      <c r="J21" s="80">
        <v>14044</v>
      </c>
    </row>
    <row r="22" spans="2:10" x14ac:dyDescent="0.3">
      <c r="B22" s="108" t="s">
        <v>14</v>
      </c>
      <c r="C22" s="108" t="s">
        <v>84</v>
      </c>
      <c r="D22" s="108" t="s">
        <v>85</v>
      </c>
      <c r="E22" s="79">
        <v>9715</v>
      </c>
      <c r="F22" s="72">
        <v>7694</v>
      </c>
      <c r="G22" s="72">
        <v>7419</v>
      </c>
      <c r="H22" s="72">
        <v>6159</v>
      </c>
      <c r="I22" s="72">
        <v>7608</v>
      </c>
      <c r="J22" s="80">
        <v>6012</v>
      </c>
    </row>
    <row r="23" spans="2:10" x14ac:dyDescent="0.3">
      <c r="B23" s="108" t="s">
        <v>14</v>
      </c>
      <c r="C23" s="108" t="s">
        <v>86</v>
      </c>
      <c r="D23" s="108" t="s">
        <v>87</v>
      </c>
      <c r="E23" s="79">
        <v>36679</v>
      </c>
      <c r="F23" s="72">
        <v>32531</v>
      </c>
      <c r="G23" s="72">
        <v>28129</v>
      </c>
      <c r="H23" s="72">
        <v>22526</v>
      </c>
      <c r="I23" s="72">
        <v>10814</v>
      </c>
      <c r="J23" s="80">
        <v>18155</v>
      </c>
    </row>
    <row r="24" spans="2:10" x14ac:dyDescent="0.3">
      <c r="B24" s="108" t="s">
        <v>14</v>
      </c>
      <c r="C24" s="108" t="s">
        <v>88</v>
      </c>
      <c r="D24" s="108" t="s">
        <v>89</v>
      </c>
      <c r="E24" s="79">
        <v>13184</v>
      </c>
      <c r="F24" s="72">
        <v>12511</v>
      </c>
      <c r="G24" s="72">
        <v>10742</v>
      </c>
      <c r="H24" s="72">
        <v>8818</v>
      </c>
      <c r="I24" s="72">
        <v>5049</v>
      </c>
      <c r="J24" s="80">
        <v>7848</v>
      </c>
    </row>
    <row r="25" spans="2:10" x14ac:dyDescent="0.3">
      <c r="B25" s="108" t="s">
        <v>14</v>
      </c>
      <c r="C25" s="108" t="s">
        <v>90</v>
      </c>
      <c r="D25" s="108" t="s">
        <v>91</v>
      </c>
      <c r="E25" s="79">
        <v>18366</v>
      </c>
      <c r="F25" s="72">
        <v>18032</v>
      </c>
      <c r="G25" s="72">
        <v>16587</v>
      </c>
      <c r="H25" s="72">
        <v>12885</v>
      </c>
      <c r="I25" s="72">
        <v>10199</v>
      </c>
      <c r="J25" s="80">
        <v>14307</v>
      </c>
    </row>
    <row r="26" spans="2:10" x14ac:dyDescent="0.3">
      <c r="B26" s="108" t="s">
        <v>14</v>
      </c>
      <c r="C26" s="108" t="s">
        <v>92</v>
      </c>
      <c r="D26" s="108" t="s">
        <v>93</v>
      </c>
      <c r="E26" s="79">
        <v>45000</v>
      </c>
      <c r="F26" s="72">
        <v>43271</v>
      </c>
      <c r="G26" s="72">
        <v>40500</v>
      </c>
      <c r="H26" s="72">
        <v>32492</v>
      </c>
      <c r="I26" s="72">
        <v>16476</v>
      </c>
      <c r="J26" s="80">
        <v>32048</v>
      </c>
    </row>
    <row r="27" spans="2:10" x14ac:dyDescent="0.3">
      <c r="B27" s="108" t="s">
        <v>14</v>
      </c>
      <c r="C27" s="108" t="s">
        <v>94</v>
      </c>
      <c r="D27" s="108" t="s">
        <v>95</v>
      </c>
      <c r="E27" s="79">
        <v>43266</v>
      </c>
      <c r="F27" s="72">
        <v>43508</v>
      </c>
      <c r="G27" s="72">
        <v>40386</v>
      </c>
      <c r="H27" s="72">
        <v>30573</v>
      </c>
      <c r="I27" s="72">
        <v>24741</v>
      </c>
      <c r="J27" s="80">
        <v>32327</v>
      </c>
    </row>
    <row r="28" spans="2:10" x14ac:dyDescent="0.3">
      <c r="B28" s="108" t="s">
        <v>14</v>
      </c>
      <c r="C28" s="108" t="s">
        <v>96</v>
      </c>
      <c r="D28" s="108" t="s">
        <v>97</v>
      </c>
      <c r="E28" s="79">
        <v>5823</v>
      </c>
      <c r="F28" s="72">
        <v>5027</v>
      </c>
      <c r="G28" s="72">
        <v>4016</v>
      </c>
      <c r="H28" s="72">
        <v>3231</v>
      </c>
      <c r="I28" s="72">
        <v>2491</v>
      </c>
      <c r="J28" s="80">
        <v>4092</v>
      </c>
    </row>
    <row r="29" spans="2:10" x14ac:dyDescent="0.3">
      <c r="B29" s="108" t="s">
        <v>14</v>
      </c>
      <c r="C29" s="108" t="s">
        <v>98</v>
      </c>
      <c r="D29" s="108" t="s">
        <v>99</v>
      </c>
      <c r="E29" s="79">
        <v>6134</v>
      </c>
      <c r="F29" s="72">
        <v>5614</v>
      </c>
      <c r="G29" s="72">
        <v>5098</v>
      </c>
      <c r="H29" s="72">
        <v>3436</v>
      </c>
      <c r="I29" s="72">
        <v>2618</v>
      </c>
      <c r="J29" s="80">
        <v>2986</v>
      </c>
    </row>
    <row r="30" spans="2:10" x14ac:dyDescent="0.3">
      <c r="B30" s="108" t="s">
        <v>14</v>
      </c>
      <c r="C30" s="108" t="s">
        <v>100</v>
      </c>
      <c r="D30" s="108" t="s">
        <v>101</v>
      </c>
      <c r="E30" s="79">
        <v>5660</v>
      </c>
      <c r="F30" s="72">
        <v>4811</v>
      </c>
      <c r="G30" s="72">
        <v>3663</v>
      </c>
      <c r="H30" s="72">
        <v>3773</v>
      </c>
      <c r="I30" s="72">
        <v>3761</v>
      </c>
      <c r="J30" s="80">
        <v>2749</v>
      </c>
    </row>
    <row r="31" spans="2:10" x14ac:dyDescent="0.3">
      <c r="B31" s="108" t="s">
        <v>14</v>
      </c>
      <c r="C31" s="108" t="s">
        <v>102</v>
      </c>
      <c r="D31" s="108" t="s">
        <v>103</v>
      </c>
      <c r="E31" s="79">
        <v>27148</v>
      </c>
      <c r="F31" s="72">
        <v>20673</v>
      </c>
      <c r="G31" s="72">
        <v>20901</v>
      </c>
      <c r="H31" s="72">
        <v>16913</v>
      </c>
      <c r="I31" s="72">
        <v>15450</v>
      </c>
      <c r="J31" s="80">
        <v>20456</v>
      </c>
    </row>
    <row r="32" spans="2:10" x14ac:dyDescent="0.3">
      <c r="B32" s="108" t="s">
        <v>14</v>
      </c>
      <c r="C32" s="108" t="s">
        <v>104</v>
      </c>
      <c r="D32" s="108" t="s">
        <v>105</v>
      </c>
      <c r="E32" s="79">
        <v>60003</v>
      </c>
      <c r="F32" s="72">
        <v>57076</v>
      </c>
      <c r="G32" s="72">
        <v>64408</v>
      </c>
      <c r="H32" s="72">
        <v>52302</v>
      </c>
      <c r="I32" s="72">
        <v>62423</v>
      </c>
      <c r="J32" s="80">
        <v>55805</v>
      </c>
    </row>
    <row r="33" spans="2:10" x14ac:dyDescent="0.3">
      <c r="B33" s="108" t="s">
        <v>14</v>
      </c>
      <c r="C33" s="108" t="s">
        <v>106</v>
      </c>
      <c r="D33" s="108" t="s">
        <v>107</v>
      </c>
      <c r="E33" s="79">
        <v>15036</v>
      </c>
      <c r="F33" s="72">
        <v>14518</v>
      </c>
      <c r="G33" s="72">
        <v>12046</v>
      </c>
      <c r="H33" s="72">
        <v>10497</v>
      </c>
      <c r="I33" s="72">
        <v>6337</v>
      </c>
      <c r="J33" s="80">
        <v>6827</v>
      </c>
    </row>
    <row r="34" spans="2:10" x14ac:dyDescent="0.3">
      <c r="B34" s="108" t="s">
        <v>14</v>
      </c>
      <c r="C34" s="108" t="s">
        <v>108</v>
      </c>
      <c r="D34" s="108" t="s">
        <v>109</v>
      </c>
      <c r="E34" s="79">
        <v>3833</v>
      </c>
      <c r="F34" s="72">
        <v>3502</v>
      </c>
      <c r="G34" s="72">
        <v>3369</v>
      </c>
      <c r="H34" s="72">
        <v>2822</v>
      </c>
      <c r="I34" s="72">
        <v>3121</v>
      </c>
      <c r="J34" s="80">
        <v>2842</v>
      </c>
    </row>
    <row r="35" spans="2:10" x14ac:dyDescent="0.3">
      <c r="B35" s="108" t="s">
        <v>14</v>
      </c>
      <c r="C35" s="108" t="s">
        <v>110</v>
      </c>
      <c r="D35" s="108" t="s">
        <v>111</v>
      </c>
      <c r="E35" s="79">
        <v>4217</v>
      </c>
      <c r="F35" s="72">
        <v>3431</v>
      </c>
      <c r="G35" s="72">
        <v>3239</v>
      </c>
      <c r="H35" s="72">
        <v>2692</v>
      </c>
      <c r="I35" s="72">
        <v>2595</v>
      </c>
      <c r="J35" s="80">
        <v>2239</v>
      </c>
    </row>
    <row r="36" spans="2:10" x14ac:dyDescent="0.3">
      <c r="B36" s="108" t="s">
        <v>14</v>
      </c>
      <c r="C36" s="108" t="s">
        <v>112</v>
      </c>
      <c r="D36" s="108" t="s">
        <v>113</v>
      </c>
      <c r="E36" s="79">
        <v>15526</v>
      </c>
      <c r="F36" s="72">
        <v>14548</v>
      </c>
      <c r="G36" s="72">
        <v>12441</v>
      </c>
      <c r="H36" s="72">
        <v>9446</v>
      </c>
      <c r="I36" s="72">
        <v>8948</v>
      </c>
      <c r="J36" s="80">
        <v>13281</v>
      </c>
    </row>
    <row r="37" spans="2:10" x14ac:dyDescent="0.3">
      <c r="B37" s="108" t="s">
        <v>14</v>
      </c>
      <c r="C37" s="108" t="s">
        <v>114</v>
      </c>
      <c r="D37" s="108" t="s">
        <v>115</v>
      </c>
      <c r="E37" s="79">
        <v>4395</v>
      </c>
      <c r="F37" s="72">
        <v>3511</v>
      </c>
      <c r="G37" s="72">
        <v>3047</v>
      </c>
      <c r="H37" s="72">
        <v>2915</v>
      </c>
      <c r="I37" s="72">
        <v>1410</v>
      </c>
      <c r="J37" s="80">
        <v>2468</v>
      </c>
    </row>
    <row r="38" spans="2:10" x14ac:dyDescent="0.3">
      <c r="B38" s="108" t="s">
        <v>14</v>
      </c>
      <c r="C38" s="108" t="s">
        <v>116</v>
      </c>
      <c r="D38" s="108" t="s">
        <v>117</v>
      </c>
      <c r="E38" s="79">
        <v>2793</v>
      </c>
      <c r="F38" s="72">
        <v>3145</v>
      </c>
      <c r="G38" s="72">
        <v>2990</v>
      </c>
      <c r="H38" s="72">
        <v>2590</v>
      </c>
      <c r="I38" s="72">
        <v>2078</v>
      </c>
      <c r="J38" s="80">
        <v>3627</v>
      </c>
    </row>
    <row r="39" spans="2:10" x14ac:dyDescent="0.3">
      <c r="B39" s="108" t="s">
        <v>14</v>
      </c>
      <c r="C39" s="108" t="s">
        <v>118</v>
      </c>
      <c r="D39" s="108" t="s">
        <v>119</v>
      </c>
      <c r="E39" s="79">
        <v>98600</v>
      </c>
      <c r="F39" s="72">
        <v>80702</v>
      </c>
      <c r="G39" s="72">
        <v>72063</v>
      </c>
      <c r="H39" s="72">
        <v>60643</v>
      </c>
      <c r="I39" s="72">
        <v>26010</v>
      </c>
      <c r="J39" s="80">
        <v>52333</v>
      </c>
    </row>
    <row r="40" spans="2:10" x14ac:dyDescent="0.3">
      <c r="B40" s="108" t="s">
        <v>14</v>
      </c>
      <c r="C40" s="108" t="s">
        <v>120</v>
      </c>
      <c r="D40" s="108" t="s">
        <v>121</v>
      </c>
      <c r="E40" s="79">
        <v>22870</v>
      </c>
      <c r="F40" s="72">
        <v>22106</v>
      </c>
      <c r="G40" s="72">
        <v>25230</v>
      </c>
      <c r="H40" s="72">
        <v>21548</v>
      </c>
      <c r="I40" s="72">
        <v>10374</v>
      </c>
      <c r="J40" s="80">
        <v>21865</v>
      </c>
    </row>
    <row r="41" spans="2:10" x14ac:dyDescent="0.3">
      <c r="B41" s="108" t="s">
        <v>14</v>
      </c>
      <c r="C41" s="108" t="s">
        <v>122</v>
      </c>
      <c r="D41" s="108" t="s">
        <v>123</v>
      </c>
      <c r="E41" s="79">
        <v>3711</v>
      </c>
      <c r="F41" s="72">
        <v>3196</v>
      </c>
      <c r="G41" s="72">
        <v>2722</v>
      </c>
      <c r="H41" s="72">
        <v>1985</v>
      </c>
      <c r="I41" s="72">
        <v>2796</v>
      </c>
      <c r="J41" s="80">
        <v>2732</v>
      </c>
    </row>
    <row r="42" spans="2:10" x14ac:dyDescent="0.3">
      <c r="B42" s="108" t="s">
        <v>14</v>
      </c>
      <c r="C42" s="108" t="s">
        <v>124</v>
      </c>
      <c r="D42" s="108" t="s">
        <v>125</v>
      </c>
      <c r="E42" s="79">
        <v>14211</v>
      </c>
      <c r="F42" s="72">
        <v>14179</v>
      </c>
      <c r="G42" s="72">
        <v>13026</v>
      </c>
      <c r="H42" s="72">
        <v>9393</v>
      </c>
      <c r="I42" s="72">
        <v>6899</v>
      </c>
      <c r="J42" s="80">
        <v>11317</v>
      </c>
    </row>
    <row r="43" spans="2:10" x14ac:dyDescent="0.3">
      <c r="B43" s="108" t="s">
        <v>14</v>
      </c>
      <c r="C43" s="108" t="s">
        <v>126</v>
      </c>
      <c r="D43" s="108" t="s">
        <v>127</v>
      </c>
      <c r="E43" s="79">
        <v>6837</v>
      </c>
      <c r="F43" s="72">
        <v>6315</v>
      </c>
      <c r="G43" s="72">
        <v>6316</v>
      </c>
      <c r="H43" s="72">
        <v>5170</v>
      </c>
      <c r="I43" s="72">
        <v>3559</v>
      </c>
      <c r="J43" s="80">
        <v>5367</v>
      </c>
    </row>
    <row r="44" spans="2:10" x14ac:dyDescent="0.3">
      <c r="B44" s="108" t="s">
        <v>14</v>
      </c>
      <c r="C44" s="108" t="s">
        <v>128</v>
      </c>
      <c r="D44" s="108" t="s">
        <v>129</v>
      </c>
      <c r="E44" s="79">
        <v>9057</v>
      </c>
      <c r="F44" s="72">
        <v>6941</v>
      </c>
      <c r="G44" s="72">
        <v>6059</v>
      </c>
      <c r="H44" s="72">
        <v>4851</v>
      </c>
      <c r="I44" s="72">
        <v>3964</v>
      </c>
      <c r="J44" s="80">
        <v>5164</v>
      </c>
    </row>
    <row r="45" spans="2:10" x14ac:dyDescent="0.3">
      <c r="B45" s="108" t="s">
        <v>14</v>
      </c>
      <c r="C45" s="108" t="s">
        <v>130</v>
      </c>
      <c r="D45" s="108" t="s">
        <v>131</v>
      </c>
      <c r="E45" s="79">
        <v>15677</v>
      </c>
      <c r="F45" s="72">
        <v>12772</v>
      </c>
      <c r="G45" s="72">
        <v>12383</v>
      </c>
      <c r="H45" s="72">
        <v>9290</v>
      </c>
      <c r="I45" s="72">
        <v>7995</v>
      </c>
      <c r="J45" s="80">
        <v>10213</v>
      </c>
    </row>
    <row r="46" spans="2:10" x14ac:dyDescent="0.3">
      <c r="B46" s="108" t="s">
        <v>14</v>
      </c>
      <c r="C46" s="108" t="s">
        <v>132</v>
      </c>
      <c r="D46" s="108" t="s">
        <v>133</v>
      </c>
      <c r="E46" s="79">
        <v>2297</v>
      </c>
      <c r="F46" s="72">
        <v>2145</v>
      </c>
      <c r="G46" s="72">
        <v>1682</v>
      </c>
      <c r="H46" s="72">
        <v>1623</v>
      </c>
      <c r="I46" s="72">
        <v>1074</v>
      </c>
      <c r="J46" s="80">
        <v>1422</v>
      </c>
    </row>
    <row r="47" spans="2:10" x14ac:dyDescent="0.3">
      <c r="B47" s="108" t="s">
        <v>14</v>
      </c>
      <c r="C47" s="108" t="s">
        <v>134</v>
      </c>
      <c r="D47" s="108" t="s">
        <v>135</v>
      </c>
      <c r="E47" s="79">
        <v>79592</v>
      </c>
      <c r="F47" s="72">
        <v>75943</v>
      </c>
      <c r="G47" s="72">
        <v>72614</v>
      </c>
      <c r="H47" s="72">
        <v>67010</v>
      </c>
      <c r="I47" s="72">
        <v>41755</v>
      </c>
      <c r="J47" s="80">
        <v>61874</v>
      </c>
    </row>
    <row r="48" spans="2:10" x14ac:dyDescent="0.3">
      <c r="B48" s="108" t="s">
        <v>14</v>
      </c>
      <c r="C48" s="108" t="s">
        <v>136</v>
      </c>
      <c r="D48" s="108" t="s">
        <v>137</v>
      </c>
      <c r="E48" s="79">
        <v>34608</v>
      </c>
      <c r="F48" s="72">
        <v>29767</v>
      </c>
      <c r="G48" s="72">
        <v>26820</v>
      </c>
      <c r="H48" s="72">
        <v>25049</v>
      </c>
      <c r="I48" s="72">
        <v>22029</v>
      </c>
      <c r="J48" s="80">
        <v>22067</v>
      </c>
    </row>
    <row r="49" spans="2:10" x14ac:dyDescent="0.3">
      <c r="B49" s="108" t="s">
        <v>14</v>
      </c>
      <c r="C49" s="108" t="s">
        <v>138</v>
      </c>
      <c r="D49" s="108" t="s">
        <v>139</v>
      </c>
      <c r="E49" s="79">
        <v>27743</v>
      </c>
      <c r="F49" s="72">
        <v>27327</v>
      </c>
      <c r="G49" s="72">
        <v>23931</v>
      </c>
      <c r="H49" s="72">
        <v>18278</v>
      </c>
      <c r="I49" s="72">
        <v>13727</v>
      </c>
      <c r="J49" s="80">
        <v>20845</v>
      </c>
    </row>
    <row r="50" spans="2:10" x14ac:dyDescent="0.3">
      <c r="B50" s="108" t="s">
        <v>14</v>
      </c>
      <c r="C50" s="108" t="s">
        <v>140</v>
      </c>
      <c r="D50" s="108" t="s">
        <v>141</v>
      </c>
      <c r="E50" s="79">
        <v>15566</v>
      </c>
      <c r="F50" s="72">
        <v>14388</v>
      </c>
      <c r="G50" s="72">
        <v>11918</v>
      </c>
      <c r="H50" s="72">
        <v>9671</v>
      </c>
      <c r="I50" s="72">
        <v>8037</v>
      </c>
      <c r="J50" s="80">
        <v>5095</v>
      </c>
    </row>
    <row r="51" spans="2:10" x14ac:dyDescent="0.3">
      <c r="B51" s="108" t="s">
        <v>14</v>
      </c>
      <c r="C51" s="108" t="s">
        <v>142</v>
      </c>
      <c r="D51" s="108" t="s">
        <v>143</v>
      </c>
      <c r="E51" s="79">
        <v>8392</v>
      </c>
      <c r="F51" s="72">
        <v>7822</v>
      </c>
      <c r="G51" s="72">
        <v>6695</v>
      </c>
      <c r="H51" s="72">
        <v>5780</v>
      </c>
      <c r="I51" s="72">
        <v>4452</v>
      </c>
      <c r="J51" s="80">
        <v>4350</v>
      </c>
    </row>
    <row r="52" spans="2:10" x14ac:dyDescent="0.3">
      <c r="B52" s="108" t="s">
        <v>14</v>
      </c>
      <c r="C52" s="108" t="s">
        <v>144</v>
      </c>
      <c r="D52" s="108" t="s">
        <v>145</v>
      </c>
      <c r="E52" s="79">
        <v>2226</v>
      </c>
      <c r="F52" s="72">
        <v>1585</v>
      </c>
      <c r="G52" s="72">
        <v>1824</v>
      </c>
      <c r="H52" s="72">
        <v>2070</v>
      </c>
      <c r="I52" s="72">
        <v>2385</v>
      </c>
      <c r="J52" s="80">
        <v>2168</v>
      </c>
    </row>
    <row r="53" spans="2:10" x14ac:dyDescent="0.3">
      <c r="B53" s="108" t="s">
        <v>14</v>
      </c>
      <c r="C53" s="108" t="s">
        <v>146</v>
      </c>
      <c r="D53" s="108" t="s">
        <v>147</v>
      </c>
      <c r="E53" s="79">
        <v>7412</v>
      </c>
      <c r="F53" s="72">
        <v>7424</v>
      </c>
      <c r="G53" s="72">
        <v>6745</v>
      </c>
      <c r="H53" s="72">
        <v>6346</v>
      </c>
      <c r="I53" s="72">
        <v>4168</v>
      </c>
      <c r="J53" s="80">
        <v>3820</v>
      </c>
    </row>
    <row r="54" spans="2:10" x14ac:dyDescent="0.3">
      <c r="B54" s="108" t="s">
        <v>14</v>
      </c>
      <c r="C54" s="108" t="s">
        <v>148</v>
      </c>
      <c r="D54" s="108" t="s">
        <v>149</v>
      </c>
      <c r="E54" s="79">
        <v>16238</v>
      </c>
      <c r="F54" s="72">
        <v>14766</v>
      </c>
      <c r="G54" s="72">
        <v>13243</v>
      </c>
      <c r="H54" s="72">
        <v>10287</v>
      </c>
      <c r="I54" s="72">
        <v>9900</v>
      </c>
      <c r="J54" s="80">
        <v>7961</v>
      </c>
    </row>
    <row r="55" spans="2:10" x14ac:dyDescent="0.3">
      <c r="B55" s="108" t="s">
        <v>14</v>
      </c>
      <c r="C55" s="108" t="s">
        <v>150</v>
      </c>
      <c r="D55" s="108" t="s">
        <v>151</v>
      </c>
      <c r="E55" s="79">
        <v>6361</v>
      </c>
      <c r="F55" s="72">
        <v>6213</v>
      </c>
      <c r="G55" s="72">
        <v>5340</v>
      </c>
      <c r="H55" s="72">
        <v>4377</v>
      </c>
      <c r="I55" s="72">
        <v>5737</v>
      </c>
      <c r="J55" s="80">
        <v>6239</v>
      </c>
    </row>
    <row r="56" spans="2:10" x14ac:dyDescent="0.3">
      <c r="B56" s="108" t="s">
        <v>14</v>
      </c>
      <c r="C56" s="108" t="s">
        <v>152</v>
      </c>
      <c r="D56" s="108" t="s">
        <v>153</v>
      </c>
      <c r="E56" s="79">
        <v>7690</v>
      </c>
      <c r="F56" s="72">
        <v>7526</v>
      </c>
      <c r="G56" s="72">
        <v>7154</v>
      </c>
      <c r="H56" s="72">
        <v>5724</v>
      </c>
      <c r="I56" s="72">
        <v>3305</v>
      </c>
      <c r="J56" s="80">
        <v>4397</v>
      </c>
    </row>
    <row r="57" spans="2:10" x14ac:dyDescent="0.3">
      <c r="B57" s="108" t="s">
        <v>14</v>
      </c>
      <c r="C57" s="108" t="s">
        <v>154</v>
      </c>
      <c r="D57" s="108" t="s">
        <v>155</v>
      </c>
      <c r="E57" s="79">
        <v>19624</v>
      </c>
      <c r="F57" s="72">
        <v>16488</v>
      </c>
      <c r="G57" s="72">
        <v>14810</v>
      </c>
      <c r="H57" s="72">
        <v>12094</v>
      </c>
      <c r="I57" s="72">
        <v>5410</v>
      </c>
      <c r="J57" s="80">
        <v>7953</v>
      </c>
    </row>
    <row r="58" spans="2:10" x14ac:dyDescent="0.3">
      <c r="B58" s="108" t="s">
        <v>14</v>
      </c>
      <c r="C58" s="108" t="s">
        <v>159</v>
      </c>
      <c r="D58" s="108" t="s">
        <v>160</v>
      </c>
      <c r="E58" s="79">
        <v>3475</v>
      </c>
      <c r="F58" s="72">
        <v>3051</v>
      </c>
      <c r="G58" s="72">
        <v>3122</v>
      </c>
      <c r="H58" s="72">
        <v>2611</v>
      </c>
      <c r="I58" s="72">
        <v>356</v>
      </c>
      <c r="J58" s="80">
        <v>2129</v>
      </c>
    </row>
    <row r="59" spans="2:10" x14ac:dyDescent="0.3">
      <c r="B59" s="108" t="s">
        <v>14</v>
      </c>
      <c r="C59" s="108" t="s">
        <v>161</v>
      </c>
      <c r="D59" s="108" t="s">
        <v>162</v>
      </c>
      <c r="E59" s="79">
        <v>12295</v>
      </c>
      <c r="F59" s="72">
        <v>10525</v>
      </c>
      <c r="G59" s="72">
        <v>9604</v>
      </c>
      <c r="H59" s="72">
        <v>7281</v>
      </c>
      <c r="I59" s="72">
        <v>3610</v>
      </c>
      <c r="J59" s="80">
        <v>6437</v>
      </c>
    </row>
    <row r="60" spans="2:10" x14ac:dyDescent="0.3">
      <c r="B60" s="108" t="s">
        <v>14</v>
      </c>
      <c r="C60" s="108" t="s">
        <v>163</v>
      </c>
      <c r="D60" s="108" t="s">
        <v>164</v>
      </c>
      <c r="E60" s="79">
        <v>7543</v>
      </c>
      <c r="F60" s="72">
        <v>6892</v>
      </c>
      <c r="G60" s="72">
        <v>5521</v>
      </c>
      <c r="H60" s="72">
        <v>3513</v>
      </c>
      <c r="I60" s="72">
        <v>2913</v>
      </c>
      <c r="J60" s="80">
        <v>3877</v>
      </c>
    </row>
    <row r="61" spans="2:10" x14ac:dyDescent="0.3">
      <c r="B61" t="s">
        <v>14</v>
      </c>
      <c r="C61" s="85" t="s">
        <v>165</v>
      </c>
      <c r="D61" t="s">
        <v>166</v>
      </c>
      <c r="E61" s="134">
        <v>16378</v>
      </c>
      <c r="F61" s="135">
        <v>13519</v>
      </c>
      <c r="G61" s="135">
        <v>12477</v>
      </c>
      <c r="H61" s="135">
        <v>757</v>
      </c>
      <c r="I61" s="135">
        <v>5894</v>
      </c>
      <c r="J61" s="136">
        <v>10950</v>
      </c>
    </row>
    <row r="62" spans="2:10" x14ac:dyDescent="0.3">
      <c r="B62" s="108" t="s">
        <v>14</v>
      </c>
      <c r="C62" s="108" t="s">
        <v>167</v>
      </c>
      <c r="D62" s="108" t="s">
        <v>168</v>
      </c>
      <c r="E62" s="79">
        <v>1612</v>
      </c>
      <c r="F62" s="72">
        <v>5528</v>
      </c>
      <c r="G62" s="72">
        <v>5457</v>
      </c>
      <c r="H62" s="72">
        <v>5651</v>
      </c>
      <c r="I62" s="72">
        <v>1591</v>
      </c>
      <c r="J62" s="80">
        <v>3864</v>
      </c>
    </row>
    <row r="63" spans="2:10" x14ac:dyDescent="0.3">
      <c r="B63" s="108" t="s">
        <v>14</v>
      </c>
      <c r="C63" s="108" t="s">
        <v>308</v>
      </c>
      <c r="D63" s="108" t="s">
        <v>309</v>
      </c>
      <c r="E63" s="79" t="s">
        <v>158</v>
      </c>
      <c r="F63" s="72" t="s">
        <v>158</v>
      </c>
      <c r="G63" s="72" t="s">
        <v>158</v>
      </c>
      <c r="H63" s="72">
        <v>0</v>
      </c>
      <c r="I63" s="72">
        <v>460</v>
      </c>
      <c r="J63" s="80" t="s">
        <v>158</v>
      </c>
    </row>
    <row r="64" spans="2:10" x14ac:dyDescent="0.3">
      <c r="B64" s="108" t="s">
        <v>14</v>
      </c>
      <c r="C64" s="108" t="s">
        <v>169</v>
      </c>
      <c r="D64" s="108" t="s">
        <v>170</v>
      </c>
      <c r="E64" s="79" t="s">
        <v>158</v>
      </c>
      <c r="F64" s="72" t="s">
        <v>158</v>
      </c>
      <c r="G64" s="72" t="s">
        <v>158</v>
      </c>
      <c r="H64" s="72" t="s">
        <v>158</v>
      </c>
      <c r="I64" s="72">
        <v>5</v>
      </c>
      <c r="J64" s="80">
        <v>100</v>
      </c>
    </row>
    <row r="65" spans="2:10" x14ac:dyDescent="0.3">
      <c r="B65" s="108" t="s">
        <v>14</v>
      </c>
      <c r="C65" s="108" t="s">
        <v>171</v>
      </c>
      <c r="D65" s="108" t="s">
        <v>172</v>
      </c>
      <c r="E65" s="79" t="s">
        <v>158</v>
      </c>
      <c r="F65" s="72" t="s">
        <v>158</v>
      </c>
      <c r="G65" s="72" t="s">
        <v>158</v>
      </c>
      <c r="H65" s="72" t="s">
        <v>158</v>
      </c>
      <c r="I65" s="72">
        <v>0</v>
      </c>
      <c r="J65" s="80">
        <v>3</v>
      </c>
    </row>
    <row r="66" spans="2:10" x14ac:dyDescent="0.3">
      <c r="B66" s="108" t="s">
        <v>14</v>
      </c>
      <c r="C66" s="108" t="s">
        <v>173</v>
      </c>
      <c r="D66" s="108" t="s">
        <v>174</v>
      </c>
      <c r="E66" s="79" t="s">
        <v>158</v>
      </c>
      <c r="F66" s="72" t="s">
        <v>158</v>
      </c>
      <c r="G66" s="72" t="s">
        <v>158</v>
      </c>
      <c r="H66" s="72" t="s">
        <v>158</v>
      </c>
      <c r="I66" s="72">
        <v>272</v>
      </c>
      <c r="J66" s="80" t="s">
        <v>158</v>
      </c>
    </row>
    <row r="67" spans="2:10" x14ac:dyDescent="0.3">
      <c r="B67" s="108" t="s">
        <v>14</v>
      </c>
      <c r="C67" s="108" t="s">
        <v>175</v>
      </c>
      <c r="D67" s="108" t="s">
        <v>176</v>
      </c>
      <c r="E67" s="79" t="s">
        <v>158</v>
      </c>
      <c r="F67" s="72" t="s">
        <v>158</v>
      </c>
      <c r="G67" s="72" t="s">
        <v>158</v>
      </c>
      <c r="H67" s="72" t="s">
        <v>158</v>
      </c>
      <c r="I67" s="72">
        <v>143</v>
      </c>
      <c r="J67" s="80">
        <v>696</v>
      </c>
    </row>
    <row r="68" spans="2:10" x14ac:dyDescent="0.3">
      <c r="B68" s="108" t="s">
        <v>14</v>
      </c>
      <c r="C68" s="108" t="s">
        <v>177</v>
      </c>
      <c r="D68" s="108" t="s">
        <v>178</v>
      </c>
      <c r="E68" s="79" t="s">
        <v>158</v>
      </c>
      <c r="F68" s="72" t="s">
        <v>158</v>
      </c>
      <c r="G68" s="72" t="s">
        <v>158</v>
      </c>
      <c r="H68" s="72" t="s">
        <v>158</v>
      </c>
      <c r="I68" s="72">
        <v>4058</v>
      </c>
      <c r="J68" s="80">
        <v>1591</v>
      </c>
    </row>
    <row r="69" spans="2:10" x14ac:dyDescent="0.3">
      <c r="B69" s="108" t="s">
        <v>14</v>
      </c>
      <c r="C69" s="108" t="s">
        <v>179</v>
      </c>
      <c r="D69" s="108" t="s">
        <v>180</v>
      </c>
      <c r="E69" s="79" t="s">
        <v>158</v>
      </c>
      <c r="F69" s="72" t="s">
        <v>158</v>
      </c>
      <c r="G69" s="72" t="s">
        <v>158</v>
      </c>
      <c r="H69" s="72" t="s">
        <v>158</v>
      </c>
      <c r="I69" s="72">
        <v>0</v>
      </c>
      <c r="J69" s="80">
        <v>385</v>
      </c>
    </row>
    <row r="70" spans="2:10" x14ac:dyDescent="0.3">
      <c r="B70" s="108" t="s">
        <v>14</v>
      </c>
      <c r="C70" s="108" t="s">
        <v>181</v>
      </c>
      <c r="D70" s="108" t="s">
        <v>182</v>
      </c>
      <c r="E70" s="79" t="s">
        <v>158</v>
      </c>
      <c r="F70" s="72" t="s">
        <v>158</v>
      </c>
      <c r="G70" s="72" t="s">
        <v>158</v>
      </c>
      <c r="H70" s="72" t="s">
        <v>158</v>
      </c>
      <c r="I70" s="72">
        <v>179</v>
      </c>
      <c r="J70" s="80">
        <v>590</v>
      </c>
    </row>
    <row r="71" spans="2:10" x14ac:dyDescent="0.3">
      <c r="B71" s="108" t="s">
        <v>14</v>
      </c>
      <c r="C71" s="108" t="s">
        <v>310</v>
      </c>
      <c r="D71" s="108" t="s">
        <v>311</v>
      </c>
      <c r="E71" s="79" t="s">
        <v>158</v>
      </c>
      <c r="F71" s="72" t="s">
        <v>158</v>
      </c>
      <c r="G71" s="72" t="s">
        <v>158</v>
      </c>
      <c r="H71" s="72" t="s">
        <v>158</v>
      </c>
      <c r="I71" s="72">
        <v>132</v>
      </c>
      <c r="J71" s="80">
        <v>0</v>
      </c>
    </row>
    <row r="72" spans="2:10" x14ac:dyDescent="0.3">
      <c r="B72" s="108" t="s">
        <v>14</v>
      </c>
      <c r="C72" s="108" t="s">
        <v>183</v>
      </c>
      <c r="D72" s="108" t="s">
        <v>184</v>
      </c>
      <c r="E72" s="79" t="s">
        <v>158</v>
      </c>
      <c r="F72" s="72" t="s">
        <v>158</v>
      </c>
      <c r="G72" s="72" t="s">
        <v>158</v>
      </c>
      <c r="H72" s="72" t="s">
        <v>158</v>
      </c>
      <c r="I72" s="72">
        <v>271</v>
      </c>
      <c r="J72" s="80">
        <v>904</v>
      </c>
    </row>
    <row r="73" spans="2:10" x14ac:dyDescent="0.3">
      <c r="B73" s="108" t="s">
        <v>14</v>
      </c>
      <c r="C73" s="108" t="s">
        <v>312</v>
      </c>
      <c r="D73" s="108" t="s">
        <v>313</v>
      </c>
      <c r="E73" s="79" t="s">
        <v>158</v>
      </c>
      <c r="F73" s="72" t="s">
        <v>158</v>
      </c>
      <c r="G73" s="72" t="s">
        <v>158</v>
      </c>
      <c r="H73" s="72" t="s">
        <v>158</v>
      </c>
      <c r="I73" s="72">
        <v>130</v>
      </c>
      <c r="J73" s="80" t="s">
        <v>158</v>
      </c>
    </row>
    <row r="74" spans="2:10" x14ac:dyDescent="0.3">
      <c r="B74" s="108" t="s">
        <v>14</v>
      </c>
      <c r="C74" s="108" t="s">
        <v>185</v>
      </c>
      <c r="D74" s="108" t="s">
        <v>186</v>
      </c>
      <c r="E74" s="79">
        <v>5625</v>
      </c>
      <c r="F74" s="72">
        <v>5860</v>
      </c>
      <c r="G74" s="72">
        <v>5415</v>
      </c>
      <c r="H74" s="72">
        <v>4287</v>
      </c>
      <c r="I74" s="72">
        <v>2644</v>
      </c>
      <c r="J74" s="80">
        <v>5468</v>
      </c>
    </row>
    <row r="75" spans="2:10" x14ac:dyDescent="0.3">
      <c r="B75" s="108" t="s">
        <v>14</v>
      </c>
      <c r="C75" s="108" t="s">
        <v>187</v>
      </c>
      <c r="D75" s="108" t="s">
        <v>188</v>
      </c>
      <c r="E75" s="79">
        <v>17984</v>
      </c>
      <c r="F75" s="72">
        <v>17063</v>
      </c>
      <c r="G75" s="72">
        <v>15321</v>
      </c>
      <c r="H75" s="72">
        <v>11824</v>
      </c>
      <c r="I75" s="72">
        <v>12151</v>
      </c>
      <c r="J75" s="80">
        <v>7549</v>
      </c>
    </row>
    <row r="76" spans="2:10" x14ac:dyDescent="0.3">
      <c r="B76" s="108" t="s">
        <v>11</v>
      </c>
      <c r="C76" s="108" t="s">
        <v>189</v>
      </c>
      <c r="D76" s="108" t="s">
        <v>190</v>
      </c>
      <c r="E76" s="79">
        <v>35626</v>
      </c>
      <c r="F76" s="72">
        <v>19291</v>
      </c>
      <c r="G76" s="72">
        <v>9846</v>
      </c>
      <c r="H76" s="72">
        <v>8941</v>
      </c>
      <c r="I76" s="72">
        <v>12841</v>
      </c>
      <c r="J76" s="80">
        <v>31689</v>
      </c>
    </row>
    <row r="77" spans="2:10" x14ac:dyDescent="0.3">
      <c r="B77" s="108" t="s">
        <v>11</v>
      </c>
      <c r="C77" s="108" t="s">
        <v>191</v>
      </c>
      <c r="D77" s="108" t="s">
        <v>192</v>
      </c>
      <c r="E77" s="79">
        <v>25676</v>
      </c>
      <c r="F77" s="72">
        <v>26308</v>
      </c>
      <c r="G77" s="72">
        <v>19643</v>
      </c>
      <c r="H77" s="72">
        <v>21998</v>
      </c>
      <c r="I77" s="72">
        <v>16254</v>
      </c>
      <c r="J77" s="80">
        <v>18665</v>
      </c>
    </row>
    <row r="78" spans="2:10" x14ac:dyDescent="0.3">
      <c r="B78" s="108" t="s">
        <v>11</v>
      </c>
      <c r="C78" s="108" t="s">
        <v>193</v>
      </c>
      <c r="D78" s="108" t="s">
        <v>194</v>
      </c>
      <c r="E78" s="79">
        <v>25855</v>
      </c>
      <c r="F78" s="72">
        <v>24671</v>
      </c>
      <c r="G78" s="72">
        <v>21036</v>
      </c>
      <c r="H78" s="72">
        <v>22101</v>
      </c>
      <c r="I78" s="72">
        <v>172900</v>
      </c>
      <c r="J78" s="80">
        <v>21351</v>
      </c>
    </row>
    <row r="79" spans="2:10" x14ac:dyDescent="0.3">
      <c r="B79" s="108" t="s">
        <v>11</v>
      </c>
      <c r="C79" s="108" t="s">
        <v>195</v>
      </c>
      <c r="D79" s="108" t="s">
        <v>196</v>
      </c>
      <c r="E79" s="79">
        <v>11049</v>
      </c>
      <c r="F79" s="72">
        <v>9205</v>
      </c>
      <c r="G79" s="72">
        <v>8968</v>
      </c>
      <c r="H79" s="72">
        <v>6197</v>
      </c>
      <c r="I79" s="72">
        <v>6239</v>
      </c>
      <c r="J79" s="80">
        <v>5990</v>
      </c>
    </row>
    <row r="80" spans="2:10" x14ac:dyDescent="0.3">
      <c r="B80" s="108" t="s">
        <v>11</v>
      </c>
      <c r="C80" s="108" t="s">
        <v>197</v>
      </c>
      <c r="D80" s="108" t="s">
        <v>198</v>
      </c>
      <c r="E80" s="79">
        <v>22083</v>
      </c>
      <c r="F80" s="72">
        <v>18421</v>
      </c>
      <c r="G80" s="72">
        <v>15847</v>
      </c>
      <c r="H80" s="72">
        <v>15045</v>
      </c>
      <c r="I80" s="72">
        <v>13316</v>
      </c>
      <c r="J80" s="80">
        <v>17353</v>
      </c>
    </row>
    <row r="81" spans="2:10" x14ac:dyDescent="0.3">
      <c r="B81" s="108" t="s">
        <v>11</v>
      </c>
      <c r="C81" s="108" t="s">
        <v>201</v>
      </c>
      <c r="D81" s="108" t="s">
        <v>202</v>
      </c>
      <c r="E81" s="79">
        <v>40455</v>
      </c>
      <c r="F81" s="72">
        <v>31774</v>
      </c>
      <c r="G81" s="72">
        <v>22986</v>
      </c>
      <c r="H81" s="72">
        <v>20001</v>
      </c>
      <c r="I81" s="72">
        <v>15704</v>
      </c>
      <c r="J81" s="80">
        <v>18606</v>
      </c>
    </row>
    <row r="82" spans="2:10" x14ac:dyDescent="0.3">
      <c r="B82" s="108" t="s">
        <v>11</v>
      </c>
      <c r="C82" s="108" t="s">
        <v>203</v>
      </c>
      <c r="D82" s="108" t="s">
        <v>204</v>
      </c>
      <c r="E82" s="79">
        <v>27583</v>
      </c>
      <c r="F82" s="72">
        <v>24851</v>
      </c>
      <c r="G82" s="72">
        <v>20051</v>
      </c>
      <c r="H82" s="72">
        <v>17036</v>
      </c>
      <c r="I82" s="72">
        <v>11978</v>
      </c>
      <c r="J82" s="80">
        <v>17468</v>
      </c>
    </row>
    <row r="83" spans="2:10" x14ac:dyDescent="0.3">
      <c r="B83" s="108" t="s">
        <v>11</v>
      </c>
      <c r="C83" s="108" t="s">
        <v>205</v>
      </c>
      <c r="D83" s="108" t="s">
        <v>206</v>
      </c>
      <c r="E83" s="79">
        <v>33112</v>
      </c>
      <c r="F83" s="72">
        <v>22970</v>
      </c>
      <c r="G83" s="72">
        <v>18048</v>
      </c>
      <c r="H83" s="72">
        <v>14555</v>
      </c>
      <c r="I83" s="72">
        <v>10918</v>
      </c>
      <c r="J83" s="80">
        <v>14911</v>
      </c>
    </row>
    <row r="84" spans="2:10" x14ac:dyDescent="0.3">
      <c r="B84" s="108" t="s">
        <v>11</v>
      </c>
      <c r="C84" s="108" t="s">
        <v>207</v>
      </c>
      <c r="D84" s="108" t="s">
        <v>208</v>
      </c>
      <c r="E84" s="79">
        <v>51541</v>
      </c>
      <c r="F84" s="72">
        <v>55368</v>
      </c>
      <c r="G84" s="72">
        <v>32254</v>
      </c>
      <c r="H84" s="72">
        <v>39626</v>
      </c>
      <c r="I84" s="72">
        <v>54557</v>
      </c>
      <c r="J84" s="80">
        <v>55247</v>
      </c>
    </row>
    <row r="85" spans="2:10" x14ac:dyDescent="0.3">
      <c r="B85" s="108" t="s">
        <v>11</v>
      </c>
      <c r="C85" s="108" t="s">
        <v>209</v>
      </c>
      <c r="D85" s="108" t="s">
        <v>210</v>
      </c>
      <c r="E85" s="79">
        <v>11323</v>
      </c>
      <c r="F85" s="72">
        <v>10871</v>
      </c>
      <c r="G85" s="72">
        <v>10859</v>
      </c>
      <c r="H85" s="72">
        <v>7449</v>
      </c>
      <c r="I85" s="72">
        <v>9057</v>
      </c>
      <c r="J85" s="80">
        <v>10934</v>
      </c>
    </row>
    <row r="86" spans="2:10" x14ac:dyDescent="0.3">
      <c r="B86" s="108" t="s">
        <v>11</v>
      </c>
      <c r="C86" s="108" t="s">
        <v>211</v>
      </c>
      <c r="D86" s="108" t="s">
        <v>212</v>
      </c>
      <c r="E86" s="79">
        <v>6579</v>
      </c>
      <c r="F86" s="72">
        <v>6154</v>
      </c>
      <c r="G86" s="72">
        <v>3368</v>
      </c>
      <c r="H86" s="72">
        <v>0</v>
      </c>
      <c r="I86" s="72">
        <v>1599</v>
      </c>
      <c r="J86" s="80">
        <v>4868</v>
      </c>
    </row>
    <row r="87" spans="2:10" x14ac:dyDescent="0.3">
      <c r="B87" s="108" t="s">
        <v>11</v>
      </c>
      <c r="C87" s="108" t="s">
        <v>213</v>
      </c>
      <c r="D87" s="108" t="s">
        <v>214</v>
      </c>
      <c r="E87" s="79">
        <v>21555</v>
      </c>
      <c r="F87" s="72">
        <v>19263</v>
      </c>
      <c r="G87" s="72">
        <v>16115</v>
      </c>
      <c r="H87" s="72">
        <v>13627</v>
      </c>
      <c r="I87" s="72">
        <v>17816</v>
      </c>
      <c r="J87" s="80">
        <v>24499</v>
      </c>
    </row>
    <row r="88" spans="2:10" x14ac:dyDescent="0.3">
      <c r="B88" s="108" t="s">
        <v>11</v>
      </c>
      <c r="C88" s="108" t="s">
        <v>215</v>
      </c>
      <c r="D88" s="108" t="s">
        <v>216</v>
      </c>
      <c r="E88" s="79">
        <v>26043</v>
      </c>
      <c r="F88" s="72">
        <v>24967</v>
      </c>
      <c r="G88" s="72">
        <v>23271</v>
      </c>
      <c r="H88" s="72">
        <v>21072</v>
      </c>
      <c r="I88" s="72">
        <v>19268</v>
      </c>
      <c r="J88" s="80">
        <v>27284</v>
      </c>
    </row>
    <row r="89" spans="2:10" x14ac:dyDescent="0.3">
      <c r="B89" s="108" t="s">
        <v>11</v>
      </c>
      <c r="C89" s="108" t="s">
        <v>217</v>
      </c>
      <c r="D89" s="108" t="s">
        <v>218</v>
      </c>
      <c r="E89" s="79">
        <v>9104</v>
      </c>
      <c r="F89" s="72">
        <v>7587</v>
      </c>
      <c r="G89" s="72">
        <v>6231</v>
      </c>
      <c r="H89" s="72">
        <v>5878</v>
      </c>
      <c r="I89" s="72">
        <v>6423</v>
      </c>
      <c r="J89" s="80">
        <v>8596</v>
      </c>
    </row>
    <row r="90" spans="2:10" x14ac:dyDescent="0.3">
      <c r="B90" s="108" t="s">
        <v>11</v>
      </c>
      <c r="C90" s="108" t="s">
        <v>219</v>
      </c>
      <c r="D90" s="108" t="s">
        <v>220</v>
      </c>
      <c r="E90" s="79">
        <v>83828</v>
      </c>
      <c r="F90" s="72">
        <v>69240</v>
      </c>
      <c r="G90" s="72">
        <v>63026</v>
      </c>
      <c r="H90" s="72">
        <v>42325</v>
      </c>
      <c r="I90" s="72">
        <v>47305</v>
      </c>
      <c r="J90" s="80">
        <v>55584</v>
      </c>
    </row>
    <row r="91" spans="2:10" x14ac:dyDescent="0.3">
      <c r="B91" s="108" t="s">
        <v>11</v>
      </c>
      <c r="C91" s="108" t="s">
        <v>221</v>
      </c>
      <c r="D91" s="108" t="s">
        <v>222</v>
      </c>
      <c r="E91" s="79">
        <v>12054</v>
      </c>
      <c r="F91" s="72">
        <v>11197</v>
      </c>
      <c r="G91" s="72">
        <v>8795</v>
      </c>
      <c r="H91" s="72">
        <v>8621</v>
      </c>
      <c r="I91" s="72">
        <v>9782</v>
      </c>
      <c r="J91" s="80">
        <v>11272</v>
      </c>
    </row>
    <row r="92" spans="2:10" x14ac:dyDescent="0.3">
      <c r="B92" s="108" t="s">
        <v>11</v>
      </c>
      <c r="C92" s="108" t="s">
        <v>223</v>
      </c>
      <c r="D92" s="108" t="s">
        <v>224</v>
      </c>
      <c r="E92" s="79">
        <v>15467</v>
      </c>
      <c r="F92" s="72">
        <v>14342</v>
      </c>
      <c r="G92" s="72">
        <v>12637</v>
      </c>
      <c r="H92" s="72">
        <v>7570</v>
      </c>
      <c r="I92" s="72">
        <v>7789</v>
      </c>
      <c r="J92" s="80">
        <v>7411</v>
      </c>
    </row>
    <row r="93" spans="2:10" x14ac:dyDescent="0.3">
      <c r="B93" s="108" t="s">
        <v>11</v>
      </c>
      <c r="C93" s="108" t="s">
        <v>225</v>
      </c>
      <c r="D93" s="108" t="s">
        <v>226</v>
      </c>
      <c r="E93" s="79">
        <v>65060</v>
      </c>
      <c r="F93" s="72">
        <v>50100</v>
      </c>
      <c r="G93" s="72">
        <v>43928</v>
      </c>
      <c r="H93" s="72">
        <v>35016</v>
      </c>
      <c r="I93" s="72">
        <v>49414</v>
      </c>
      <c r="J93" s="80">
        <v>56387</v>
      </c>
    </row>
    <row r="94" spans="2:10" x14ac:dyDescent="0.3">
      <c r="B94" s="108" t="s">
        <v>11</v>
      </c>
      <c r="C94" s="108" t="s">
        <v>227</v>
      </c>
      <c r="D94" s="108" t="s">
        <v>228</v>
      </c>
      <c r="E94" s="79">
        <v>16295</v>
      </c>
      <c r="F94" s="72">
        <v>17012</v>
      </c>
      <c r="G94" s="72">
        <v>16607</v>
      </c>
      <c r="H94" s="72">
        <v>15487</v>
      </c>
      <c r="I94" s="72">
        <v>17028</v>
      </c>
      <c r="J94" s="80">
        <v>19159</v>
      </c>
    </row>
    <row r="95" spans="2:10" x14ac:dyDescent="0.3">
      <c r="B95" s="108" t="s">
        <v>11</v>
      </c>
      <c r="C95" s="108" t="s">
        <v>229</v>
      </c>
      <c r="D95" s="108" t="s">
        <v>230</v>
      </c>
      <c r="E95" s="79">
        <v>28200</v>
      </c>
      <c r="F95" s="72">
        <v>23788</v>
      </c>
      <c r="G95" s="72">
        <v>29676</v>
      </c>
      <c r="H95" s="72">
        <v>21668</v>
      </c>
      <c r="I95" s="72">
        <v>16175</v>
      </c>
      <c r="J95" s="80">
        <v>15117</v>
      </c>
    </row>
    <row r="96" spans="2:10" x14ac:dyDescent="0.3">
      <c r="B96" s="108" t="s">
        <v>11</v>
      </c>
      <c r="C96" s="108" t="s">
        <v>231</v>
      </c>
      <c r="D96" s="108" t="s">
        <v>232</v>
      </c>
      <c r="E96" s="79">
        <v>52863</v>
      </c>
      <c r="F96" s="72">
        <v>36500</v>
      </c>
      <c r="G96" s="72">
        <v>37909</v>
      </c>
      <c r="H96" s="72">
        <v>36596</v>
      </c>
      <c r="I96" s="72">
        <v>29095</v>
      </c>
      <c r="J96" s="80">
        <v>31968</v>
      </c>
    </row>
    <row r="97" spans="2:10" x14ac:dyDescent="0.3">
      <c r="B97" s="108" t="s">
        <v>11</v>
      </c>
      <c r="C97" s="108" t="s">
        <v>233</v>
      </c>
      <c r="D97" s="108" t="s">
        <v>234</v>
      </c>
      <c r="E97" s="79">
        <v>45919</v>
      </c>
      <c r="F97" s="72">
        <v>48805</v>
      </c>
      <c r="G97" s="72">
        <v>62826</v>
      </c>
      <c r="H97" s="72">
        <v>58313</v>
      </c>
      <c r="I97" s="72">
        <v>69866</v>
      </c>
      <c r="J97" s="80">
        <v>77600</v>
      </c>
    </row>
    <row r="98" spans="2:10" x14ac:dyDescent="0.3">
      <c r="B98" s="108" t="s">
        <v>11</v>
      </c>
      <c r="C98" s="108" t="s">
        <v>235</v>
      </c>
      <c r="D98" s="108" t="s">
        <v>236</v>
      </c>
      <c r="E98" s="79">
        <v>14357</v>
      </c>
      <c r="F98" s="72">
        <v>14082</v>
      </c>
      <c r="G98" s="72">
        <v>13534</v>
      </c>
      <c r="H98" s="72">
        <v>10573</v>
      </c>
      <c r="I98" s="72">
        <v>16641</v>
      </c>
      <c r="J98" s="80">
        <v>24100</v>
      </c>
    </row>
    <row r="99" spans="2:10" x14ac:dyDescent="0.3">
      <c r="B99" s="108" t="s">
        <v>11</v>
      </c>
      <c r="C99" s="108" t="s">
        <v>237</v>
      </c>
      <c r="D99" s="108" t="s">
        <v>238</v>
      </c>
      <c r="E99" s="79">
        <v>23213</v>
      </c>
      <c r="F99" s="72">
        <v>23517</v>
      </c>
      <c r="G99" s="72">
        <v>22673</v>
      </c>
      <c r="H99" s="72">
        <v>13330</v>
      </c>
      <c r="I99" s="72">
        <v>16360</v>
      </c>
      <c r="J99" s="80">
        <v>15860</v>
      </c>
    </row>
    <row r="100" spans="2:10" x14ac:dyDescent="0.3">
      <c r="B100" s="108" t="s">
        <v>11</v>
      </c>
      <c r="C100" s="108" t="s">
        <v>239</v>
      </c>
      <c r="D100" s="108" t="s">
        <v>240</v>
      </c>
      <c r="E100" s="79">
        <v>18186</v>
      </c>
      <c r="F100" s="72">
        <v>20979</v>
      </c>
      <c r="G100" s="72">
        <v>18544</v>
      </c>
      <c r="H100" s="72">
        <v>11631</v>
      </c>
      <c r="I100" s="72">
        <v>13708</v>
      </c>
      <c r="J100" s="80">
        <v>14424</v>
      </c>
    </row>
    <row r="101" spans="2:10" x14ac:dyDescent="0.3">
      <c r="B101" s="108" t="s">
        <v>11</v>
      </c>
      <c r="C101" s="108" t="s">
        <v>241</v>
      </c>
      <c r="D101" s="108" t="s">
        <v>242</v>
      </c>
      <c r="E101" s="79">
        <v>64154</v>
      </c>
      <c r="F101" s="72">
        <v>63875</v>
      </c>
      <c r="G101" s="72">
        <v>49510</v>
      </c>
      <c r="H101" s="72">
        <v>36569</v>
      </c>
      <c r="I101" s="72">
        <v>69847</v>
      </c>
      <c r="J101" s="80">
        <v>49974</v>
      </c>
    </row>
    <row r="102" spans="2:10" x14ac:dyDescent="0.3">
      <c r="B102" s="108" t="s">
        <v>11</v>
      </c>
      <c r="C102" s="108" t="s">
        <v>243</v>
      </c>
      <c r="D102" s="108" t="s">
        <v>244</v>
      </c>
      <c r="E102" s="79">
        <v>736</v>
      </c>
      <c r="F102" s="72">
        <v>352</v>
      </c>
      <c r="G102" s="72">
        <v>228</v>
      </c>
      <c r="H102" s="72">
        <v>875</v>
      </c>
      <c r="I102" s="72">
        <v>949</v>
      </c>
      <c r="J102" s="80">
        <v>716</v>
      </c>
    </row>
    <row r="103" spans="2:10" x14ac:dyDescent="0.3">
      <c r="B103" s="108" t="s">
        <v>11</v>
      </c>
      <c r="C103" s="108" t="s">
        <v>245</v>
      </c>
      <c r="D103" s="108" t="s">
        <v>246</v>
      </c>
      <c r="E103" s="79">
        <v>6495</v>
      </c>
      <c r="F103" s="72">
        <v>6205</v>
      </c>
      <c r="G103" s="72">
        <v>6287</v>
      </c>
      <c r="H103" s="72">
        <v>3624</v>
      </c>
      <c r="I103" s="72">
        <v>3823</v>
      </c>
      <c r="J103" s="80">
        <v>4053</v>
      </c>
    </row>
    <row r="104" spans="2:10" x14ac:dyDescent="0.3">
      <c r="B104" s="108" t="s">
        <v>11</v>
      </c>
      <c r="C104" s="108" t="s">
        <v>247</v>
      </c>
      <c r="D104" s="108" t="s">
        <v>248</v>
      </c>
      <c r="E104" s="79">
        <v>11442</v>
      </c>
      <c r="F104" s="72" t="s">
        <v>158</v>
      </c>
      <c r="G104" s="72" t="s">
        <v>158</v>
      </c>
      <c r="H104" s="72" t="s">
        <v>158</v>
      </c>
      <c r="I104" s="72" t="s">
        <v>158</v>
      </c>
      <c r="J104" s="80" t="s">
        <v>158</v>
      </c>
    </row>
    <row r="105" spans="2:10" x14ac:dyDescent="0.3">
      <c r="B105" s="108" t="s">
        <v>11</v>
      </c>
      <c r="C105" s="108" t="s">
        <v>249</v>
      </c>
      <c r="D105" s="108" t="s">
        <v>250</v>
      </c>
      <c r="E105" s="79">
        <v>34052</v>
      </c>
      <c r="F105" s="72">
        <v>44126</v>
      </c>
      <c r="G105" s="72">
        <v>39615</v>
      </c>
      <c r="H105" s="72">
        <v>29680</v>
      </c>
      <c r="I105" s="72">
        <v>14045</v>
      </c>
      <c r="J105" s="80">
        <v>25019</v>
      </c>
    </row>
    <row r="106" spans="2:10" x14ac:dyDescent="0.3">
      <c r="B106" s="108" t="s">
        <v>11</v>
      </c>
      <c r="C106" s="108" t="s">
        <v>251</v>
      </c>
      <c r="D106" s="108" t="s">
        <v>252</v>
      </c>
      <c r="E106" s="79">
        <v>4574</v>
      </c>
      <c r="F106" s="72">
        <v>4869</v>
      </c>
      <c r="G106" s="72">
        <v>4432</v>
      </c>
      <c r="H106" s="72">
        <v>4592</v>
      </c>
      <c r="I106" s="72">
        <v>2004</v>
      </c>
      <c r="J106" s="80">
        <v>1850</v>
      </c>
    </row>
    <row r="107" spans="2:10" x14ac:dyDescent="0.3">
      <c r="B107" s="108" t="s">
        <v>11</v>
      </c>
      <c r="C107" s="108" t="s">
        <v>253</v>
      </c>
      <c r="D107" s="108" t="s">
        <v>254</v>
      </c>
      <c r="E107" s="79">
        <v>1359</v>
      </c>
      <c r="F107" s="72">
        <v>921</v>
      </c>
      <c r="G107" s="72">
        <v>1081</v>
      </c>
      <c r="H107" s="72">
        <v>795</v>
      </c>
      <c r="I107" s="72">
        <v>292</v>
      </c>
      <c r="J107" s="80">
        <v>385</v>
      </c>
    </row>
    <row r="108" spans="2:10" x14ac:dyDescent="0.3">
      <c r="B108" s="108" t="s">
        <v>11</v>
      </c>
      <c r="C108" s="108" t="s">
        <v>255</v>
      </c>
      <c r="D108" s="108" t="s">
        <v>256</v>
      </c>
      <c r="E108" s="79">
        <v>7572</v>
      </c>
      <c r="F108" s="72">
        <v>7280</v>
      </c>
      <c r="G108" s="72">
        <v>6774</v>
      </c>
      <c r="H108" s="72">
        <v>6263</v>
      </c>
      <c r="I108" s="72">
        <v>5200</v>
      </c>
      <c r="J108" s="80">
        <v>5193</v>
      </c>
    </row>
    <row r="109" spans="2:10" x14ac:dyDescent="0.3">
      <c r="B109" s="108" t="s">
        <v>10</v>
      </c>
      <c r="C109" s="108" t="s">
        <v>257</v>
      </c>
      <c r="D109" s="108" t="s">
        <v>258</v>
      </c>
      <c r="E109" s="79">
        <v>9427</v>
      </c>
      <c r="F109" s="72">
        <v>11053</v>
      </c>
      <c r="G109" s="72">
        <v>7457</v>
      </c>
      <c r="H109" s="72">
        <v>10148</v>
      </c>
      <c r="I109" s="72">
        <v>6262</v>
      </c>
      <c r="J109" s="80">
        <v>10186</v>
      </c>
    </row>
    <row r="110" spans="2:10" x14ac:dyDescent="0.3">
      <c r="B110" s="108" t="s">
        <v>10</v>
      </c>
      <c r="C110" s="108" t="s">
        <v>259</v>
      </c>
      <c r="D110" s="108" t="s">
        <v>260</v>
      </c>
      <c r="E110" s="79">
        <v>16284</v>
      </c>
      <c r="F110" s="72">
        <v>15893</v>
      </c>
      <c r="G110" s="72">
        <v>14911</v>
      </c>
      <c r="H110" s="72">
        <v>11189</v>
      </c>
      <c r="I110" s="72">
        <v>12121</v>
      </c>
      <c r="J110" s="80">
        <v>12949</v>
      </c>
    </row>
    <row r="111" spans="2:10" x14ac:dyDescent="0.3">
      <c r="B111" s="108" t="s">
        <v>10</v>
      </c>
      <c r="C111" s="108" t="s">
        <v>261</v>
      </c>
      <c r="D111" s="108" t="s">
        <v>262</v>
      </c>
      <c r="E111" s="79">
        <v>23064</v>
      </c>
      <c r="F111" s="72">
        <v>22987</v>
      </c>
      <c r="G111" s="72">
        <v>25348</v>
      </c>
      <c r="H111" s="72">
        <v>17070</v>
      </c>
      <c r="I111" s="72">
        <v>18656</v>
      </c>
      <c r="J111" s="80">
        <v>25956</v>
      </c>
    </row>
    <row r="112" spans="2:10" x14ac:dyDescent="0.3">
      <c r="B112" s="108" t="s">
        <v>10</v>
      </c>
      <c r="C112" s="108" t="s">
        <v>263</v>
      </c>
      <c r="D112" s="108" t="s">
        <v>264</v>
      </c>
      <c r="E112" s="79">
        <v>8444</v>
      </c>
      <c r="F112" s="72">
        <v>7549</v>
      </c>
      <c r="G112" s="72">
        <v>6449</v>
      </c>
      <c r="H112" s="72">
        <v>4644</v>
      </c>
      <c r="I112" s="72">
        <v>2404</v>
      </c>
      <c r="J112" s="80">
        <v>4393</v>
      </c>
    </row>
    <row r="113" spans="2:10" x14ac:dyDescent="0.3">
      <c r="B113" s="108" t="s">
        <v>10</v>
      </c>
      <c r="C113" s="108" t="s">
        <v>265</v>
      </c>
      <c r="D113" s="108" t="s">
        <v>266</v>
      </c>
      <c r="E113" s="79">
        <v>6020</v>
      </c>
      <c r="F113" s="72" t="s">
        <v>158</v>
      </c>
      <c r="G113" s="72" t="s">
        <v>158</v>
      </c>
      <c r="H113" s="72" t="s">
        <v>158</v>
      </c>
      <c r="I113" s="72" t="s">
        <v>158</v>
      </c>
      <c r="J113" s="80" t="s">
        <v>158</v>
      </c>
    </row>
    <row r="114" spans="2:10" x14ac:dyDescent="0.3">
      <c r="B114" s="108" t="s">
        <v>10</v>
      </c>
      <c r="C114" s="108" t="s">
        <v>267</v>
      </c>
      <c r="D114" s="108" t="s">
        <v>268</v>
      </c>
      <c r="E114" s="79">
        <v>33306</v>
      </c>
      <c r="F114" s="72">
        <v>20250</v>
      </c>
      <c r="G114" s="72">
        <v>19970</v>
      </c>
      <c r="H114" s="72">
        <v>32662</v>
      </c>
      <c r="I114" s="72">
        <v>30517</v>
      </c>
      <c r="J114" s="80">
        <v>23703</v>
      </c>
    </row>
    <row r="115" spans="2:10" x14ac:dyDescent="0.3">
      <c r="B115" s="108" t="s">
        <v>10</v>
      </c>
      <c r="C115" s="108" t="s">
        <v>269</v>
      </c>
      <c r="D115" s="108" t="s">
        <v>270</v>
      </c>
      <c r="E115" s="79">
        <v>57219</v>
      </c>
      <c r="F115" s="72">
        <v>57324</v>
      </c>
      <c r="G115" s="72">
        <v>58786</v>
      </c>
      <c r="H115" s="72">
        <v>47983</v>
      </c>
      <c r="I115" s="72">
        <v>53937</v>
      </c>
      <c r="J115" s="80">
        <v>39147</v>
      </c>
    </row>
    <row r="116" spans="2:10" x14ac:dyDescent="0.3">
      <c r="B116" s="108" t="s">
        <v>10</v>
      </c>
      <c r="C116" s="108" t="s">
        <v>271</v>
      </c>
      <c r="D116" s="108" t="s">
        <v>272</v>
      </c>
      <c r="E116" s="79">
        <v>7238</v>
      </c>
      <c r="F116" s="72">
        <v>6486</v>
      </c>
      <c r="G116" s="72">
        <v>5977</v>
      </c>
      <c r="H116" s="72">
        <v>3607</v>
      </c>
      <c r="I116" s="72">
        <v>4956</v>
      </c>
      <c r="J116" s="80">
        <v>2243</v>
      </c>
    </row>
    <row r="117" spans="2:10" x14ac:dyDescent="0.3">
      <c r="B117" s="108" t="s">
        <v>10</v>
      </c>
      <c r="C117" s="108" t="s">
        <v>273</v>
      </c>
      <c r="D117" s="108" t="s">
        <v>274</v>
      </c>
      <c r="E117" s="79">
        <v>27762</v>
      </c>
      <c r="F117" s="72">
        <v>24790</v>
      </c>
      <c r="G117" s="72">
        <v>36319</v>
      </c>
      <c r="H117" s="72">
        <v>26003</v>
      </c>
      <c r="I117" s="72">
        <v>26282</v>
      </c>
      <c r="J117" s="80">
        <v>26200</v>
      </c>
    </row>
    <row r="118" spans="2:10" x14ac:dyDescent="0.3">
      <c r="B118" s="108" t="s">
        <v>10</v>
      </c>
      <c r="C118" s="108" t="s">
        <v>275</v>
      </c>
      <c r="D118" s="108" t="s">
        <v>276</v>
      </c>
      <c r="E118" s="79">
        <v>14599</v>
      </c>
      <c r="F118" s="72">
        <v>12852</v>
      </c>
      <c r="G118" s="72">
        <v>10111</v>
      </c>
      <c r="H118" s="72">
        <v>9631</v>
      </c>
      <c r="I118" s="72">
        <v>7322</v>
      </c>
      <c r="J118" s="80">
        <v>8822</v>
      </c>
    </row>
    <row r="119" spans="2:10" x14ac:dyDescent="0.3">
      <c r="B119" s="108" t="s">
        <v>10</v>
      </c>
      <c r="C119" s="108" t="s">
        <v>277</v>
      </c>
      <c r="D119" s="108" t="s">
        <v>278</v>
      </c>
      <c r="E119" s="79">
        <v>5384</v>
      </c>
      <c r="F119" s="72">
        <v>11185</v>
      </c>
      <c r="G119" s="72">
        <v>10920</v>
      </c>
      <c r="H119" s="72">
        <v>21920</v>
      </c>
      <c r="I119" s="72">
        <v>10898</v>
      </c>
      <c r="J119" s="80">
        <v>10284</v>
      </c>
    </row>
    <row r="120" spans="2:10" x14ac:dyDescent="0.3">
      <c r="B120" s="108" t="s">
        <v>10</v>
      </c>
      <c r="C120" s="108" t="s">
        <v>279</v>
      </c>
      <c r="D120" s="108" t="s">
        <v>280</v>
      </c>
      <c r="E120" s="79">
        <v>16727</v>
      </c>
      <c r="F120" s="72">
        <v>17457</v>
      </c>
      <c r="G120" s="72">
        <v>15354</v>
      </c>
      <c r="H120" s="72">
        <v>12526</v>
      </c>
      <c r="I120" s="72">
        <v>3502</v>
      </c>
      <c r="J120" s="80">
        <v>11085</v>
      </c>
    </row>
    <row r="121" spans="2:10" x14ac:dyDescent="0.3">
      <c r="B121" s="108" t="s">
        <v>10</v>
      </c>
      <c r="C121" s="108" t="s">
        <v>281</v>
      </c>
      <c r="D121" s="108" t="s">
        <v>282</v>
      </c>
      <c r="E121" s="79">
        <v>10293</v>
      </c>
      <c r="F121" s="72">
        <v>10599</v>
      </c>
      <c r="G121" s="72">
        <v>10483</v>
      </c>
      <c r="H121" s="72">
        <v>8195</v>
      </c>
      <c r="I121" s="72">
        <v>2577</v>
      </c>
      <c r="J121" s="80">
        <v>5491</v>
      </c>
    </row>
    <row r="122" spans="2:10" x14ac:dyDescent="0.3">
      <c r="B122" s="108" t="s">
        <v>10</v>
      </c>
      <c r="C122" s="108" t="s">
        <v>283</v>
      </c>
      <c r="D122" s="108" t="s">
        <v>284</v>
      </c>
      <c r="E122" s="79">
        <v>12435</v>
      </c>
      <c r="F122" s="72">
        <v>7628</v>
      </c>
      <c r="G122" s="72">
        <v>7793</v>
      </c>
      <c r="H122" s="72">
        <v>10561</v>
      </c>
      <c r="I122" s="72">
        <v>12606</v>
      </c>
      <c r="J122" s="80">
        <v>18101</v>
      </c>
    </row>
    <row r="123" spans="2:10" x14ac:dyDescent="0.3">
      <c r="B123" s="108" t="s">
        <v>10</v>
      </c>
      <c r="C123" s="108" t="s">
        <v>285</v>
      </c>
      <c r="D123" s="108" t="s">
        <v>286</v>
      </c>
      <c r="E123" s="79">
        <v>44720</v>
      </c>
      <c r="F123" s="72">
        <v>44595</v>
      </c>
      <c r="G123" s="72">
        <v>48477</v>
      </c>
      <c r="H123" s="72">
        <v>41230</v>
      </c>
      <c r="I123" s="72">
        <v>58429</v>
      </c>
      <c r="J123" s="80">
        <v>44592</v>
      </c>
    </row>
    <row r="124" spans="2:10" x14ac:dyDescent="0.3">
      <c r="B124" s="108" t="s">
        <v>10</v>
      </c>
      <c r="C124" s="108" t="s">
        <v>287</v>
      </c>
      <c r="D124" s="108" t="s">
        <v>288</v>
      </c>
      <c r="E124" s="79">
        <v>35924</v>
      </c>
      <c r="F124" s="72">
        <v>33674</v>
      </c>
      <c r="G124" s="72">
        <v>34897</v>
      </c>
      <c r="H124" s="72">
        <v>28354</v>
      </c>
      <c r="I124" s="72">
        <v>33750</v>
      </c>
      <c r="J124" s="80">
        <v>30807</v>
      </c>
    </row>
    <row r="125" spans="2:10" x14ac:dyDescent="0.3">
      <c r="B125" s="108" t="s">
        <v>10</v>
      </c>
      <c r="C125" s="108" t="s">
        <v>289</v>
      </c>
      <c r="D125" s="108" t="s">
        <v>290</v>
      </c>
      <c r="E125" s="79">
        <v>9078</v>
      </c>
      <c r="F125" s="72">
        <v>8929</v>
      </c>
      <c r="G125" s="72">
        <v>7631</v>
      </c>
      <c r="H125" s="72">
        <v>6850</v>
      </c>
      <c r="I125" s="72">
        <v>5815</v>
      </c>
      <c r="J125" s="80">
        <v>6302</v>
      </c>
    </row>
    <row r="126" spans="2:10" x14ac:dyDescent="0.3">
      <c r="B126" s="108" t="s">
        <v>10</v>
      </c>
      <c r="C126" s="108" t="s">
        <v>291</v>
      </c>
      <c r="D126" s="108" t="s">
        <v>292</v>
      </c>
      <c r="E126" s="79">
        <v>4544</v>
      </c>
      <c r="F126" s="72">
        <v>2962</v>
      </c>
      <c r="G126" s="72">
        <v>7484</v>
      </c>
      <c r="H126" s="72">
        <v>5307</v>
      </c>
      <c r="I126" s="72">
        <v>10742</v>
      </c>
      <c r="J126" s="80">
        <v>11671</v>
      </c>
    </row>
    <row r="127" spans="2:10" x14ac:dyDescent="0.3">
      <c r="B127" s="108" t="s">
        <v>10</v>
      </c>
      <c r="C127" s="108" t="s">
        <v>293</v>
      </c>
      <c r="D127" s="108" t="s">
        <v>294</v>
      </c>
      <c r="E127" s="79">
        <v>2571</v>
      </c>
      <c r="F127" s="72">
        <v>4515</v>
      </c>
      <c r="G127" s="72">
        <v>4500</v>
      </c>
      <c r="H127" s="72">
        <v>3125</v>
      </c>
      <c r="I127" s="72">
        <v>607</v>
      </c>
      <c r="J127" s="80">
        <v>214</v>
      </c>
    </row>
    <row r="128" spans="2:10" x14ac:dyDescent="0.3">
      <c r="B128" s="108" t="s">
        <v>10</v>
      </c>
      <c r="C128" s="108" t="s">
        <v>295</v>
      </c>
      <c r="D128" s="108" t="s">
        <v>296</v>
      </c>
      <c r="E128" s="79">
        <v>1449</v>
      </c>
      <c r="F128" s="72" t="s">
        <v>158</v>
      </c>
      <c r="G128" s="72" t="s">
        <v>158</v>
      </c>
      <c r="H128" s="72" t="s">
        <v>158</v>
      </c>
      <c r="I128" s="72" t="s">
        <v>158</v>
      </c>
      <c r="J128" s="80" t="s">
        <v>158</v>
      </c>
    </row>
    <row r="129" spans="2:10" x14ac:dyDescent="0.3">
      <c r="B129" s="108" t="s">
        <v>10</v>
      </c>
      <c r="C129" s="108" t="s">
        <v>297</v>
      </c>
      <c r="D129" s="108" t="s">
        <v>298</v>
      </c>
      <c r="E129" s="79">
        <v>2979</v>
      </c>
      <c r="F129" s="72">
        <v>5287</v>
      </c>
      <c r="G129" s="72">
        <v>7317</v>
      </c>
      <c r="H129" s="72">
        <v>4174</v>
      </c>
      <c r="I129" s="72">
        <v>3154</v>
      </c>
      <c r="J129" s="80">
        <v>2245</v>
      </c>
    </row>
    <row r="130" spans="2:10" x14ac:dyDescent="0.3">
      <c r="B130" s="108" t="s">
        <v>10</v>
      </c>
      <c r="C130" s="108" t="s">
        <v>299</v>
      </c>
      <c r="D130" s="108" t="s">
        <v>300</v>
      </c>
      <c r="E130" s="79">
        <v>21597</v>
      </c>
      <c r="F130" s="72">
        <v>18099</v>
      </c>
      <c r="G130" s="72">
        <v>12643</v>
      </c>
      <c r="H130" s="72">
        <v>15175</v>
      </c>
      <c r="I130" s="72">
        <v>10181</v>
      </c>
      <c r="J130" s="80">
        <v>12382</v>
      </c>
    </row>
    <row r="131" spans="2:10" x14ac:dyDescent="0.3">
      <c r="B131" s="108" t="s">
        <v>16</v>
      </c>
      <c r="C131" s="108" t="s">
        <v>301</v>
      </c>
      <c r="D131" s="108" t="s">
        <v>302</v>
      </c>
      <c r="E131" s="79">
        <v>77299</v>
      </c>
      <c r="F131" s="72">
        <v>119718</v>
      </c>
      <c r="G131" s="72">
        <v>128739</v>
      </c>
      <c r="H131" s="72">
        <v>85525</v>
      </c>
      <c r="I131" s="72">
        <v>134678</v>
      </c>
      <c r="J131" s="80">
        <v>138889</v>
      </c>
    </row>
    <row r="132" spans="2:10" ht="15" thickBot="1" x14ac:dyDescent="0.35">
      <c r="B132" s="108" t="s">
        <v>16</v>
      </c>
      <c r="C132" s="108" t="s">
        <v>303</v>
      </c>
      <c r="D132" s="108" t="s">
        <v>304</v>
      </c>
      <c r="E132" s="79">
        <v>123219</v>
      </c>
      <c r="F132" s="72">
        <v>114722</v>
      </c>
      <c r="G132" s="72">
        <v>111760</v>
      </c>
      <c r="H132" s="72">
        <v>71865</v>
      </c>
      <c r="I132" s="72">
        <v>92325</v>
      </c>
      <c r="J132" s="80">
        <v>62552</v>
      </c>
    </row>
    <row r="133" spans="2:10" x14ac:dyDescent="0.3">
      <c r="B133" s="108"/>
      <c r="C133" s="108"/>
      <c r="D133" s="108"/>
      <c r="E133" s="130"/>
      <c r="F133" s="130"/>
      <c r="G133" s="130"/>
      <c r="H133" s="130"/>
      <c r="I133" s="130"/>
      <c r="J133" s="130"/>
    </row>
    <row r="134" spans="2:10" x14ac:dyDescent="0.3">
      <c r="B134" s="108"/>
      <c r="C134" s="108"/>
      <c r="D134" s="108"/>
      <c r="E134" s="72"/>
      <c r="F134" s="72"/>
      <c r="G134" s="72"/>
      <c r="H134" s="72"/>
      <c r="I134" s="72"/>
      <c r="J134" s="72"/>
    </row>
  </sheetData>
  <sheetProtection algorithmName="SHA-512" hashValue="bVPew2flSz+3KUU+4wmeK3FchWlm/bbRQTF/AkyGxXowmC3d0o7JV/Ij0LsC5ggwJrwxJ4WFyiyWn9sJ5irUrA==" saltValue="7rVCoWZ6y5ORTPWEOn4PGQ==" spinCount="100000"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4"/>
  <sheetViews>
    <sheetView workbookViewId="0"/>
  </sheetViews>
  <sheetFormatPr defaultRowHeight="14.4" x14ac:dyDescent="0.3"/>
  <cols>
    <col min="4" max="4" width="48.5546875" bestFit="1" customWidth="1"/>
    <col min="5" max="10" width="10.88671875" customWidth="1"/>
    <col min="14" max="14" width="17.109375" customWidth="1"/>
    <col min="15" max="15" width="14.44140625" customWidth="1"/>
  </cols>
  <sheetData>
    <row r="1" spans="1:15" x14ac:dyDescent="0.3">
      <c r="A1" s="42" t="s">
        <v>314</v>
      </c>
      <c r="B1" s="17"/>
      <c r="C1" s="17"/>
      <c r="D1" s="17"/>
      <c r="E1" s="17"/>
      <c r="F1" s="17"/>
      <c r="G1" s="17"/>
      <c r="H1" s="17"/>
      <c r="I1" s="17"/>
      <c r="J1" s="17"/>
    </row>
    <row r="3" spans="1:15" ht="15" thickBot="1" x14ac:dyDescent="0.35">
      <c r="A3" s="17"/>
      <c r="B3" s="42" t="s">
        <v>39</v>
      </c>
      <c r="C3" s="43" t="s">
        <v>40</v>
      </c>
      <c r="D3" s="43" t="s">
        <v>306</v>
      </c>
      <c r="E3" s="17"/>
      <c r="F3" s="44" t="s">
        <v>315</v>
      </c>
      <c r="G3" s="17"/>
      <c r="H3" s="17"/>
      <c r="I3" s="17"/>
      <c r="J3" s="17"/>
    </row>
    <row r="4" spans="1:15" ht="15" thickBot="1" x14ac:dyDescent="0.35">
      <c r="A4" s="17"/>
      <c r="B4" s="17"/>
      <c r="C4" s="17"/>
      <c r="D4" s="17"/>
      <c r="E4" s="132" t="s">
        <v>43</v>
      </c>
      <c r="F4" s="76" t="s">
        <v>44</v>
      </c>
      <c r="G4" s="133" t="s">
        <v>45</v>
      </c>
      <c r="H4" s="76" t="s">
        <v>46</v>
      </c>
      <c r="I4" s="133" t="s">
        <v>47</v>
      </c>
      <c r="J4" s="76" t="s">
        <v>20</v>
      </c>
      <c r="N4" s="97" t="s">
        <v>47</v>
      </c>
      <c r="O4" s="25" t="s">
        <v>20</v>
      </c>
    </row>
    <row r="5" spans="1:15" x14ac:dyDescent="0.3">
      <c r="A5" s="17"/>
      <c r="B5" s="108" t="s">
        <v>14</v>
      </c>
      <c r="C5" s="108" t="s">
        <v>49</v>
      </c>
      <c r="D5" s="108" t="s">
        <v>50</v>
      </c>
      <c r="E5" s="129">
        <v>45242</v>
      </c>
      <c r="F5" s="130">
        <v>46783</v>
      </c>
      <c r="G5" s="130">
        <v>43479</v>
      </c>
      <c r="H5" s="130">
        <v>47294</v>
      </c>
      <c r="I5" s="130">
        <v>36818</v>
      </c>
      <c r="J5" s="131">
        <v>30896</v>
      </c>
      <c r="L5" s="45" t="s">
        <v>14</v>
      </c>
      <c r="M5" s="46"/>
      <c r="N5" s="89">
        <f>SUM(I5:I76)</f>
        <v>3137435</v>
      </c>
      <c r="O5" s="90">
        <f>SUM(J5:J76)</f>
        <v>2749146</v>
      </c>
    </row>
    <row r="6" spans="1:15" x14ac:dyDescent="0.3">
      <c r="A6" s="17"/>
      <c r="B6" s="108" t="s">
        <v>14</v>
      </c>
      <c r="C6" s="108" t="s">
        <v>51</v>
      </c>
      <c r="D6" s="108" t="s">
        <v>52</v>
      </c>
      <c r="E6" s="79">
        <v>141576</v>
      </c>
      <c r="F6" s="72">
        <v>148986</v>
      </c>
      <c r="G6" s="72">
        <v>127083</v>
      </c>
      <c r="H6" s="72">
        <v>134634</v>
      </c>
      <c r="I6" s="72">
        <v>132500</v>
      </c>
      <c r="J6" s="80">
        <v>126151</v>
      </c>
      <c r="L6" s="47" t="s">
        <v>11</v>
      </c>
      <c r="M6" s="44"/>
      <c r="N6" s="91">
        <f>SUM(I77:I109)</f>
        <v>6822132</v>
      </c>
      <c r="O6" s="92">
        <f>SUM(J77:J109)</f>
        <v>5522676</v>
      </c>
    </row>
    <row r="7" spans="1:15" x14ac:dyDescent="0.3">
      <c r="A7" s="17"/>
      <c r="B7" s="108" t="s">
        <v>14</v>
      </c>
      <c r="C7" s="108" t="s">
        <v>53</v>
      </c>
      <c r="D7" s="108" t="s">
        <v>54</v>
      </c>
      <c r="E7" s="79">
        <v>82646</v>
      </c>
      <c r="F7" s="72">
        <v>80221</v>
      </c>
      <c r="G7" s="72">
        <v>68154</v>
      </c>
      <c r="H7" s="72">
        <v>61360</v>
      </c>
      <c r="I7" s="72">
        <v>60648</v>
      </c>
      <c r="J7" s="80">
        <v>59003</v>
      </c>
      <c r="L7" s="47" t="s">
        <v>10</v>
      </c>
      <c r="M7" s="44"/>
      <c r="N7" s="91">
        <f>SUM(I110:I131)</f>
        <v>3113629</v>
      </c>
      <c r="O7" s="92">
        <f>SUM(J110:J131)</f>
        <v>3697533</v>
      </c>
    </row>
    <row r="8" spans="1:15" ht="15" thickBot="1" x14ac:dyDescent="0.35">
      <c r="A8" s="17"/>
      <c r="B8" s="108" t="s">
        <v>14</v>
      </c>
      <c r="C8" s="108" t="s">
        <v>55</v>
      </c>
      <c r="D8" s="108" t="s">
        <v>56</v>
      </c>
      <c r="E8" s="79">
        <v>31163</v>
      </c>
      <c r="F8" s="72">
        <v>44294</v>
      </c>
      <c r="G8" s="72">
        <v>31065</v>
      </c>
      <c r="H8" s="72">
        <v>32699</v>
      </c>
      <c r="I8" s="72">
        <v>30113</v>
      </c>
      <c r="J8" s="80">
        <v>28249</v>
      </c>
      <c r="L8" s="47" t="s">
        <v>16</v>
      </c>
      <c r="M8" s="44"/>
      <c r="N8" s="93">
        <f>SUM(I132:I133)</f>
        <v>1232059</v>
      </c>
      <c r="O8" s="94">
        <f>SUM(J132:J133)</f>
        <v>1280726</v>
      </c>
    </row>
    <row r="9" spans="1:15" ht="15" thickBot="1" x14ac:dyDescent="0.35">
      <c r="A9" s="17"/>
      <c r="B9" s="108" t="s">
        <v>14</v>
      </c>
      <c r="C9" s="108" t="s">
        <v>57</v>
      </c>
      <c r="D9" s="108" t="s">
        <v>58</v>
      </c>
      <c r="E9" s="79">
        <v>13751</v>
      </c>
      <c r="F9" s="72">
        <v>16127</v>
      </c>
      <c r="G9" s="72">
        <v>15912</v>
      </c>
      <c r="H9" s="72">
        <v>20755</v>
      </c>
      <c r="I9" s="72">
        <v>19654</v>
      </c>
      <c r="J9" s="80">
        <v>17772</v>
      </c>
      <c r="L9" s="48" t="s">
        <v>59</v>
      </c>
      <c r="M9" s="49"/>
      <c r="N9" s="95">
        <f>SUM(I5:I133)</f>
        <v>14305255</v>
      </c>
      <c r="O9" s="96">
        <f>SUM(J5:J133)</f>
        <v>13250081</v>
      </c>
    </row>
    <row r="10" spans="1:15" x14ac:dyDescent="0.3">
      <c r="A10" s="17"/>
      <c r="B10" s="108" t="s">
        <v>14</v>
      </c>
      <c r="C10" s="108" t="s">
        <v>60</v>
      </c>
      <c r="D10" s="108" t="s">
        <v>61</v>
      </c>
      <c r="E10" s="79">
        <v>273681</v>
      </c>
      <c r="F10" s="72">
        <v>209638</v>
      </c>
      <c r="G10" s="72">
        <v>178986</v>
      </c>
      <c r="H10" s="72">
        <v>159407</v>
      </c>
      <c r="I10" s="72">
        <v>156016</v>
      </c>
      <c r="J10" s="80">
        <v>159118</v>
      </c>
    </row>
    <row r="11" spans="1:15" x14ac:dyDescent="0.3">
      <c r="A11" s="17"/>
      <c r="B11" s="108" t="s">
        <v>14</v>
      </c>
      <c r="C11" s="108" t="s">
        <v>62</v>
      </c>
      <c r="D11" s="108" t="s">
        <v>63</v>
      </c>
      <c r="E11" s="79">
        <v>16343</v>
      </c>
      <c r="F11" s="72">
        <v>16250</v>
      </c>
      <c r="G11" s="72">
        <v>16173</v>
      </c>
      <c r="H11" s="72">
        <v>15922</v>
      </c>
      <c r="I11" s="72">
        <v>12076</v>
      </c>
      <c r="J11" s="80">
        <v>12362</v>
      </c>
    </row>
    <row r="12" spans="1:15" x14ac:dyDescent="0.3">
      <c r="A12" s="17"/>
      <c r="B12" s="108" t="s">
        <v>14</v>
      </c>
      <c r="C12" s="108" t="s">
        <v>64</v>
      </c>
      <c r="D12" s="108" t="s">
        <v>65</v>
      </c>
      <c r="E12" s="79">
        <v>15509</v>
      </c>
      <c r="F12" s="72">
        <v>15386</v>
      </c>
      <c r="G12" s="72">
        <v>19416</v>
      </c>
      <c r="H12" s="72">
        <v>17343</v>
      </c>
      <c r="I12" s="72">
        <v>15846</v>
      </c>
      <c r="J12" s="80">
        <v>12176</v>
      </c>
    </row>
    <row r="13" spans="1:15" x14ac:dyDescent="0.3">
      <c r="A13" s="17"/>
      <c r="B13" s="108" t="s">
        <v>14</v>
      </c>
      <c r="C13" s="108" t="s">
        <v>66</v>
      </c>
      <c r="D13" s="108" t="s">
        <v>67</v>
      </c>
      <c r="E13" s="79">
        <v>17761</v>
      </c>
      <c r="F13" s="72">
        <v>17290</v>
      </c>
      <c r="G13" s="72">
        <v>15414</v>
      </c>
      <c r="H13" s="72">
        <v>15804</v>
      </c>
      <c r="I13" s="72">
        <v>16209</v>
      </c>
      <c r="J13" s="80">
        <v>16740</v>
      </c>
    </row>
    <row r="14" spans="1:15" x14ac:dyDescent="0.3">
      <c r="A14" s="17"/>
      <c r="B14" s="108" t="s">
        <v>14</v>
      </c>
      <c r="C14" s="108" t="s">
        <v>68</v>
      </c>
      <c r="D14" s="108" t="s">
        <v>69</v>
      </c>
      <c r="E14" s="79">
        <v>70285</v>
      </c>
      <c r="F14" s="72">
        <v>87288</v>
      </c>
      <c r="G14" s="72">
        <v>85975</v>
      </c>
      <c r="H14" s="72">
        <v>89411</v>
      </c>
      <c r="I14" s="72">
        <v>84394</v>
      </c>
      <c r="J14" s="80">
        <v>93360</v>
      </c>
    </row>
    <row r="15" spans="1:15" x14ac:dyDescent="0.3">
      <c r="A15" s="17"/>
      <c r="B15" s="108" t="s">
        <v>14</v>
      </c>
      <c r="C15" s="108" t="s">
        <v>70</v>
      </c>
      <c r="D15" s="108" t="s">
        <v>71</v>
      </c>
      <c r="E15" s="79">
        <v>23045</v>
      </c>
      <c r="F15" s="72">
        <v>20939</v>
      </c>
      <c r="G15" s="72">
        <v>18533</v>
      </c>
      <c r="H15" s="72">
        <v>20332</v>
      </c>
      <c r="I15" s="72">
        <v>19515</v>
      </c>
      <c r="J15" s="80">
        <v>17827</v>
      </c>
    </row>
    <row r="16" spans="1:15" x14ac:dyDescent="0.3">
      <c r="A16" s="17"/>
      <c r="B16" s="108" t="s">
        <v>14</v>
      </c>
      <c r="C16" s="108" t="s">
        <v>72</v>
      </c>
      <c r="D16" s="108" t="s">
        <v>73</v>
      </c>
      <c r="E16" s="79">
        <v>173440</v>
      </c>
      <c r="F16" s="72">
        <v>167481</v>
      </c>
      <c r="G16" s="72">
        <v>171588</v>
      </c>
      <c r="H16" s="72">
        <v>182856</v>
      </c>
      <c r="I16" s="72">
        <v>194420</v>
      </c>
      <c r="J16" s="80">
        <v>181445</v>
      </c>
    </row>
    <row r="17" spans="2:10" x14ac:dyDescent="0.3">
      <c r="B17" s="108" t="s">
        <v>14</v>
      </c>
      <c r="C17" s="108" t="s">
        <v>74</v>
      </c>
      <c r="D17" s="108" t="s">
        <v>75</v>
      </c>
      <c r="E17" s="79">
        <v>33935</v>
      </c>
      <c r="F17" s="72">
        <v>32357</v>
      </c>
      <c r="G17" s="72">
        <v>24842</v>
      </c>
      <c r="H17" s="72">
        <v>25370</v>
      </c>
      <c r="I17" s="72">
        <v>26208</v>
      </c>
      <c r="J17" s="80">
        <v>29631</v>
      </c>
    </row>
    <row r="18" spans="2:10" x14ac:dyDescent="0.3">
      <c r="B18" s="108" t="s">
        <v>14</v>
      </c>
      <c r="C18" s="108" t="s">
        <v>76</v>
      </c>
      <c r="D18" s="108" t="s">
        <v>77</v>
      </c>
      <c r="E18" s="79">
        <v>77516</v>
      </c>
      <c r="F18" s="72">
        <v>82133</v>
      </c>
      <c r="G18" s="72">
        <v>80176</v>
      </c>
      <c r="H18" s="72">
        <v>88713</v>
      </c>
      <c r="I18" s="72">
        <v>85906</v>
      </c>
      <c r="J18" s="80">
        <v>42188</v>
      </c>
    </row>
    <row r="19" spans="2:10" x14ac:dyDescent="0.3">
      <c r="B19" s="108" t="s">
        <v>14</v>
      </c>
      <c r="C19" s="108" t="s">
        <v>78</v>
      </c>
      <c r="D19" s="108" t="s">
        <v>79</v>
      </c>
      <c r="E19" s="79">
        <v>47142</v>
      </c>
      <c r="F19" s="72">
        <v>40479</v>
      </c>
      <c r="G19" s="72">
        <v>36683</v>
      </c>
      <c r="H19" s="72">
        <v>37257</v>
      </c>
      <c r="I19" s="72">
        <v>35222</v>
      </c>
      <c r="J19" s="80">
        <v>28564</v>
      </c>
    </row>
    <row r="20" spans="2:10" x14ac:dyDescent="0.3">
      <c r="B20" s="108" t="s">
        <v>14</v>
      </c>
      <c r="C20" s="108" t="s">
        <v>80</v>
      </c>
      <c r="D20" s="108" t="s">
        <v>81</v>
      </c>
      <c r="E20" s="79">
        <v>14390</v>
      </c>
      <c r="F20" s="72">
        <v>13243</v>
      </c>
      <c r="G20" s="72">
        <v>14006</v>
      </c>
      <c r="H20" s="72">
        <v>16786</v>
      </c>
      <c r="I20" s="72">
        <v>14870</v>
      </c>
      <c r="J20" s="80">
        <v>30206</v>
      </c>
    </row>
    <row r="21" spans="2:10" x14ac:dyDescent="0.3">
      <c r="B21" s="108" t="s">
        <v>14</v>
      </c>
      <c r="C21" s="108" t="s">
        <v>82</v>
      </c>
      <c r="D21" s="108" t="s">
        <v>83</v>
      </c>
      <c r="E21" s="79">
        <v>28500</v>
      </c>
      <c r="F21" s="72">
        <v>29421</v>
      </c>
      <c r="G21" s="72">
        <v>27425</v>
      </c>
      <c r="H21" s="72">
        <v>27265</v>
      </c>
      <c r="I21" s="72">
        <v>24888</v>
      </c>
      <c r="J21" s="80">
        <v>29382</v>
      </c>
    </row>
    <row r="22" spans="2:10" x14ac:dyDescent="0.3">
      <c r="B22" s="108" t="s">
        <v>14</v>
      </c>
      <c r="C22" s="108" t="s">
        <v>84</v>
      </c>
      <c r="D22" s="108" t="s">
        <v>85</v>
      </c>
      <c r="E22" s="79">
        <v>29091</v>
      </c>
      <c r="F22" s="72">
        <v>27740</v>
      </c>
      <c r="G22" s="72">
        <v>26140</v>
      </c>
      <c r="H22" s="72">
        <v>24585</v>
      </c>
      <c r="I22" s="72">
        <v>24557</v>
      </c>
      <c r="J22" s="80">
        <v>21273</v>
      </c>
    </row>
    <row r="23" spans="2:10" x14ac:dyDescent="0.3">
      <c r="B23" s="108" t="s">
        <v>14</v>
      </c>
      <c r="C23" s="108" t="s">
        <v>86</v>
      </c>
      <c r="D23" s="108" t="s">
        <v>87</v>
      </c>
      <c r="E23" s="79">
        <v>81213</v>
      </c>
      <c r="F23" s="72">
        <v>82259</v>
      </c>
      <c r="G23" s="72">
        <v>76950</v>
      </c>
      <c r="H23" s="72">
        <v>74048</v>
      </c>
      <c r="I23" s="72">
        <v>66200</v>
      </c>
      <c r="J23" s="80">
        <v>53458</v>
      </c>
    </row>
    <row r="24" spans="2:10" x14ac:dyDescent="0.3">
      <c r="B24" s="108" t="s">
        <v>14</v>
      </c>
      <c r="C24" s="108" t="s">
        <v>88</v>
      </c>
      <c r="D24" s="108" t="s">
        <v>89</v>
      </c>
      <c r="E24" s="79">
        <v>33995</v>
      </c>
      <c r="F24" s="72">
        <v>32487</v>
      </c>
      <c r="G24" s="72">
        <v>29326</v>
      </c>
      <c r="H24" s="72">
        <v>24895</v>
      </c>
      <c r="I24" s="72">
        <v>22164</v>
      </c>
      <c r="J24" s="80">
        <v>18276</v>
      </c>
    </row>
    <row r="25" spans="2:10" x14ac:dyDescent="0.3">
      <c r="B25" s="108" t="s">
        <v>14</v>
      </c>
      <c r="C25" s="108" t="s">
        <v>90</v>
      </c>
      <c r="D25" s="108" t="s">
        <v>91</v>
      </c>
      <c r="E25" s="79">
        <v>31341</v>
      </c>
      <c r="F25" s="72">
        <v>33795</v>
      </c>
      <c r="G25" s="72">
        <v>20750</v>
      </c>
      <c r="H25" s="72">
        <v>31938</v>
      </c>
      <c r="I25" s="72">
        <v>25504</v>
      </c>
      <c r="J25" s="80">
        <v>23900</v>
      </c>
    </row>
    <row r="26" spans="2:10" x14ac:dyDescent="0.3">
      <c r="B26" s="108" t="s">
        <v>14</v>
      </c>
      <c r="C26" s="108" t="s">
        <v>92</v>
      </c>
      <c r="D26" s="108" t="s">
        <v>93</v>
      </c>
      <c r="E26" s="79">
        <v>63555</v>
      </c>
      <c r="F26" s="72">
        <v>63742</v>
      </c>
      <c r="G26" s="72">
        <v>63868</v>
      </c>
      <c r="H26" s="72">
        <v>75931</v>
      </c>
      <c r="I26" s="72">
        <v>88890</v>
      </c>
      <c r="J26" s="80">
        <v>84863</v>
      </c>
    </row>
    <row r="27" spans="2:10" x14ac:dyDescent="0.3">
      <c r="B27" s="108" t="s">
        <v>14</v>
      </c>
      <c r="C27" s="108" t="s">
        <v>94</v>
      </c>
      <c r="D27" s="108" t="s">
        <v>95</v>
      </c>
      <c r="E27" s="79">
        <v>135064</v>
      </c>
      <c r="F27" s="72">
        <v>133646</v>
      </c>
      <c r="G27" s="72">
        <v>158932</v>
      </c>
      <c r="H27" s="72">
        <v>158566</v>
      </c>
      <c r="I27" s="72">
        <v>133711</v>
      </c>
      <c r="J27" s="80">
        <v>10947</v>
      </c>
    </row>
    <row r="28" spans="2:10" x14ac:dyDescent="0.3">
      <c r="B28" s="108" t="s">
        <v>14</v>
      </c>
      <c r="C28" s="108" t="s">
        <v>96</v>
      </c>
      <c r="D28" s="108" t="s">
        <v>97</v>
      </c>
      <c r="E28" s="79">
        <v>9770</v>
      </c>
      <c r="F28" s="72">
        <v>10780</v>
      </c>
      <c r="G28" s="72">
        <v>10207</v>
      </c>
      <c r="H28" s="72">
        <v>9520</v>
      </c>
      <c r="I28" s="72">
        <v>10115</v>
      </c>
      <c r="J28" s="80">
        <v>8080</v>
      </c>
    </row>
    <row r="29" spans="2:10" x14ac:dyDescent="0.3">
      <c r="B29" s="108" t="s">
        <v>14</v>
      </c>
      <c r="C29" s="108" t="s">
        <v>98</v>
      </c>
      <c r="D29" s="108" t="s">
        <v>99</v>
      </c>
      <c r="E29" s="79">
        <v>19367</v>
      </c>
      <c r="F29" s="72">
        <v>22175</v>
      </c>
      <c r="G29" s="72">
        <v>18938</v>
      </c>
      <c r="H29" s="72">
        <v>18046</v>
      </c>
      <c r="I29" s="72">
        <v>20265</v>
      </c>
      <c r="J29" s="80">
        <v>19240</v>
      </c>
    </row>
    <row r="30" spans="2:10" x14ac:dyDescent="0.3">
      <c r="B30" s="108" t="s">
        <v>14</v>
      </c>
      <c r="C30" s="108" t="s">
        <v>100</v>
      </c>
      <c r="D30" s="108" t="s">
        <v>101</v>
      </c>
      <c r="E30" s="79">
        <v>15270</v>
      </c>
      <c r="F30" s="72">
        <v>18177</v>
      </c>
      <c r="G30" s="72">
        <v>18633</v>
      </c>
      <c r="H30" s="72">
        <v>20658</v>
      </c>
      <c r="I30" s="72">
        <v>18303</v>
      </c>
      <c r="J30" s="80">
        <v>17663</v>
      </c>
    </row>
    <row r="31" spans="2:10" x14ac:dyDescent="0.3">
      <c r="B31" s="108" t="s">
        <v>14</v>
      </c>
      <c r="C31" s="108" t="s">
        <v>102</v>
      </c>
      <c r="D31" s="108" t="s">
        <v>103</v>
      </c>
      <c r="E31" s="79">
        <v>71756</v>
      </c>
      <c r="F31" s="72">
        <v>70143</v>
      </c>
      <c r="G31" s="72">
        <v>69679</v>
      </c>
      <c r="H31" s="72">
        <v>72015</v>
      </c>
      <c r="I31" s="72">
        <v>70721</v>
      </c>
      <c r="J31" s="80">
        <v>55121</v>
      </c>
    </row>
    <row r="32" spans="2:10" x14ac:dyDescent="0.3">
      <c r="B32" s="108" t="s">
        <v>14</v>
      </c>
      <c r="C32" s="108" t="s">
        <v>104</v>
      </c>
      <c r="D32" s="108" t="s">
        <v>105</v>
      </c>
      <c r="E32" s="79">
        <v>215432</v>
      </c>
      <c r="F32" s="72">
        <v>196257</v>
      </c>
      <c r="G32" s="72">
        <v>196781</v>
      </c>
      <c r="H32" s="72">
        <v>193290</v>
      </c>
      <c r="I32" s="72">
        <v>186172</v>
      </c>
      <c r="J32" s="80">
        <v>152636</v>
      </c>
    </row>
    <row r="33" spans="2:10" x14ac:dyDescent="0.3">
      <c r="B33" s="108" t="s">
        <v>14</v>
      </c>
      <c r="C33" s="108" t="s">
        <v>106</v>
      </c>
      <c r="D33" s="108" t="s">
        <v>107</v>
      </c>
      <c r="E33" s="79">
        <v>16263</v>
      </c>
      <c r="F33" s="72">
        <v>20686</v>
      </c>
      <c r="G33" s="72">
        <v>22231</v>
      </c>
      <c r="H33" s="72">
        <v>28126</v>
      </c>
      <c r="I33" s="72">
        <v>23747</v>
      </c>
      <c r="J33" s="80">
        <v>41006</v>
      </c>
    </row>
    <row r="34" spans="2:10" x14ac:dyDescent="0.3">
      <c r="B34" s="108" t="s">
        <v>14</v>
      </c>
      <c r="C34" s="108" t="s">
        <v>108</v>
      </c>
      <c r="D34" s="108" t="s">
        <v>109</v>
      </c>
      <c r="E34" s="79">
        <v>19443</v>
      </c>
      <c r="F34" s="72">
        <v>15721</v>
      </c>
      <c r="G34" s="72">
        <v>21054</v>
      </c>
      <c r="H34" s="72">
        <v>20160</v>
      </c>
      <c r="I34" s="72">
        <v>20425</v>
      </c>
      <c r="J34" s="80">
        <v>19008</v>
      </c>
    </row>
    <row r="35" spans="2:10" x14ac:dyDescent="0.3">
      <c r="B35" s="108" t="s">
        <v>14</v>
      </c>
      <c r="C35" s="108" t="s">
        <v>110</v>
      </c>
      <c r="D35" s="108" t="s">
        <v>111</v>
      </c>
      <c r="E35" s="79">
        <v>19351</v>
      </c>
      <c r="F35" s="72">
        <v>16007</v>
      </c>
      <c r="G35" s="72">
        <v>19509</v>
      </c>
      <c r="H35" s="72">
        <v>23948</v>
      </c>
      <c r="I35" s="72">
        <v>25139</v>
      </c>
      <c r="J35" s="80">
        <v>20679</v>
      </c>
    </row>
    <row r="36" spans="2:10" x14ac:dyDescent="0.3">
      <c r="B36" s="108" t="s">
        <v>14</v>
      </c>
      <c r="C36" s="108" t="s">
        <v>112</v>
      </c>
      <c r="D36" s="108" t="s">
        <v>113</v>
      </c>
      <c r="E36" s="79">
        <v>15139</v>
      </c>
      <c r="F36" s="72">
        <v>18120</v>
      </c>
      <c r="G36" s="72">
        <v>14174</v>
      </c>
      <c r="H36" s="72">
        <v>16559</v>
      </c>
      <c r="I36" s="72">
        <v>15510</v>
      </c>
      <c r="J36" s="80">
        <v>12637</v>
      </c>
    </row>
    <row r="37" spans="2:10" x14ac:dyDescent="0.3">
      <c r="B37" s="108" t="s">
        <v>14</v>
      </c>
      <c r="C37" s="108" t="s">
        <v>114</v>
      </c>
      <c r="D37" s="108" t="s">
        <v>115</v>
      </c>
      <c r="E37" s="79">
        <v>13211</v>
      </c>
      <c r="F37" s="72">
        <v>12577</v>
      </c>
      <c r="G37" s="72">
        <v>11328</v>
      </c>
      <c r="H37" s="72">
        <v>9611</v>
      </c>
      <c r="I37" s="72">
        <v>9926</v>
      </c>
      <c r="J37" s="80">
        <v>10240</v>
      </c>
    </row>
    <row r="38" spans="2:10" x14ac:dyDescent="0.3">
      <c r="B38" s="108" t="s">
        <v>14</v>
      </c>
      <c r="C38" s="108" t="s">
        <v>116</v>
      </c>
      <c r="D38" s="108" t="s">
        <v>117</v>
      </c>
      <c r="E38" s="79">
        <v>33422</v>
      </c>
      <c r="F38" s="72">
        <v>30545</v>
      </c>
      <c r="G38" s="72">
        <v>20273</v>
      </c>
      <c r="H38" s="72">
        <v>21991</v>
      </c>
      <c r="I38" s="72">
        <v>19931</v>
      </c>
      <c r="J38" s="80">
        <v>19177</v>
      </c>
    </row>
    <row r="39" spans="2:10" x14ac:dyDescent="0.3">
      <c r="B39" s="108" t="s">
        <v>14</v>
      </c>
      <c r="C39" s="108" t="s">
        <v>118</v>
      </c>
      <c r="D39" s="108" t="s">
        <v>119</v>
      </c>
      <c r="E39" s="79">
        <v>231390</v>
      </c>
      <c r="F39" s="72">
        <v>213619</v>
      </c>
      <c r="G39" s="72">
        <v>228884</v>
      </c>
      <c r="H39" s="72">
        <v>241323</v>
      </c>
      <c r="I39" s="72">
        <v>239521</v>
      </c>
      <c r="J39" s="80">
        <v>233531</v>
      </c>
    </row>
    <row r="40" spans="2:10" x14ac:dyDescent="0.3">
      <c r="B40" s="108" t="s">
        <v>14</v>
      </c>
      <c r="C40" s="108" t="s">
        <v>120</v>
      </c>
      <c r="D40" s="108" t="s">
        <v>121</v>
      </c>
      <c r="E40" s="79">
        <v>50553</v>
      </c>
      <c r="F40" s="72">
        <v>48956</v>
      </c>
      <c r="G40" s="72">
        <v>52054</v>
      </c>
      <c r="H40" s="72">
        <v>45398</v>
      </c>
      <c r="I40" s="72">
        <v>37515</v>
      </c>
      <c r="J40" s="80">
        <v>38030</v>
      </c>
    </row>
    <row r="41" spans="2:10" x14ac:dyDescent="0.3">
      <c r="B41" s="108" t="s">
        <v>14</v>
      </c>
      <c r="C41" s="108" t="s">
        <v>122</v>
      </c>
      <c r="D41" s="108" t="s">
        <v>123</v>
      </c>
      <c r="E41" s="79">
        <v>11338</v>
      </c>
      <c r="F41" s="72">
        <v>12100</v>
      </c>
      <c r="G41" s="72">
        <v>10367</v>
      </c>
      <c r="H41" s="72">
        <v>10892</v>
      </c>
      <c r="I41" s="72">
        <v>12140</v>
      </c>
      <c r="J41" s="80">
        <v>10315</v>
      </c>
    </row>
    <row r="42" spans="2:10" x14ac:dyDescent="0.3">
      <c r="B42" s="108" t="s">
        <v>14</v>
      </c>
      <c r="C42" s="108" t="s">
        <v>124</v>
      </c>
      <c r="D42" s="108" t="s">
        <v>125</v>
      </c>
      <c r="E42" s="79">
        <v>19465</v>
      </c>
      <c r="F42" s="72">
        <v>24416</v>
      </c>
      <c r="G42" s="72">
        <v>25675</v>
      </c>
      <c r="H42" s="72">
        <v>24914</v>
      </c>
      <c r="I42" s="72">
        <v>27516</v>
      </c>
      <c r="J42" s="80">
        <v>27445</v>
      </c>
    </row>
    <row r="43" spans="2:10" x14ac:dyDescent="0.3">
      <c r="B43" s="108" t="s">
        <v>14</v>
      </c>
      <c r="C43" s="108" t="s">
        <v>126</v>
      </c>
      <c r="D43" s="108" t="s">
        <v>127</v>
      </c>
      <c r="E43" s="79">
        <v>27075</v>
      </c>
      <c r="F43" s="72">
        <v>28169</v>
      </c>
      <c r="G43" s="72">
        <v>29264</v>
      </c>
      <c r="H43" s="72">
        <v>20982</v>
      </c>
      <c r="I43" s="72">
        <v>24845</v>
      </c>
      <c r="J43" s="80">
        <v>18069</v>
      </c>
    </row>
    <row r="44" spans="2:10" x14ac:dyDescent="0.3">
      <c r="B44" s="108" t="s">
        <v>14</v>
      </c>
      <c r="C44" s="108" t="s">
        <v>128</v>
      </c>
      <c r="D44" s="108" t="s">
        <v>129</v>
      </c>
      <c r="E44" s="79">
        <v>11439</v>
      </c>
      <c r="F44" s="72">
        <v>11689</v>
      </c>
      <c r="G44" s="72">
        <v>15009</v>
      </c>
      <c r="H44" s="72">
        <v>16837</v>
      </c>
      <c r="I44" s="72">
        <v>17476</v>
      </c>
      <c r="J44" s="80">
        <v>15282</v>
      </c>
    </row>
    <row r="45" spans="2:10" x14ac:dyDescent="0.3">
      <c r="B45" s="108" t="s">
        <v>14</v>
      </c>
      <c r="C45" s="108" t="s">
        <v>130</v>
      </c>
      <c r="D45" s="108" t="s">
        <v>131</v>
      </c>
      <c r="E45" s="79">
        <v>34580</v>
      </c>
      <c r="F45" s="72">
        <v>31414</v>
      </c>
      <c r="G45" s="72">
        <v>33439</v>
      </c>
      <c r="H45" s="72">
        <v>29458</v>
      </c>
      <c r="I45" s="72">
        <v>24685</v>
      </c>
      <c r="J45" s="80">
        <v>21707</v>
      </c>
    </row>
    <row r="46" spans="2:10" x14ac:dyDescent="0.3">
      <c r="B46" s="108" t="s">
        <v>14</v>
      </c>
      <c r="C46" s="108" t="s">
        <v>132</v>
      </c>
      <c r="D46" s="108" t="s">
        <v>133</v>
      </c>
      <c r="E46" s="79">
        <v>7989</v>
      </c>
      <c r="F46" s="72">
        <v>8394</v>
      </c>
      <c r="G46" s="72">
        <v>9003</v>
      </c>
      <c r="H46" s="72">
        <v>8563</v>
      </c>
      <c r="I46" s="72">
        <v>8559</v>
      </c>
      <c r="J46" s="80">
        <v>10794</v>
      </c>
    </row>
    <row r="47" spans="2:10" x14ac:dyDescent="0.3">
      <c r="B47" s="108" t="s">
        <v>14</v>
      </c>
      <c r="C47" s="108" t="s">
        <v>134</v>
      </c>
      <c r="D47" s="108" t="s">
        <v>135</v>
      </c>
      <c r="E47" s="79">
        <v>274004</v>
      </c>
      <c r="F47" s="72">
        <v>283404</v>
      </c>
      <c r="G47" s="72">
        <v>281417</v>
      </c>
      <c r="H47" s="72">
        <v>291669</v>
      </c>
      <c r="I47" s="72">
        <v>263241</v>
      </c>
      <c r="J47" s="80">
        <v>265221</v>
      </c>
    </row>
    <row r="48" spans="2:10" x14ac:dyDescent="0.3">
      <c r="B48" s="108" t="s">
        <v>14</v>
      </c>
      <c r="C48" s="108" t="s">
        <v>136</v>
      </c>
      <c r="D48" s="108" t="s">
        <v>137</v>
      </c>
      <c r="E48" s="79">
        <v>45409</v>
      </c>
      <c r="F48" s="72">
        <v>43535</v>
      </c>
      <c r="G48" s="72">
        <v>42383</v>
      </c>
      <c r="H48" s="72">
        <v>42416</v>
      </c>
      <c r="I48" s="72">
        <v>42763</v>
      </c>
      <c r="J48" s="80">
        <v>40457</v>
      </c>
    </row>
    <row r="49" spans="2:10" x14ac:dyDescent="0.3">
      <c r="B49" s="108" t="s">
        <v>14</v>
      </c>
      <c r="C49" s="108" t="s">
        <v>138</v>
      </c>
      <c r="D49" s="108" t="s">
        <v>139</v>
      </c>
      <c r="E49" s="79">
        <v>143371</v>
      </c>
      <c r="F49" s="72">
        <v>150031</v>
      </c>
      <c r="G49" s="72">
        <v>148497</v>
      </c>
      <c r="H49" s="72">
        <v>147117</v>
      </c>
      <c r="I49" s="72">
        <v>148198</v>
      </c>
      <c r="J49" s="80">
        <v>132420</v>
      </c>
    </row>
    <row r="50" spans="2:10" x14ac:dyDescent="0.3">
      <c r="B50" s="108" t="s">
        <v>14</v>
      </c>
      <c r="C50" s="108" t="s">
        <v>140</v>
      </c>
      <c r="D50" s="108" t="s">
        <v>141</v>
      </c>
      <c r="E50" s="79">
        <v>23807</v>
      </c>
      <c r="F50" s="72">
        <v>21358</v>
      </c>
      <c r="G50" s="72">
        <v>20503</v>
      </c>
      <c r="H50" s="72">
        <v>17227</v>
      </c>
      <c r="I50" s="72">
        <v>18970</v>
      </c>
      <c r="J50" s="80">
        <v>6205</v>
      </c>
    </row>
    <row r="51" spans="2:10" x14ac:dyDescent="0.3">
      <c r="B51" s="108" t="s">
        <v>14</v>
      </c>
      <c r="C51" s="108" t="s">
        <v>142</v>
      </c>
      <c r="D51" s="108" t="s">
        <v>143</v>
      </c>
      <c r="E51" s="79">
        <v>13941</v>
      </c>
      <c r="F51" s="72">
        <v>15506</v>
      </c>
      <c r="G51" s="72">
        <v>14248</v>
      </c>
      <c r="H51" s="72">
        <v>15413</v>
      </c>
      <c r="I51" s="72">
        <v>18101</v>
      </c>
      <c r="J51" s="80">
        <v>17569</v>
      </c>
    </row>
    <row r="52" spans="2:10" x14ac:dyDescent="0.3">
      <c r="B52" s="108" t="s">
        <v>14</v>
      </c>
      <c r="C52" s="108" t="s">
        <v>144</v>
      </c>
      <c r="D52" s="108" t="s">
        <v>145</v>
      </c>
      <c r="E52" s="79">
        <v>11280</v>
      </c>
      <c r="F52" s="72">
        <v>10407</v>
      </c>
      <c r="G52" s="72">
        <v>11128</v>
      </c>
      <c r="H52" s="72">
        <v>12380</v>
      </c>
      <c r="I52" s="72">
        <v>9656</v>
      </c>
      <c r="J52" s="80">
        <v>9347</v>
      </c>
    </row>
    <row r="53" spans="2:10" x14ac:dyDescent="0.3">
      <c r="B53" s="108" t="s">
        <v>14</v>
      </c>
      <c r="C53" s="108" t="s">
        <v>146</v>
      </c>
      <c r="D53" s="108" t="s">
        <v>147</v>
      </c>
      <c r="E53" s="79">
        <v>12607</v>
      </c>
      <c r="F53" s="72">
        <v>11984</v>
      </c>
      <c r="G53" s="72">
        <v>12412</v>
      </c>
      <c r="H53" s="72">
        <v>11823</v>
      </c>
      <c r="I53" s="72">
        <v>12174</v>
      </c>
      <c r="J53" s="80">
        <v>11946</v>
      </c>
    </row>
    <row r="54" spans="2:10" x14ac:dyDescent="0.3">
      <c r="B54" s="108" t="s">
        <v>14</v>
      </c>
      <c r="C54" s="108" t="s">
        <v>148</v>
      </c>
      <c r="D54" s="108" t="s">
        <v>149</v>
      </c>
      <c r="E54" s="79">
        <v>46057</v>
      </c>
      <c r="F54" s="72">
        <v>52108</v>
      </c>
      <c r="G54" s="72">
        <v>55908</v>
      </c>
      <c r="H54" s="72">
        <v>48742</v>
      </c>
      <c r="I54" s="72">
        <v>47544</v>
      </c>
      <c r="J54" s="80">
        <v>45250</v>
      </c>
    </row>
    <row r="55" spans="2:10" x14ac:dyDescent="0.3">
      <c r="B55" s="108" t="s">
        <v>14</v>
      </c>
      <c r="C55" s="108" t="s">
        <v>150</v>
      </c>
      <c r="D55" s="108" t="s">
        <v>151</v>
      </c>
      <c r="E55" s="79">
        <v>22186</v>
      </c>
      <c r="F55" s="72">
        <v>22233</v>
      </c>
      <c r="G55" s="72">
        <v>22200</v>
      </c>
      <c r="H55" s="72">
        <v>22490</v>
      </c>
      <c r="I55" s="72">
        <v>24152</v>
      </c>
      <c r="J55" s="80">
        <v>22599</v>
      </c>
    </row>
    <row r="56" spans="2:10" x14ac:dyDescent="0.3">
      <c r="B56" s="108" t="s">
        <v>14</v>
      </c>
      <c r="C56" s="108" t="s">
        <v>152</v>
      </c>
      <c r="D56" s="108" t="s">
        <v>153</v>
      </c>
      <c r="E56" s="79">
        <v>11046</v>
      </c>
      <c r="F56" s="72">
        <v>8961</v>
      </c>
      <c r="G56" s="72">
        <v>6949</v>
      </c>
      <c r="H56" s="72">
        <v>6680</v>
      </c>
      <c r="I56" s="72">
        <v>9449</v>
      </c>
      <c r="J56" s="80">
        <v>8887</v>
      </c>
    </row>
    <row r="57" spans="2:10" x14ac:dyDescent="0.3">
      <c r="B57" s="108" t="s">
        <v>14</v>
      </c>
      <c r="C57" s="108" t="s">
        <v>154</v>
      </c>
      <c r="D57" s="108" t="s">
        <v>155</v>
      </c>
      <c r="E57" s="79">
        <v>33451</v>
      </c>
      <c r="F57" s="72">
        <v>31628</v>
      </c>
      <c r="G57" s="72">
        <v>25953</v>
      </c>
      <c r="H57" s="72">
        <v>25490</v>
      </c>
      <c r="I57" s="72">
        <v>26267</v>
      </c>
      <c r="J57" s="80">
        <v>12949</v>
      </c>
    </row>
    <row r="58" spans="2:10" x14ac:dyDescent="0.3">
      <c r="B58" s="108" t="s">
        <v>14</v>
      </c>
      <c r="C58" s="108" t="s">
        <v>156</v>
      </c>
      <c r="D58" s="108" t="s">
        <v>157</v>
      </c>
      <c r="E58" s="79">
        <v>16603</v>
      </c>
      <c r="F58" s="72" t="s">
        <v>158</v>
      </c>
      <c r="G58" s="72" t="s">
        <v>158</v>
      </c>
      <c r="H58" s="72" t="s">
        <v>158</v>
      </c>
      <c r="I58" s="72" t="s">
        <v>158</v>
      </c>
      <c r="J58" s="80" t="s">
        <v>158</v>
      </c>
    </row>
    <row r="59" spans="2:10" x14ac:dyDescent="0.3">
      <c r="B59" s="108" t="s">
        <v>14</v>
      </c>
      <c r="C59" s="108" t="s">
        <v>159</v>
      </c>
      <c r="D59" s="108" t="s">
        <v>160</v>
      </c>
      <c r="E59" s="79">
        <v>8536</v>
      </c>
      <c r="F59" s="72">
        <v>8296</v>
      </c>
      <c r="G59" s="72">
        <v>8374</v>
      </c>
      <c r="H59" s="72">
        <v>8421</v>
      </c>
      <c r="I59" s="72">
        <v>9202</v>
      </c>
      <c r="J59" s="80">
        <v>8510</v>
      </c>
    </row>
    <row r="60" spans="2:10" x14ac:dyDescent="0.3">
      <c r="B60" s="108" t="s">
        <v>14</v>
      </c>
      <c r="C60" s="108" t="s">
        <v>161</v>
      </c>
      <c r="D60" s="108" t="s">
        <v>162</v>
      </c>
      <c r="E60" s="79">
        <v>23497</v>
      </c>
      <c r="F60" s="72">
        <v>21085</v>
      </c>
      <c r="G60" s="72">
        <v>21185</v>
      </c>
      <c r="H60" s="72">
        <v>21310</v>
      </c>
      <c r="I60" s="72">
        <v>19964</v>
      </c>
      <c r="J60" s="80">
        <v>19049</v>
      </c>
    </row>
    <row r="61" spans="2:10" x14ac:dyDescent="0.3">
      <c r="B61" s="108" t="s">
        <v>14</v>
      </c>
      <c r="C61" s="108" t="s">
        <v>163</v>
      </c>
      <c r="D61" s="108" t="s">
        <v>164</v>
      </c>
      <c r="E61" s="79">
        <v>12233</v>
      </c>
      <c r="F61" s="72">
        <v>14946</v>
      </c>
      <c r="G61" s="72">
        <v>15165</v>
      </c>
      <c r="H61" s="72">
        <v>18430</v>
      </c>
      <c r="I61" s="72">
        <v>13621</v>
      </c>
      <c r="J61" s="80">
        <v>25039</v>
      </c>
    </row>
    <row r="62" spans="2:10" x14ac:dyDescent="0.3">
      <c r="B62" s="108" t="s">
        <v>14</v>
      </c>
      <c r="C62" s="108" t="s">
        <v>165</v>
      </c>
      <c r="D62" s="108" t="s">
        <v>166</v>
      </c>
      <c r="E62" s="79">
        <v>70224</v>
      </c>
      <c r="F62" s="72">
        <v>71659</v>
      </c>
      <c r="G62" s="72">
        <v>70377</v>
      </c>
      <c r="H62" s="72">
        <v>70829</v>
      </c>
      <c r="I62" s="72">
        <v>62718</v>
      </c>
      <c r="J62" s="80">
        <v>78402</v>
      </c>
    </row>
    <row r="63" spans="2:10" x14ac:dyDescent="0.3">
      <c r="B63" s="108" t="s">
        <v>14</v>
      </c>
      <c r="C63" s="108" t="s">
        <v>167</v>
      </c>
      <c r="D63" s="108" t="s">
        <v>168</v>
      </c>
      <c r="E63" s="79">
        <v>15455</v>
      </c>
      <c r="F63" s="72">
        <v>19992</v>
      </c>
      <c r="G63" s="72">
        <v>21641</v>
      </c>
      <c r="H63" s="72">
        <v>17040</v>
      </c>
      <c r="I63" s="72">
        <v>20138</v>
      </c>
      <c r="J63" s="80">
        <v>14996</v>
      </c>
    </row>
    <row r="64" spans="2:10" x14ac:dyDescent="0.3">
      <c r="B64" s="108" t="s">
        <v>14</v>
      </c>
      <c r="C64" s="108" t="s">
        <v>308</v>
      </c>
      <c r="D64" s="108" t="s">
        <v>309</v>
      </c>
      <c r="E64" s="79" t="s">
        <v>158</v>
      </c>
      <c r="F64" s="72" t="s">
        <v>158</v>
      </c>
      <c r="G64" s="72" t="s">
        <v>158</v>
      </c>
      <c r="H64" s="72">
        <v>0</v>
      </c>
      <c r="I64" s="72">
        <v>58178</v>
      </c>
      <c r="J64" s="80" t="s">
        <v>158</v>
      </c>
    </row>
    <row r="65" spans="2:10" x14ac:dyDescent="0.3">
      <c r="B65" s="108" t="s">
        <v>14</v>
      </c>
      <c r="C65" s="108" t="s">
        <v>169</v>
      </c>
      <c r="D65" s="108" t="s">
        <v>170</v>
      </c>
      <c r="E65" s="79" t="s">
        <v>158</v>
      </c>
      <c r="F65" s="72" t="s">
        <v>158</v>
      </c>
      <c r="G65" s="72" t="s">
        <v>158</v>
      </c>
      <c r="H65" s="72" t="s">
        <v>158</v>
      </c>
      <c r="I65" s="72">
        <v>3815</v>
      </c>
      <c r="J65" s="80">
        <v>848</v>
      </c>
    </row>
    <row r="66" spans="2:10" x14ac:dyDescent="0.3">
      <c r="B66" s="108" t="s">
        <v>14</v>
      </c>
      <c r="C66" s="108" t="s">
        <v>171</v>
      </c>
      <c r="D66" s="108" t="s">
        <v>172</v>
      </c>
      <c r="E66" s="79" t="s">
        <v>158</v>
      </c>
      <c r="F66" s="72" t="s">
        <v>158</v>
      </c>
      <c r="G66" s="72" t="s">
        <v>158</v>
      </c>
      <c r="H66" s="72" t="s">
        <v>158</v>
      </c>
      <c r="I66" s="72">
        <v>95</v>
      </c>
      <c r="J66" s="80">
        <v>110</v>
      </c>
    </row>
    <row r="67" spans="2:10" x14ac:dyDescent="0.3">
      <c r="B67" s="108" t="s">
        <v>14</v>
      </c>
      <c r="C67" s="108" t="s">
        <v>173</v>
      </c>
      <c r="D67" s="108" t="s">
        <v>174</v>
      </c>
      <c r="E67" s="79" t="s">
        <v>158</v>
      </c>
      <c r="F67" s="72" t="s">
        <v>158</v>
      </c>
      <c r="G67" s="72" t="s">
        <v>158</v>
      </c>
      <c r="H67" s="72" t="s">
        <v>158</v>
      </c>
      <c r="I67" s="72">
        <v>9933</v>
      </c>
      <c r="J67" s="80" t="s">
        <v>158</v>
      </c>
    </row>
    <row r="68" spans="2:10" x14ac:dyDescent="0.3">
      <c r="B68" s="108" t="s">
        <v>14</v>
      </c>
      <c r="C68" s="108" t="s">
        <v>175</v>
      </c>
      <c r="D68" s="108" t="s">
        <v>176</v>
      </c>
      <c r="E68" s="79" t="s">
        <v>158</v>
      </c>
      <c r="F68" s="72" t="s">
        <v>158</v>
      </c>
      <c r="G68" s="72" t="s">
        <v>158</v>
      </c>
      <c r="H68" s="72" t="s">
        <v>158</v>
      </c>
      <c r="I68" s="72">
        <v>19823</v>
      </c>
      <c r="J68" s="80">
        <v>20951</v>
      </c>
    </row>
    <row r="69" spans="2:10" x14ac:dyDescent="0.3">
      <c r="B69" s="108" t="s">
        <v>14</v>
      </c>
      <c r="C69" s="108" t="s">
        <v>177</v>
      </c>
      <c r="D69" s="108" t="s">
        <v>178</v>
      </c>
      <c r="E69" s="79" t="s">
        <v>158</v>
      </c>
      <c r="F69" s="72" t="s">
        <v>158</v>
      </c>
      <c r="G69" s="72" t="s">
        <v>158</v>
      </c>
      <c r="H69" s="72" t="s">
        <v>158</v>
      </c>
      <c r="I69" s="72">
        <v>24806</v>
      </c>
      <c r="J69" s="80">
        <v>5111</v>
      </c>
    </row>
    <row r="70" spans="2:10" x14ac:dyDescent="0.3">
      <c r="B70" s="108" t="s">
        <v>14</v>
      </c>
      <c r="C70" s="108" t="s">
        <v>179</v>
      </c>
      <c r="D70" s="108" t="s">
        <v>180</v>
      </c>
      <c r="E70" s="79" t="s">
        <v>158</v>
      </c>
      <c r="F70" s="72" t="s">
        <v>158</v>
      </c>
      <c r="G70" s="72" t="s">
        <v>158</v>
      </c>
      <c r="H70" s="72" t="s">
        <v>158</v>
      </c>
      <c r="I70" s="72">
        <v>9988</v>
      </c>
      <c r="J70" s="80">
        <v>9890</v>
      </c>
    </row>
    <row r="71" spans="2:10" x14ac:dyDescent="0.3">
      <c r="B71" s="108" t="s">
        <v>14</v>
      </c>
      <c r="C71" s="108" t="s">
        <v>181</v>
      </c>
      <c r="D71" s="108" t="s">
        <v>182</v>
      </c>
      <c r="E71" s="79" t="s">
        <v>158</v>
      </c>
      <c r="F71" s="72" t="s">
        <v>158</v>
      </c>
      <c r="G71" s="72" t="s">
        <v>158</v>
      </c>
      <c r="H71" s="72" t="s">
        <v>158</v>
      </c>
      <c r="I71" s="72">
        <v>28675</v>
      </c>
      <c r="J71" s="80">
        <v>26550</v>
      </c>
    </row>
    <row r="72" spans="2:10" x14ac:dyDescent="0.3">
      <c r="B72" s="108" t="s">
        <v>14</v>
      </c>
      <c r="C72" s="108" t="s">
        <v>310</v>
      </c>
      <c r="D72" s="108" t="s">
        <v>311</v>
      </c>
      <c r="E72" s="79" t="s">
        <v>158</v>
      </c>
      <c r="F72" s="72" t="s">
        <v>158</v>
      </c>
      <c r="G72" s="72" t="s">
        <v>158</v>
      </c>
      <c r="H72" s="72" t="s">
        <v>158</v>
      </c>
      <c r="I72" s="72">
        <v>14832</v>
      </c>
      <c r="J72" s="80">
        <v>13771</v>
      </c>
    </row>
    <row r="73" spans="2:10" x14ac:dyDescent="0.3">
      <c r="B73" s="108" t="s">
        <v>14</v>
      </c>
      <c r="C73" s="108" t="s">
        <v>183</v>
      </c>
      <c r="D73" s="108" t="s">
        <v>184</v>
      </c>
      <c r="E73" s="79" t="s">
        <v>158</v>
      </c>
      <c r="F73" s="72" t="s">
        <v>158</v>
      </c>
      <c r="G73" s="72" t="s">
        <v>158</v>
      </c>
      <c r="H73" s="72" t="s">
        <v>158</v>
      </c>
      <c r="I73" s="72">
        <v>28495</v>
      </c>
      <c r="J73" s="80">
        <v>44976</v>
      </c>
    </row>
    <row r="74" spans="2:10" x14ac:dyDescent="0.3">
      <c r="B74" s="108" t="s">
        <v>14</v>
      </c>
      <c r="C74" s="108" t="s">
        <v>312</v>
      </c>
      <c r="D74" s="108" t="s">
        <v>313</v>
      </c>
      <c r="E74" s="79" t="s">
        <v>158</v>
      </c>
      <c r="F74" s="72" t="s">
        <v>158</v>
      </c>
      <c r="G74" s="72" t="s">
        <v>158</v>
      </c>
      <c r="H74" s="72" t="s">
        <v>158</v>
      </c>
      <c r="I74" s="72">
        <v>20895</v>
      </c>
      <c r="J74" s="80" t="s">
        <v>158</v>
      </c>
    </row>
    <row r="75" spans="2:10" x14ac:dyDescent="0.3">
      <c r="B75" s="108" t="s">
        <v>14</v>
      </c>
      <c r="C75" s="108" t="s">
        <v>185</v>
      </c>
      <c r="D75" s="108" t="s">
        <v>186</v>
      </c>
      <c r="E75" s="79">
        <v>22505</v>
      </c>
      <c r="F75" s="72">
        <v>20092</v>
      </c>
      <c r="G75" s="72">
        <v>20120</v>
      </c>
      <c r="H75" s="72">
        <v>22066</v>
      </c>
      <c r="I75" s="72">
        <v>20960</v>
      </c>
      <c r="J75" s="80">
        <v>20071</v>
      </c>
    </row>
    <row r="76" spans="2:10" x14ac:dyDescent="0.3">
      <c r="B76" s="108" t="s">
        <v>14</v>
      </c>
      <c r="C76" s="108" t="s">
        <v>187</v>
      </c>
      <c r="D76" s="108" t="s">
        <v>188</v>
      </c>
      <c r="E76" s="79">
        <v>34696</v>
      </c>
      <c r="F76" s="72">
        <v>42762</v>
      </c>
      <c r="G76" s="72">
        <v>36792</v>
      </c>
      <c r="H76" s="72">
        <v>32403</v>
      </c>
      <c r="I76" s="72">
        <v>11942</v>
      </c>
      <c r="J76" s="80">
        <v>9575</v>
      </c>
    </row>
    <row r="77" spans="2:10" x14ac:dyDescent="0.3">
      <c r="B77" s="108" t="s">
        <v>11</v>
      </c>
      <c r="C77" s="108" t="s">
        <v>189</v>
      </c>
      <c r="D77" s="108" t="s">
        <v>190</v>
      </c>
      <c r="E77" s="79">
        <v>43421</v>
      </c>
      <c r="F77" s="72">
        <v>41507</v>
      </c>
      <c r="G77" s="72">
        <v>39660</v>
      </c>
      <c r="H77" s="72">
        <v>43862</v>
      </c>
      <c r="I77" s="72">
        <v>43202</v>
      </c>
      <c r="J77" s="80">
        <v>45709</v>
      </c>
    </row>
    <row r="78" spans="2:10" x14ac:dyDescent="0.3">
      <c r="B78" s="108" t="s">
        <v>11</v>
      </c>
      <c r="C78" s="108" t="s">
        <v>191</v>
      </c>
      <c r="D78" s="108" t="s">
        <v>192</v>
      </c>
      <c r="E78" s="79">
        <v>56041</v>
      </c>
      <c r="F78" s="72">
        <v>44682</v>
      </c>
      <c r="G78" s="72">
        <v>44914</v>
      </c>
      <c r="H78" s="72">
        <v>51229</v>
      </c>
      <c r="I78" s="72">
        <v>77641</v>
      </c>
      <c r="J78" s="80">
        <v>49314</v>
      </c>
    </row>
    <row r="79" spans="2:10" x14ac:dyDescent="0.3">
      <c r="B79" s="108" t="s">
        <v>11</v>
      </c>
      <c r="C79" s="108" t="s">
        <v>193</v>
      </c>
      <c r="D79" s="108" t="s">
        <v>194</v>
      </c>
      <c r="E79" s="79">
        <v>88914</v>
      </c>
      <c r="F79" s="72">
        <v>75081</v>
      </c>
      <c r="G79" s="72">
        <v>74168</v>
      </c>
      <c r="H79" s="72">
        <v>74449</v>
      </c>
      <c r="I79" s="72">
        <v>31282</v>
      </c>
      <c r="J79" s="80">
        <v>70275</v>
      </c>
    </row>
    <row r="80" spans="2:10" x14ac:dyDescent="0.3">
      <c r="B80" s="108" t="s">
        <v>11</v>
      </c>
      <c r="C80" s="108" t="s">
        <v>195</v>
      </c>
      <c r="D80" s="108" t="s">
        <v>196</v>
      </c>
      <c r="E80" s="79">
        <v>51621</v>
      </c>
      <c r="F80" s="72">
        <v>31872</v>
      </c>
      <c r="G80" s="72">
        <v>38434</v>
      </c>
      <c r="H80" s="72">
        <v>38704</v>
      </c>
      <c r="I80" s="72">
        <v>43595</v>
      </c>
      <c r="J80" s="80">
        <v>35001</v>
      </c>
    </row>
    <row r="81" spans="2:10" x14ac:dyDescent="0.3">
      <c r="B81" s="108" t="s">
        <v>11</v>
      </c>
      <c r="C81" s="108" t="s">
        <v>197</v>
      </c>
      <c r="D81" s="108" t="s">
        <v>198</v>
      </c>
      <c r="E81" s="79">
        <v>369371</v>
      </c>
      <c r="F81" s="72">
        <v>290482</v>
      </c>
      <c r="G81" s="72">
        <v>275629</v>
      </c>
      <c r="H81" s="72">
        <v>276265</v>
      </c>
      <c r="I81" s="72">
        <v>272346</v>
      </c>
      <c r="J81" s="80">
        <v>285422</v>
      </c>
    </row>
    <row r="82" spans="2:10" x14ac:dyDescent="0.3">
      <c r="B82" s="108" t="s">
        <v>11</v>
      </c>
      <c r="C82" s="108" t="s">
        <v>201</v>
      </c>
      <c r="D82" s="108" t="s">
        <v>202</v>
      </c>
      <c r="E82" s="79">
        <v>323262</v>
      </c>
      <c r="F82" s="72">
        <v>248384</v>
      </c>
      <c r="G82" s="72">
        <v>240567</v>
      </c>
      <c r="H82" s="72">
        <v>251017</v>
      </c>
      <c r="I82" s="72">
        <v>346221</v>
      </c>
      <c r="J82" s="80">
        <v>280988</v>
      </c>
    </row>
    <row r="83" spans="2:10" x14ac:dyDescent="0.3">
      <c r="B83" s="108" t="s">
        <v>11</v>
      </c>
      <c r="C83" s="108" t="s">
        <v>203</v>
      </c>
      <c r="D83" s="108" t="s">
        <v>204</v>
      </c>
      <c r="E83" s="79">
        <v>203203</v>
      </c>
      <c r="F83" s="72">
        <v>169974</v>
      </c>
      <c r="G83" s="72">
        <v>177213</v>
      </c>
      <c r="H83" s="72">
        <v>159613</v>
      </c>
      <c r="I83" s="72">
        <v>231738</v>
      </c>
      <c r="J83" s="80">
        <v>194434</v>
      </c>
    </row>
    <row r="84" spans="2:10" x14ac:dyDescent="0.3">
      <c r="B84" s="108" t="s">
        <v>11</v>
      </c>
      <c r="C84" s="108" t="s">
        <v>205</v>
      </c>
      <c r="D84" s="108" t="s">
        <v>206</v>
      </c>
      <c r="E84" s="79">
        <v>201581</v>
      </c>
      <c r="F84" s="72">
        <v>197007</v>
      </c>
      <c r="G84" s="72">
        <v>194515</v>
      </c>
      <c r="H84" s="72">
        <v>210937</v>
      </c>
      <c r="I84" s="72">
        <v>191526</v>
      </c>
      <c r="J84" s="80">
        <v>170170</v>
      </c>
    </row>
    <row r="85" spans="2:10" x14ac:dyDescent="0.3">
      <c r="B85" s="108" t="s">
        <v>11</v>
      </c>
      <c r="C85" s="108" t="s">
        <v>207</v>
      </c>
      <c r="D85" s="108" t="s">
        <v>208</v>
      </c>
      <c r="E85" s="79">
        <v>530911</v>
      </c>
      <c r="F85" s="72">
        <v>435817</v>
      </c>
      <c r="G85" s="72">
        <v>435995</v>
      </c>
      <c r="H85" s="72">
        <v>417830</v>
      </c>
      <c r="I85" s="72">
        <v>411800</v>
      </c>
      <c r="J85" s="80">
        <v>296054</v>
      </c>
    </row>
    <row r="86" spans="2:10" x14ac:dyDescent="0.3">
      <c r="B86" s="108" t="s">
        <v>11</v>
      </c>
      <c r="C86" s="108" t="s">
        <v>209</v>
      </c>
      <c r="D86" s="108" t="s">
        <v>210</v>
      </c>
      <c r="E86" s="79">
        <v>167788</v>
      </c>
      <c r="F86" s="72">
        <v>156094</v>
      </c>
      <c r="G86" s="72">
        <v>166475</v>
      </c>
      <c r="H86" s="72">
        <v>161345</v>
      </c>
      <c r="I86" s="72">
        <v>131242</v>
      </c>
      <c r="J86" s="80">
        <v>121511</v>
      </c>
    </row>
    <row r="87" spans="2:10" x14ac:dyDescent="0.3">
      <c r="B87" s="108" t="s">
        <v>11</v>
      </c>
      <c r="C87" s="108" t="s">
        <v>211</v>
      </c>
      <c r="D87" s="108" t="s">
        <v>212</v>
      </c>
      <c r="E87" s="79">
        <v>51505</v>
      </c>
      <c r="F87" s="72">
        <v>56371</v>
      </c>
      <c r="G87" s="72">
        <v>60195</v>
      </c>
      <c r="H87" s="72">
        <v>38622</v>
      </c>
      <c r="I87" s="72">
        <v>205784</v>
      </c>
      <c r="J87" s="80">
        <v>59947</v>
      </c>
    </row>
    <row r="88" spans="2:10" x14ac:dyDescent="0.3">
      <c r="B88" s="108" t="s">
        <v>11</v>
      </c>
      <c r="C88" s="108" t="s">
        <v>213</v>
      </c>
      <c r="D88" s="108" t="s">
        <v>214</v>
      </c>
      <c r="E88" s="79">
        <v>320117</v>
      </c>
      <c r="F88" s="72">
        <v>263251</v>
      </c>
      <c r="G88" s="72">
        <v>264977</v>
      </c>
      <c r="H88" s="72">
        <v>243821</v>
      </c>
      <c r="I88" s="72">
        <v>362234</v>
      </c>
      <c r="J88" s="80">
        <v>369597</v>
      </c>
    </row>
    <row r="89" spans="2:10" x14ac:dyDescent="0.3">
      <c r="B89" s="108" t="s">
        <v>11</v>
      </c>
      <c r="C89" s="108" t="s">
        <v>215</v>
      </c>
      <c r="D89" s="108" t="s">
        <v>216</v>
      </c>
      <c r="E89" s="79">
        <v>154664</v>
      </c>
      <c r="F89" s="72">
        <v>169060</v>
      </c>
      <c r="G89" s="72">
        <v>161768</v>
      </c>
      <c r="H89" s="72">
        <v>136013</v>
      </c>
      <c r="I89" s="72">
        <v>158681</v>
      </c>
      <c r="J89" s="80">
        <v>116682</v>
      </c>
    </row>
    <row r="90" spans="2:10" x14ac:dyDescent="0.3">
      <c r="B90" s="108" t="s">
        <v>11</v>
      </c>
      <c r="C90" s="108" t="s">
        <v>217</v>
      </c>
      <c r="D90" s="108" t="s">
        <v>218</v>
      </c>
      <c r="E90" s="79">
        <v>80560</v>
      </c>
      <c r="F90" s="72">
        <v>82568</v>
      </c>
      <c r="G90" s="72">
        <v>81724</v>
      </c>
      <c r="H90" s="72">
        <v>82510</v>
      </c>
      <c r="I90" s="72">
        <v>169859</v>
      </c>
      <c r="J90" s="80">
        <v>25642</v>
      </c>
    </row>
    <row r="91" spans="2:10" x14ac:dyDescent="0.3">
      <c r="B91" s="108" t="s">
        <v>11</v>
      </c>
      <c r="C91" s="108" t="s">
        <v>219</v>
      </c>
      <c r="D91" s="108" t="s">
        <v>220</v>
      </c>
      <c r="E91" s="79">
        <v>178380</v>
      </c>
      <c r="F91" s="72">
        <v>150133</v>
      </c>
      <c r="G91" s="72">
        <v>137185</v>
      </c>
      <c r="H91" s="72">
        <v>147778</v>
      </c>
      <c r="I91" s="72">
        <v>145872</v>
      </c>
      <c r="J91" s="80">
        <v>63050</v>
      </c>
    </row>
    <row r="92" spans="2:10" x14ac:dyDescent="0.3">
      <c r="B92" s="108" t="s">
        <v>11</v>
      </c>
      <c r="C92" s="108" t="s">
        <v>221</v>
      </c>
      <c r="D92" s="108" t="s">
        <v>222</v>
      </c>
      <c r="E92" s="79">
        <v>106207</v>
      </c>
      <c r="F92" s="72">
        <v>114573</v>
      </c>
      <c r="G92" s="72">
        <v>123079</v>
      </c>
      <c r="H92" s="72">
        <v>117372</v>
      </c>
      <c r="I92" s="72">
        <v>593160</v>
      </c>
      <c r="J92" s="80">
        <v>495962</v>
      </c>
    </row>
    <row r="93" spans="2:10" x14ac:dyDescent="0.3">
      <c r="B93" s="108" t="s">
        <v>11</v>
      </c>
      <c r="C93" s="108" t="s">
        <v>223</v>
      </c>
      <c r="D93" s="108" t="s">
        <v>224</v>
      </c>
      <c r="E93" s="79">
        <v>44404</v>
      </c>
      <c r="F93" s="72">
        <v>31369</v>
      </c>
      <c r="G93" s="72">
        <v>32488</v>
      </c>
      <c r="H93" s="72">
        <v>30513</v>
      </c>
      <c r="I93" s="72">
        <v>43680</v>
      </c>
      <c r="J93" s="80">
        <v>36292</v>
      </c>
    </row>
    <row r="94" spans="2:10" x14ac:dyDescent="0.3">
      <c r="B94" s="108" t="s">
        <v>11</v>
      </c>
      <c r="C94" s="108" t="s">
        <v>225</v>
      </c>
      <c r="D94" s="108" t="s">
        <v>226</v>
      </c>
      <c r="E94" s="79">
        <v>469947</v>
      </c>
      <c r="F94" s="72">
        <v>413395</v>
      </c>
      <c r="G94" s="72">
        <v>422338</v>
      </c>
      <c r="H94" s="72">
        <v>444813</v>
      </c>
      <c r="I94" s="72">
        <v>296774</v>
      </c>
      <c r="J94" s="80">
        <v>258819</v>
      </c>
    </row>
    <row r="95" spans="2:10" x14ac:dyDescent="0.3">
      <c r="B95" s="108" t="s">
        <v>11</v>
      </c>
      <c r="C95" s="108" t="s">
        <v>227</v>
      </c>
      <c r="D95" s="108" t="s">
        <v>228</v>
      </c>
      <c r="E95" s="79">
        <v>134567</v>
      </c>
      <c r="F95" s="72">
        <v>128188</v>
      </c>
      <c r="G95" s="72">
        <v>125387</v>
      </c>
      <c r="H95" s="72">
        <v>114156</v>
      </c>
      <c r="I95" s="72">
        <v>67441</v>
      </c>
      <c r="J95" s="80">
        <v>94164</v>
      </c>
    </row>
    <row r="96" spans="2:10" x14ac:dyDescent="0.3">
      <c r="B96" s="108" t="s">
        <v>11</v>
      </c>
      <c r="C96" s="108" t="s">
        <v>229</v>
      </c>
      <c r="D96" s="108" t="s">
        <v>230</v>
      </c>
      <c r="E96" s="79">
        <v>109956</v>
      </c>
      <c r="F96" s="72">
        <v>97894</v>
      </c>
      <c r="G96" s="72">
        <v>85796</v>
      </c>
      <c r="H96" s="72">
        <v>83330</v>
      </c>
      <c r="I96" s="72">
        <v>147263</v>
      </c>
      <c r="J96" s="80">
        <v>133461</v>
      </c>
    </row>
    <row r="97" spans="2:10" x14ac:dyDescent="0.3">
      <c r="B97" s="108" t="s">
        <v>11</v>
      </c>
      <c r="C97" s="108" t="s">
        <v>231</v>
      </c>
      <c r="D97" s="108" t="s">
        <v>232</v>
      </c>
      <c r="E97" s="79">
        <v>276227</v>
      </c>
      <c r="F97" s="72">
        <v>263529</v>
      </c>
      <c r="G97" s="72">
        <v>274001</v>
      </c>
      <c r="H97" s="72">
        <v>282550</v>
      </c>
      <c r="I97" s="72">
        <v>108357</v>
      </c>
      <c r="J97" s="80">
        <v>163192</v>
      </c>
    </row>
    <row r="98" spans="2:10" x14ac:dyDescent="0.3">
      <c r="B98" s="108" t="s">
        <v>11</v>
      </c>
      <c r="C98" s="108" t="s">
        <v>233</v>
      </c>
      <c r="D98" s="108" t="s">
        <v>234</v>
      </c>
      <c r="E98" s="79">
        <v>589561</v>
      </c>
      <c r="F98" s="72">
        <v>516191</v>
      </c>
      <c r="G98" s="72">
        <v>576704</v>
      </c>
      <c r="H98" s="72">
        <v>624640</v>
      </c>
      <c r="I98" s="72">
        <v>1051485</v>
      </c>
      <c r="J98" s="80">
        <v>457381</v>
      </c>
    </row>
    <row r="99" spans="2:10" x14ac:dyDescent="0.3">
      <c r="B99" s="108" t="s">
        <v>11</v>
      </c>
      <c r="C99" s="108" t="s">
        <v>235</v>
      </c>
      <c r="D99" s="108" t="s">
        <v>236</v>
      </c>
      <c r="E99" s="79">
        <v>395834</v>
      </c>
      <c r="F99" s="72">
        <v>346907</v>
      </c>
      <c r="G99" s="72">
        <v>337577</v>
      </c>
      <c r="H99" s="72">
        <v>335888</v>
      </c>
      <c r="I99" s="72">
        <v>546366</v>
      </c>
      <c r="J99" s="80">
        <v>599317</v>
      </c>
    </row>
    <row r="100" spans="2:10" x14ac:dyDescent="0.3">
      <c r="B100" s="108" t="s">
        <v>11</v>
      </c>
      <c r="C100" s="108" t="s">
        <v>237</v>
      </c>
      <c r="D100" s="108" t="s">
        <v>238</v>
      </c>
      <c r="E100" s="79">
        <v>104468</v>
      </c>
      <c r="F100" s="72">
        <v>101127</v>
      </c>
      <c r="G100" s="72">
        <v>107359</v>
      </c>
      <c r="H100" s="72">
        <v>106732</v>
      </c>
      <c r="I100" s="72">
        <v>46532</v>
      </c>
      <c r="J100" s="80">
        <v>106181</v>
      </c>
    </row>
    <row r="101" spans="2:10" x14ac:dyDescent="0.3">
      <c r="B101" s="108" t="s">
        <v>11</v>
      </c>
      <c r="C101" s="108" t="s">
        <v>239</v>
      </c>
      <c r="D101" s="108" t="s">
        <v>240</v>
      </c>
      <c r="E101" s="79">
        <v>65720</v>
      </c>
      <c r="F101" s="72">
        <v>54371</v>
      </c>
      <c r="G101" s="72">
        <v>54354</v>
      </c>
      <c r="H101" s="72">
        <v>57678</v>
      </c>
      <c r="I101" s="72">
        <v>63850</v>
      </c>
      <c r="J101" s="80">
        <v>53802</v>
      </c>
    </row>
    <row r="102" spans="2:10" x14ac:dyDescent="0.3">
      <c r="B102" s="108" t="s">
        <v>11</v>
      </c>
      <c r="C102" s="108" t="s">
        <v>241</v>
      </c>
      <c r="D102" s="108" t="s">
        <v>242</v>
      </c>
      <c r="E102" s="79">
        <v>596890</v>
      </c>
      <c r="F102" s="72">
        <v>558788</v>
      </c>
      <c r="G102" s="72">
        <v>576983</v>
      </c>
      <c r="H102" s="72">
        <v>594292</v>
      </c>
      <c r="I102" s="72">
        <v>505214</v>
      </c>
      <c r="J102" s="80">
        <v>420412</v>
      </c>
    </row>
    <row r="103" spans="2:10" x14ac:dyDescent="0.3">
      <c r="B103" s="108" t="s">
        <v>11</v>
      </c>
      <c r="C103" s="108" t="s">
        <v>243</v>
      </c>
      <c r="D103" s="108" t="s">
        <v>244</v>
      </c>
      <c r="E103" s="79">
        <v>38112</v>
      </c>
      <c r="F103" s="72">
        <v>36346</v>
      </c>
      <c r="G103" s="72">
        <v>34500</v>
      </c>
      <c r="H103" s="72">
        <v>35741</v>
      </c>
      <c r="I103" s="72">
        <v>32983</v>
      </c>
      <c r="J103" s="80">
        <v>28802</v>
      </c>
    </row>
    <row r="104" spans="2:10" x14ac:dyDescent="0.3">
      <c r="B104" s="108" t="s">
        <v>11</v>
      </c>
      <c r="C104" s="108" t="s">
        <v>245</v>
      </c>
      <c r="D104" s="108" t="s">
        <v>246</v>
      </c>
      <c r="E104" s="79">
        <v>80453</v>
      </c>
      <c r="F104" s="72">
        <v>66985</v>
      </c>
      <c r="G104" s="72">
        <v>68687</v>
      </c>
      <c r="H104" s="72">
        <v>53923</v>
      </c>
      <c r="I104" s="72">
        <v>80104</v>
      </c>
      <c r="J104" s="80">
        <v>71091</v>
      </c>
    </row>
    <row r="105" spans="2:10" x14ac:dyDescent="0.3">
      <c r="B105" s="108" t="s">
        <v>11</v>
      </c>
      <c r="C105" s="108" t="s">
        <v>247</v>
      </c>
      <c r="D105" s="108" t="s">
        <v>248</v>
      </c>
      <c r="E105" s="79">
        <v>66243</v>
      </c>
      <c r="F105" s="72" t="s">
        <v>158</v>
      </c>
      <c r="G105" s="72" t="s">
        <v>158</v>
      </c>
      <c r="H105" s="72" t="s">
        <v>158</v>
      </c>
      <c r="I105" s="72" t="s">
        <v>158</v>
      </c>
      <c r="J105" s="80" t="s">
        <v>158</v>
      </c>
    </row>
    <row r="106" spans="2:10" x14ac:dyDescent="0.3">
      <c r="B106" s="108" t="s">
        <v>11</v>
      </c>
      <c r="C106" s="108" t="s">
        <v>249</v>
      </c>
      <c r="D106" s="108" t="s">
        <v>250</v>
      </c>
      <c r="E106" s="79">
        <v>242121</v>
      </c>
      <c r="F106" s="72">
        <v>241165</v>
      </c>
      <c r="G106" s="72">
        <v>220375</v>
      </c>
      <c r="H106" s="72">
        <v>190717</v>
      </c>
      <c r="I106" s="72">
        <v>230887</v>
      </c>
      <c r="J106" s="80">
        <v>241992</v>
      </c>
    </row>
    <row r="107" spans="2:10" x14ac:dyDescent="0.3">
      <c r="B107" s="108" t="s">
        <v>11</v>
      </c>
      <c r="C107" s="108" t="s">
        <v>251</v>
      </c>
      <c r="D107" s="108" t="s">
        <v>252</v>
      </c>
      <c r="E107" s="79">
        <v>115918</v>
      </c>
      <c r="F107" s="72">
        <v>109826</v>
      </c>
      <c r="G107" s="72">
        <v>87032</v>
      </c>
      <c r="H107" s="72">
        <v>108762</v>
      </c>
      <c r="I107" s="72">
        <v>117516</v>
      </c>
      <c r="J107" s="80">
        <v>130248</v>
      </c>
    </row>
    <row r="108" spans="2:10" x14ac:dyDescent="0.3">
      <c r="B108" s="108" t="s">
        <v>11</v>
      </c>
      <c r="C108" s="108" t="s">
        <v>253</v>
      </c>
      <c r="D108" s="108" t="s">
        <v>254</v>
      </c>
      <c r="E108" s="79">
        <v>7049</v>
      </c>
      <c r="F108" s="72">
        <v>8424</v>
      </c>
      <c r="G108" s="72">
        <v>8587</v>
      </c>
      <c r="H108" s="72">
        <v>8961</v>
      </c>
      <c r="I108" s="72">
        <v>14127</v>
      </c>
      <c r="J108" s="80">
        <v>9472</v>
      </c>
    </row>
    <row r="109" spans="2:10" x14ac:dyDescent="0.3">
      <c r="B109" s="108" t="s">
        <v>11</v>
      </c>
      <c r="C109" s="108" t="s">
        <v>255</v>
      </c>
      <c r="D109" s="108" t="s">
        <v>256</v>
      </c>
      <c r="E109" s="79">
        <v>80241</v>
      </c>
      <c r="F109" s="72">
        <v>70009</v>
      </c>
      <c r="G109" s="72">
        <v>67195</v>
      </c>
      <c r="H109" s="72">
        <v>61593</v>
      </c>
      <c r="I109" s="72">
        <v>53370</v>
      </c>
      <c r="J109" s="80">
        <v>38292</v>
      </c>
    </row>
    <row r="110" spans="2:10" x14ac:dyDescent="0.3">
      <c r="B110" s="108" t="s">
        <v>10</v>
      </c>
      <c r="C110" s="108" t="s">
        <v>257</v>
      </c>
      <c r="D110" s="108" t="s">
        <v>258</v>
      </c>
      <c r="E110" s="79">
        <v>232576</v>
      </c>
      <c r="F110" s="72">
        <v>241593</v>
      </c>
      <c r="G110" s="72">
        <v>216696</v>
      </c>
      <c r="H110" s="72">
        <v>213669</v>
      </c>
      <c r="I110" s="72">
        <v>202975</v>
      </c>
      <c r="J110" s="80">
        <v>205104</v>
      </c>
    </row>
    <row r="111" spans="2:10" x14ac:dyDescent="0.3">
      <c r="B111" s="108" t="s">
        <v>10</v>
      </c>
      <c r="C111" s="108" t="s">
        <v>259</v>
      </c>
      <c r="D111" s="108" t="s">
        <v>260</v>
      </c>
      <c r="E111" s="79">
        <v>76613</v>
      </c>
      <c r="F111" s="72">
        <v>74746</v>
      </c>
      <c r="G111" s="72">
        <v>60796</v>
      </c>
      <c r="H111" s="72">
        <v>47650</v>
      </c>
      <c r="I111" s="72">
        <v>47241</v>
      </c>
      <c r="J111" s="80">
        <v>44285</v>
      </c>
    </row>
    <row r="112" spans="2:10" x14ac:dyDescent="0.3">
      <c r="B112" s="108" t="s">
        <v>10</v>
      </c>
      <c r="C112" s="108" t="s">
        <v>261</v>
      </c>
      <c r="D112" s="108" t="s">
        <v>262</v>
      </c>
      <c r="E112" s="79">
        <v>604011</v>
      </c>
      <c r="F112" s="72">
        <v>742518</v>
      </c>
      <c r="G112" s="72">
        <v>717540</v>
      </c>
      <c r="H112" s="72">
        <v>752549</v>
      </c>
      <c r="I112" s="72">
        <v>786874</v>
      </c>
      <c r="J112" s="80">
        <v>658143</v>
      </c>
    </row>
    <row r="113" spans="2:10" x14ac:dyDescent="0.3">
      <c r="B113" s="108" t="s">
        <v>10</v>
      </c>
      <c r="C113" s="108" t="s">
        <v>263</v>
      </c>
      <c r="D113" s="108" t="s">
        <v>264</v>
      </c>
      <c r="E113" s="79">
        <v>97818</v>
      </c>
      <c r="F113" s="72">
        <v>105288</v>
      </c>
      <c r="G113" s="72">
        <v>69246</v>
      </c>
      <c r="H113" s="72">
        <v>50216</v>
      </c>
      <c r="I113" s="72">
        <v>50187</v>
      </c>
      <c r="J113" s="80">
        <v>48273</v>
      </c>
    </row>
    <row r="114" spans="2:10" x14ac:dyDescent="0.3">
      <c r="B114" s="108" t="s">
        <v>10</v>
      </c>
      <c r="C114" s="108" t="s">
        <v>265</v>
      </c>
      <c r="D114" s="108" t="s">
        <v>266</v>
      </c>
      <c r="E114" s="79">
        <v>45813</v>
      </c>
      <c r="F114" s="72" t="s">
        <v>158</v>
      </c>
      <c r="G114" s="72" t="s">
        <v>158</v>
      </c>
      <c r="H114" s="72" t="s">
        <v>158</v>
      </c>
      <c r="I114" s="72" t="s">
        <v>158</v>
      </c>
      <c r="J114" s="80" t="s">
        <v>158</v>
      </c>
    </row>
    <row r="115" spans="2:10" x14ac:dyDescent="0.3">
      <c r="B115" s="108" t="s">
        <v>10</v>
      </c>
      <c r="C115" s="108" t="s">
        <v>267</v>
      </c>
      <c r="D115" s="108" t="s">
        <v>268</v>
      </c>
      <c r="E115" s="79">
        <v>164946</v>
      </c>
      <c r="F115" s="72">
        <v>183655</v>
      </c>
      <c r="G115" s="72">
        <v>174798</v>
      </c>
      <c r="H115" s="72">
        <v>179993</v>
      </c>
      <c r="I115" s="72">
        <v>172656</v>
      </c>
      <c r="J115" s="80">
        <v>156419</v>
      </c>
    </row>
    <row r="116" spans="2:10" x14ac:dyDescent="0.3">
      <c r="B116" s="108" t="s">
        <v>10</v>
      </c>
      <c r="C116" s="108" t="s">
        <v>269</v>
      </c>
      <c r="D116" s="108" t="s">
        <v>270</v>
      </c>
      <c r="E116" s="79">
        <v>254231</v>
      </c>
      <c r="F116" s="72">
        <v>279580</v>
      </c>
      <c r="G116" s="72">
        <v>277987</v>
      </c>
      <c r="H116" s="72">
        <v>299351</v>
      </c>
      <c r="I116" s="72">
        <v>277987</v>
      </c>
      <c r="J116" s="80">
        <v>274033</v>
      </c>
    </row>
    <row r="117" spans="2:10" x14ac:dyDescent="0.3">
      <c r="B117" s="108" t="s">
        <v>10</v>
      </c>
      <c r="C117" s="108" t="s">
        <v>271</v>
      </c>
      <c r="D117" s="108" t="s">
        <v>272</v>
      </c>
      <c r="E117" s="79">
        <v>46670</v>
      </c>
      <c r="F117" s="72">
        <v>56507</v>
      </c>
      <c r="G117" s="72">
        <v>42545</v>
      </c>
      <c r="H117" s="72">
        <v>11101</v>
      </c>
      <c r="I117" s="72">
        <v>81135</v>
      </c>
      <c r="J117" s="80">
        <v>47068</v>
      </c>
    </row>
    <row r="118" spans="2:10" x14ac:dyDescent="0.3">
      <c r="B118" s="108" t="s">
        <v>10</v>
      </c>
      <c r="C118" s="108" t="s">
        <v>273</v>
      </c>
      <c r="D118" s="108" t="s">
        <v>274</v>
      </c>
      <c r="E118" s="79">
        <v>202019</v>
      </c>
      <c r="F118" s="72">
        <v>214810</v>
      </c>
      <c r="G118" s="72">
        <v>175820</v>
      </c>
      <c r="H118" s="72">
        <v>197941</v>
      </c>
      <c r="I118" s="72">
        <v>258525</v>
      </c>
      <c r="J118" s="80">
        <v>261772</v>
      </c>
    </row>
    <row r="119" spans="2:10" x14ac:dyDescent="0.3">
      <c r="B119" s="108" t="s">
        <v>10</v>
      </c>
      <c r="C119" s="108" t="s">
        <v>275</v>
      </c>
      <c r="D119" s="108" t="s">
        <v>276</v>
      </c>
      <c r="E119" s="79">
        <v>47666</v>
      </c>
      <c r="F119" s="72">
        <v>51219</v>
      </c>
      <c r="G119" s="72">
        <v>54983</v>
      </c>
      <c r="H119" s="72">
        <v>44947</v>
      </c>
      <c r="I119" s="72">
        <v>43412</v>
      </c>
      <c r="J119" s="80">
        <v>37537</v>
      </c>
    </row>
    <row r="120" spans="2:10" x14ac:dyDescent="0.3">
      <c r="B120" s="108" t="s">
        <v>10</v>
      </c>
      <c r="C120" s="108" t="s">
        <v>277</v>
      </c>
      <c r="D120" s="108" t="s">
        <v>278</v>
      </c>
      <c r="E120" s="79">
        <v>42743</v>
      </c>
      <c r="F120" s="72">
        <v>86593</v>
      </c>
      <c r="G120" s="72">
        <v>73831</v>
      </c>
      <c r="H120" s="72">
        <v>80278</v>
      </c>
      <c r="I120" s="72">
        <v>60022</v>
      </c>
      <c r="J120" s="80">
        <v>55838</v>
      </c>
    </row>
    <row r="121" spans="2:10" x14ac:dyDescent="0.3">
      <c r="B121" s="108" t="s">
        <v>10</v>
      </c>
      <c r="C121" s="108" t="s">
        <v>279</v>
      </c>
      <c r="D121" s="108" t="s">
        <v>280</v>
      </c>
      <c r="E121" s="79">
        <v>48813</v>
      </c>
      <c r="F121" s="72">
        <v>44195</v>
      </c>
      <c r="G121" s="72">
        <v>33406</v>
      </c>
      <c r="H121" s="72">
        <v>33171</v>
      </c>
      <c r="I121" s="72">
        <v>32205</v>
      </c>
      <c r="J121" s="80">
        <v>29061</v>
      </c>
    </row>
    <row r="122" spans="2:10" x14ac:dyDescent="0.3">
      <c r="B122" s="108" t="s">
        <v>10</v>
      </c>
      <c r="C122" s="108" t="s">
        <v>281</v>
      </c>
      <c r="D122" s="108" t="s">
        <v>282</v>
      </c>
      <c r="E122" s="79">
        <v>59353</v>
      </c>
      <c r="F122" s="72">
        <v>52474</v>
      </c>
      <c r="G122" s="72">
        <v>43545</v>
      </c>
      <c r="H122" s="72">
        <v>35266</v>
      </c>
      <c r="I122" s="72">
        <v>36275</v>
      </c>
      <c r="J122" s="80">
        <v>36903</v>
      </c>
    </row>
    <row r="123" spans="2:10" x14ac:dyDescent="0.3">
      <c r="B123" s="108" t="s">
        <v>10</v>
      </c>
      <c r="C123" s="108" t="s">
        <v>283</v>
      </c>
      <c r="D123" s="108" t="s">
        <v>284</v>
      </c>
      <c r="E123" s="79">
        <v>35720</v>
      </c>
      <c r="F123" s="72">
        <v>36531</v>
      </c>
      <c r="G123" s="72">
        <v>29933</v>
      </c>
      <c r="H123" s="72">
        <v>31293</v>
      </c>
      <c r="I123" s="72">
        <v>30717</v>
      </c>
      <c r="J123" s="80">
        <v>32872</v>
      </c>
    </row>
    <row r="124" spans="2:10" x14ac:dyDescent="0.3">
      <c r="B124" s="108" t="s">
        <v>10</v>
      </c>
      <c r="C124" s="108" t="s">
        <v>285</v>
      </c>
      <c r="D124" s="108" t="s">
        <v>286</v>
      </c>
      <c r="E124" s="79">
        <v>764705</v>
      </c>
      <c r="F124" s="72">
        <v>765804</v>
      </c>
      <c r="G124" s="72">
        <v>811189</v>
      </c>
      <c r="H124" s="72">
        <v>803974</v>
      </c>
      <c r="I124" s="72">
        <v>635997</v>
      </c>
      <c r="J124" s="80">
        <v>1468429</v>
      </c>
    </row>
    <row r="125" spans="2:10" x14ac:dyDescent="0.3">
      <c r="B125" s="108" t="s">
        <v>10</v>
      </c>
      <c r="C125" s="108" t="s">
        <v>287</v>
      </c>
      <c r="D125" s="108" t="s">
        <v>288</v>
      </c>
      <c r="E125" s="79">
        <v>200595</v>
      </c>
      <c r="F125" s="72">
        <v>180089</v>
      </c>
      <c r="G125" s="72">
        <v>174698</v>
      </c>
      <c r="H125" s="72">
        <v>177668</v>
      </c>
      <c r="I125" s="72">
        <v>173745</v>
      </c>
      <c r="J125" s="80">
        <v>161540</v>
      </c>
    </row>
    <row r="126" spans="2:10" x14ac:dyDescent="0.3">
      <c r="B126" s="108" t="s">
        <v>10</v>
      </c>
      <c r="C126" s="108" t="s">
        <v>289</v>
      </c>
      <c r="D126" s="108" t="s">
        <v>290</v>
      </c>
      <c r="E126" s="79">
        <v>69317</v>
      </c>
      <c r="F126" s="72">
        <v>68446</v>
      </c>
      <c r="G126" s="72">
        <v>61994</v>
      </c>
      <c r="H126" s="72">
        <v>43432</v>
      </c>
      <c r="I126" s="72">
        <v>45072</v>
      </c>
      <c r="J126" s="80">
        <v>10345</v>
      </c>
    </row>
    <row r="127" spans="2:10" x14ac:dyDescent="0.3">
      <c r="B127" s="108" t="s">
        <v>10</v>
      </c>
      <c r="C127" s="108" t="s">
        <v>291</v>
      </c>
      <c r="D127" s="108" t="s">
        <v>292</v>
      </c>
      <c r="E127" s="79">
        <v>77425</v>
      </c>
      <c r="F127" s="72">
        <v>75359</v>
      </c>
      <c r="G127" s="72">
        <v>70461</v>
      </c>
      <c r="H127" s="72">
        <v>62623</v>
      </c>
      <c r="I127" s="72">
        <v>54900</v>
      </c>
      <c r="J127" s="80">
        <v>28860</v>
      </c>
    </row>
    <row r="128" spans="2:10" x14ac:dyDescent="0.3">
      <c r="B128" s="108" t="s">
        <v>10</v>
      </c>
      <c r="C128" s="108" t="s">
        <v>293</v>
      </c>
      <c r="D128" s="108" t="s">
        <v>294</v>
      </c>
      <c r="E128" s="79">
        <v>27645</v>
      </c>
      <c r="F128" s="72">
        <v>31628</v>
      </c>
      <c r="G128" s="72">
        <v>25206</v>
      </c>
      <c r="H128" s="72">
        <v>26475</v>
      </c>
      <c r="I128" s="72">
        <v>27738</v>
      </c>
      <c r="J128" s="80">
        <v>24976</v>
      </c>
    </row>
    <row r="129" spans="2:10" x14ac:dyDescent="0.3">
      <c r="B129" s="108" t="s">
        <v>10</v>
      </c>
      <c r="C129" s="108" t="s">
        <v>295</v>
      </c>
      <c r="D129" s="108" t="s">
        <v>296</v>
      </c>
      <c r="E129" s="79">
        <v>7540</v>
      </c>
      <c r="F129" s="72" t="s">
        <v>158</v>
      </c>
      <c r="G129" s="72" t="s">
        <v>158</v>
      </c>
      <c r="H129" s="72" t="s">
        <v>158</v>
      </c>
      <c r="I129" s="72" t="s">
        <v>158</v>
      </c>
      <c r="J129" s="80" t="s">
        <v>158</v>
      </c>
    </row>
    <row r="130" spans="2:10" x14ac:dyDescent="0.3">
      <c r="B130" s="108" t="s">
        <v>10</v>
      </c>
      <c r="C130" s="108" t="s">
        <v>297</v>
      </c>
      <c r="D130" s="108" t="s">
        <v>298</v>
      </c>
      <c r="E130" s="79">
        <v>62509</v>
      </c>
      <c r="F130" s="72">
        <v>55688</v>
      </c>
      <c r="G130" s="72">
        <v>40406</v>
      </c>
      <c r="H130" s="72">
        <v>39562</v>
      </c>
      <c r="I130" s="72">
        <v>39645</v>
      </c>
      <c r="J130" s="80">
        <v>59983</v>
      </c>
    </row>
    <row r="131" spans="2:10" x14ac:dyDescent="0.3">
      <c r="B131" s="108" t="s">
        <v>10</v>
      </c>
      <c r="C131" s="108" t="s">
        <v>299</v>
      </c>
      <c r="D131" s="108" t="s">
        <v>300</v>
      </c>
      <c r="E131" s="79">
        <v>68829</v>
      </c>
      <c r="F131" s="72">
        <v>65291</v>
      </c>
      <c r="G131" s="72">
        <v>57464</v>
      </c>
      <c r="H131" s="72">
        <v>56087</v>
      </c>
      <c r="I131" s="72">
        <v>56321</v>
      </c>
      <c r="J131" s="80">
        <v>56092</v>
      </c>
    </row>
    <row r="132" spans="2:10" x14ac:dyDescent="0.3">
      <c r="B132" s="108" t="s">
        <v>16</v>
      </c>
      <c r="C132" s="108" t="s">
        <v>301</v>
      </c>
      <c r="D132" s="108" t="s">
        <v>302</v>
      </c>
      <c r="E132" s="79">
        <v>560330</v>
      </c>
      <c r="F132" s="72">
        <v>615897</v>
      </c>
      <c r="G132" s="72">
        <v>1175163</v>
      </c>
      <c r="H132" s="72">
        <v>530437</v>
      </c>
      <c r="I132" s="72">
        <v>832335</v>
      </c>
      <c r="J132" s="80">
        <v>541768</v>
      </c>
    </row>
    <row r="133" spans="2:10" ht="15" thickBot="1" x14ac:dyDescent="0.35">
      <c r="B133" s="108" t="s">
        <v>16</v>
      </c>
      <c r="C133" s="108" t="s">
        <v>303</v>
      </c>
      <c r="D133" s="108" t="s">
        <v>304</v>
      </c>
      <c r="E133" s="79">
        <v>503941</v>
      </c>
      <c r="F133" s="72">
        <v>422183</v>
      </c>
      <c r="G133" s="72">
        <v>533131</v>
      </c>
      <c r="H133" s="72">
        <v>452544</v>
      </c>
      <c r="I133" s="72">
        <v>399724</v>
      </c>
      <c r="J133" s="80">
        <v>738958</v>
      </c>
    </row>
    <row r="134" spans="2:10" x14ac:dyDescent="0.3">
      <c r="E134" s="32"/>
      <c r="F134" s="32"/>
      <c r="G134" s="32"/>
      <c r="H134" s="32"/>
      <c r="I134" s="32"/>
      <c r="J134" s="32"/>
    </row>
  </sheetData>
  <sheetProtection algorithmName="SHA-512" hashValue="5wl/hf7guVAOZsK+gOuUelzE1ds/CnC4P7DgVRaxGkCZM3XdWwtlb/GKAkb6nj9XPxbnNyk9AKHmWEI8S9XRaQ==" saltValue="MEGYBK+UeqpMrVyfH9g9tg==" spinCount="100000" sheet="1" objects="1" scenarios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64"/>
  <sheetViews>
    <sheetView workbookViewId="0"/>
  </sheetViews>
  <sheetFormatPr defaultRowHeight="14.4" x14ac:dyDescent="0.3"/>
  <cols>
    <col min="4" max="4" width="48.5546875" bestFit="1" customWidth="1"/>
    <col min="5" max="5" width="13.88671875" bestFit="1" customWidth="1"/>
    <col min="6" max="6" width="13.33203125" customWidth="1"/>
    <col min="7" max="7" width="14.109375" customWidth="1"/>
    <col min="8" max="8" width="13.6640625" customWidth="1"/>
    <col min="9" max="9" width="14.44140625" customWidth="1"/>
    <col min="10" max="10" width="15.6640625" customWidth="1"/>
    <col min="11" max="11" width="18.88671875" bestFit="1" customWidth="1"/>
    <col min="12" max="12" width="15.6640625" customWidth="1"/>
    <col min="16" max="16" width="17.5546875" customWidth="1"/>
    <col min="17" max="17" width="17.33203125" customWidth="1"/>
    <col min="18" max="18" width="19" customWidth="1"/>
  </cols>
  <sheetData>
    <row r="1" spans="1:18" x14ac:dyDescent="0.3">
      <c r="A1" s="42" t="s">
        <v>316</v>
      </c>
      <c r="B1" s="17"/>
      <c r="C1" s="17"/>
      <c r="D1" s="17"/>
      <c r="E1" s="17"/>
      <c r="F1" s="17"/>
      <c r="G1" s="17"/>
      <c r="H1" s="17"/>
      <c r="I1" s="17"/>
      <c r="J1" s="17"/>
    </row>
    <row r="3" spans="1:18" ht="15" thickBot="1" x14ac:dyDescent="0.35">
      <c r="A3" s="17"/>
      <c r="B3" s="42" t="s">
        <v>39</v>
      </c>
      <c r="C3" s="43" t="s">
        <v>40</v>
      </c>
      <c r="D3" s="43" t="s">
        <v>306</v>
      </c>
      <c r="E3" s="18"/>
      <c r="F3" s="42" t="s">
        <v>317</v>
      </c>
      <c r="G3" s="18"/>
      <c r="H3" s="17"/>
      <c r="I3" s="17"/>
      <c r="J3" s="17"/>
    </row>
    <row r="4" spans="1:18" ht="15" thickBot="1" x14ac:dyDescent="0.35">
      <c r="A4" s="17"/>
      <c r="B4" s="17"/>
      <c r="C4" s="17"/>
      <c r="D4" s="17"/>
      <c r="E4" s="78" t="s">
        <v>43</v>
      </c>
      <c r="F4" s="78" t="s">
        <v>44</v>
      </c>
      <c r="G4" s="78" t="s">
        <v>45</v>
      </c>
      <c r="H4" s="78" t="s">
        <v>46</v>
      </c>
      <c r="I4" s="78" t="s">
        <v>47</v>
      </c>
      <c r="J4" s="78" t="s">
        <v>20</v>
      </c>
      <c r="K4" s="119" t="s">
        <v>48</v>
      </c>
      <c r="L4" s="119" t="s">
        <v>0</v>
      </c>
      <c r="N4" s="16"/>
      <c r="O4" s="15"/>
      <c r="P4" s="118" t="s">
        <v>47</v>
      </c>
      <c r="Q4" s="21" t="s">
        <v>20</v>
      </c>
      <c r="R4" s="83" t="s">
        <v>0</v>
      </c>
    </row>
    <row r="5" spans="1:18" x14ac:dyDescent="0.3">
      <c r="A5" s="17"/>
      <c r="B5" s="74" t="s">
        <v>14</v>
      </c>
      <c r="C5" s="74" t="s">
        <v>51</v>
      </c>
      <c r="D5" s="74" t="s">
        <v>52</v>
      </c>
      <c r="E5" s="120">
        <v>833496.49</v>
      </c>
      <c r="F5" s="73">
        <v>556827.78</v>
      </c>
      <c r="G5" s="73">
        <v>862379.75</v>
      </c>
      <c r="H5" s="73">
        <v>940375.71</v>
      </c>
      <c r="I5" s="73">
        <v>261509.94</v>
      </c>
      <c r="J5" s="73">
        <v>623108.15</v>
      </c>
      <c r="K5" s="64">
        <v>1.1413950022989097</v>
      </c>
      <c r="L5" s="50">
        <f>(J5*K5)</f>
        <v>711212.52830171934</v>
      </c>
      <c r="N5" s="47" t="s">
        <v>14</v>
      </c>
      <c r="O5" s="51"/>
      <c r="P5" s="86">
        <f>SUM(I5:I14)</f>
        <v>1028326.26</v>
      </c>
      <c r="Q5" s="86">
        <f t="shared" ref="Q5" si="0">SUM(J5:J14)</f>
        <v>3213527.9899999998</v>
      </c>
      <c r="R5" s="87">
        <f>SUM(L5:L14)</f>
        <v>3667904.7875336609</v>
      </c>
    </row>
    <row r="6" spans="1:18" x14ac:dyDescent="0.3">
      <c r="A6" s="17"/>
      <c r="B6" s="74" t="s">
        <v>14</v>
      </c>
      <c r="C6" s="74" t="s">
        <v>60</v>
      </c>
      <c r="D6" s="74" t="s">
        <v>61</v>
      </c>
      <c r="E6" s="120">
        <v>662855.11</v>
      </c>
      <c r="F6" s="73">
        <v>680809.06</v>
      </c>
      <c r="G6" s="73">
        <v>531159.77</v>
      </c>
      <c r="H6" s="73">
        <v>528494.81999999995</v>
      </c>
      <c r="I6" s="73">
        <v>49878.36</v>
      </c>
      <c r="J6" s="73">
        <v>311261.75</v>
      </c>
      <c r="K6" s="64">
        <v>1.1413950022989097</v>
      </c>
      <c r="L6" s="50">
        <f t="shared" ref="L6:L50" si="1">(J6*K6)</f>
        <v>355272.60585681262</v>
      </c>
      <c r="N6" s="47" t="s">
        <v>11</v>
      </c>
      <c r="O6" s="51"/>
      <c r="P6" s="87">
        <f>SUM(I15:I36)</f>
        <v>15833871.369999997</v>
      </c>
      <c r="Q6" s="87">
        <f t="shared" ref="Q6" si="2">SUM(J15:J36)</f>
        <v>17786757.219999999</v>
      </c>
      <c r="R6" s="87">
        <f>SUM(L15:L36)</f>
        <v>20301715.798012048</v>
      </c>
    </row>
    <row r="7" spans="1:18" x14ac:dyDescent="0.3">
      <c r="A7" s="17"/>
      <c r="B7" s="74" t="s">
        <v>14</v>
      </c>
      <c r="C7" s="74" t="s">
        <v>72</v>
      </c>
      <c r="D7" s="74" t="s">
        <v>73</v>
      </c>
      <c r="E7" s="120">
        <v>182718.14</v>
      </c>
      <c r="F7" s="73">
        <v>283400.69</v>
      </c>
      <c r="G7" s="73">
        <v>204058.8</v>
      </c>
      <c r="H7" s="73">
        <v>326393.99</v>
      </c>
      <c r="I7" s="73">
        <v>13461.2</v>
      </c>
      <c r="J7" s="73">
        <v>372153.32</v>
      </c>
      <c r="K7" s="64">
        <v>1.1413950022989097</v>
      </c>
      <c r="L7" s="50">
        <f t="shared" si="1"/>
        <v>424773.93953694688</v>
      </c>
      <c r="N7" s="47" t="s">
        <v>10</v>
      </c>
      <c r="O7" s="51"/>
      <c r="P7" s="87">
        <f>SUM(I37:I48)</f>
        <v>5036623.1399999997</v>
      </c>
      <c r="Q7" s="87">
        <f t="shared" ref="Q7" si="3">SUM(J37:J48)</f>
        <v>5706063.8900000006</v>
      </c>
      <c r="R7" s="87">
        <f>SUM(L37:L48)</f>
        <v>6512872.8068442754</v>
      </c>
    </row>
    <row r="8" spans="1:18" ht="15" thickBot="1" x14ac:dyDescent="0.35">
      <c r="B8" s="74" t="s">
        <v>14</v>
      </c>
      <c r="C8" s="74" t="s">
        <v>84</v>
      </c>
      <c r="D8" s="74" t="s">
        <v>85</v>
      </c>
      <c r="E8" s="120">
        <v>958.97</v>
      </c>
      <c r="F8" s="73">
        <v>55487.6</v>
      </c>
      <c r="G8" s="73">
        <v>26397.77</v>
      </c>
      <c r="H8" s="73">
        <v>4275.99</v>
      </c>
      <c r="I8" s="73">
        <v>31244.39</v>
      </c>
      <c r="J8" s="73">
        <v>11376.49</v>
      </c>
      <c r="K8" s="64">
        <v>1.1413950022989097</v>
      </c>
      <c r="L8" s="50">
        <f t="shared" si="1"/>
        <v>12985.068829703523</v>
      </c>
      <c r="N8" s="47" t="s">
        <v>16</v>
      </c>
      <c r="O8" s="51"/>
      <c r="P8" s="87">
        <f>SUM(I49:I50)</f>
        <v>13053578.699999999</v>
      </c>
      <c r="Q8" s="87">
        <f>SUM(J49:J50)</f>
        <v>10570374.35</v>
      </c>
      <c r="R8" s="87">
        <f>SUM(L49:L50)</f>
        <v>12064972.455518585</v>
      </c>
    </row>
    <row r="9" spans="1:18" ht="15" thickBot="1" x14ac:dyDescent="0.35">
      <c r="B9" s="74" t="s">
        <v>14</v>
      </c>
      <c r="C9" s="74" t="s">
        <v>94</v>
      </c>
      <c r="D9" s="74" t="s">
        <v>95</v>
      </c>
      <c r="E9" s="120">
        <v>798730.07</v>
      </c>
      <c r="F9" s="73">
        <v>996577.67</v>
      </c>
      <c r="G9" s="73">
        <v>489045.93</v>
      </c>
      <c r="H9" s="73">
        <v>589710.93999999994</v>
      </c>
      <c r="I9" s="73">
        <v>261262.7</v>
      </c>
      <c r="J9" s="73">
        <v>315089.34999999998</v>
      </c>
      <c r="K9" s="64">
        <v>1.1413950022989097</v>
      </c>
      <c r="L9" s="50">
        <f t="shared" si="1"/>
        <v>359641.40936761192</v>
      </c>
      <c r="N9" s="48" t="s">
        <v>59</v>
      </c>
      <c r="O9" s="52"/>
      <c r="P9" s="88">
        <f>SUM(I5:I51)</f>
        <v>34952399.469999999</v>
      </c>
      <c r="Q9" s="88">
        <f t="shared" ref="Q9" si="4">SUM(J5:J51)</f>
        <v>37276723.449999996</v>
      </c>
      <c r="R9" s="88">
        <f>SUM(L5:L51)</f>
        <v>42547465.847908571</v>
      </c>
    </row>
    <row r="10" spans="1:18" x14ac:dyDescent="0.3">
      <c r="B10" s="74" t="s">
        <v>14</v>
      </c>
      <c r="C10" s="74" t="s">
        <v>104</v>
      </c>
      <c r="D10" s="74" t="s">
        <v>105</v>
      </c>
      <c r="E10" s="120">
        <v>607968.57999999996</v>
      </c>
      <c r="F10" s="73">
        <v>575442.62</v>
      </c>
      <c r="G10" s="73">
        <v>989098.59</v>
      </c>
      <c r="H10" s="73">
        <v>787999.8</v>
      </c>
      <c r="I10" s="73">
        <v>315643.40999999997</v>
      </c>
      <c r="J10" s="73">
        <v>832651.65</v>
      </c>
      <c r="K10" s="64">
        <v>1.1413950022989097</v>
      </c>
      <c r="L10" s="50">
        <f t="shared" si="1"/>
        <v>950384.43196594098</v>
      </c>
    </row>
    <row r="11" spans="1:18" x14ac:dyDescent="0.3">
      <c r="B11" s="74" t="s">
        <v>14</v>
      </c>
      <c r="C11" s="74" t="s">
        <v>118</v>
      </c>
      <c r="D11" s="74" t="s">
        <v>119</v>
      </c>
      <c r="E11" s="120">
        <v>1780111.95</v>
      </c>
      <c r="F11" s="73">
        <v>1113068.8999999999</v>
      </c>
      <c r="G11" s="73">
        <v>761335.08</v>
      </c>
      <c r="H11" s="73">
        <v>794488.7</v>
      </c>
      <c r="I11" s="73">
        <v>80678.210000000006</v>
      </c>
      <c r="J11" s="73">
        <v>586977.68999999994</v>
      </c>
      <c r="K11" s="64">
        <v>1.1413950022989097</v>
      </c>
      <c r="L11" s="50">
        <f t="shared" si="1"/>
        <v>669973.40182695864</v>
      </c>
    </row>
    <row r="12" spans="1:18" x14ac:dyDescent="0.3">
      <c r="B12" s="74" t="s">
        <v>14</v>
      </c>
      <c r="C12" s="74" t="s">
        <v>138</v>
      </c>
      <c r="D12" s="74" t="s">
        <v>139</v>
      </c>
      <c r="E12" s="120">
        <v>76059.91</v>
      </c>
      <c r="F12" s="73">
        <v>217721.94</v>
      </c>
      <c r="G12" s="73">
        <v>141352.49</v>
      </c>
      <c r="H12" s="73">
        <v>229714.96</v>
      </c>
      <c r="I12" s="73">
        <v>14648.05</v>
      </c>
      <c r="J12" s="73">
        <v>133077.75</v>
      </c>
      <c r="K12" s="64">
        <v>1.1413950022989097</v>
      </c>
      <c r="L12" s="50">
        <f t="shared" si="1"/>
        <v>151894.27876718371</v>
      </c>
    </row>
    <row r="13" spans="1:18" x14ac:dyDescent="0.3">
      <c r="B13" s="74" t="s">
        <v>14</v>
      </c>
      <c r="C13" s="74" t="s">
        <v>175</v>
      </c>
      <c r="D13" s="74" t="s">
        <v>176</v>
      </c>
      <c r="E13" s="120" t="s">
        <v>158</v>
      </c>
      <c r="F13" s="73" t="s">
        <v>158</v>
      </c>
      <c r="G13" s="73" t="s">
        <v>158</v>
      </c>
      <c r="H13" s="73" t="s">
        <v>158</v>
      </c>
      <c r="I13" s="73">
        <v>0</v>
      </c>
      <c r="J13" s="73">
        <v>27831.84</v>
      </c>
      <c r="K13" s="64">
        <v>1.1413950022989097</v>
      </c>
      <c r="L13" s="50">
        <f t="shared" si="1"/>
        <v>31767.123080782887</v>
      </c>
    </row>
    <row r="14" spans="1:18" x14ac:dyDescent="0.3">
      <c r="B14" s="74" t="s">
        <v>14</v>
      </c>
      <c r="C14" s="74" t="s">
        <v>177</v>
      </c>
      <c r="D14" s="74" t="s">
        <v>178</v>
      </c>
      <c r="E14" s="120" t="s">
        <v>158</v>
      </c>
      <c r="F14" s="73" t="s">
        <v>158</v>
      </c>
      <c r="G14" s="73" t="s">
        <v>158</v>
      </c>
      <c r="H14" s="73" t="s">
        <v>158</v>
      </c>
      <c r="I14" s="73">
        <v>0</v>
      </c>
      <c r="J14" s="73">
        <v>0</v>
      </c>
      <c r="K14" s="64">
        <v>1.1413950022989097</v>
      </c>
      <c r="L14" s="50">
        <f t="shared" si="1"/>
        <v>0</v>
      </c>
    </row>
    <row r="15" spans="1:18" x14ac:dyDescent="0.3">
      <c r="B15" s="74" t="s">
        <v>11</v>
      </c>
      <c r="C15" s="74" t="s">
        <v>193</v>
      </c>
      <c r="D15" s="74" t="s">
        <v>194</v>
      </c>
      <c r="E15" s="120">
        <v>332689.02</v>
      </c>
      <c r="F15" s="73">
        <v>369443.67</v>
      </c>
      <c r="G15" s="73">
        <v>359201.04</v>
      </c>
      <c r="H15" s="73">
        <v>327499.89</v>
      </c>
      <c r="I15" s="73">
        <v>62348.43</v>
      </c>
      <c r="J15" s="73">
        <v>157414.92000000001</v>
      </c>
      <c r="K15" s="64">
        <v>1.1413950022989097</v>
      </c>
      <c r="L15" s="50">
        <f t="shared" si="1"/>
        <v>179672.6029752827</v>
      </c>
    </row>
    <row r="16" spans="1:18" x14ac:dyDescent="0.3">
      <c r="B16" s="74" t="s">
        <v>11</v>
      </c>
      <c r="C16" s="74" t="s">
        <v>197</v>
      </c>
      <c r="D16" s="74" t="s">
        <v>198</v>
      </c>
      <c r="E16" s="120">
        <v>180700.69</v>
      </c>
      <c r="F16" s="73">
        <v>290913.15000000002</v>
      </c>
      <c r="G16" s="73">
        <v>90137.88</v>
      </c>
      <c r="H16" s="73">
        <v>145780.85999999999</v>
      </c>
      <c r="I16" s="73">
        <v>110111.48</v>
      </c>
      <c r="J16" s="73">
        <v>362609.3</v>
      </c>
      <c r="K16" s="64">
        <v>1.1413950022989097</v>
      </c>
      <c r="L16" s="50">
        <f t="shared" si="1"/>
        <v>413880.44280710601</v>
      </c>
    </row>
    <row r="17" spans="2:12" x14ac:dyDescent="0.3">
      <c r="B17" s="74" t="s">
        <v>11</v>
      </c>
      <c r="C17" s="74" t="s">
        <v>201</v>
      </c>
      <c r="D17" s="74" t="s">
        <v>202</v>
      </c>
      <c r="E17" s="120">
        <v>1085817.42</v>
      </c>
      <c r="F17" s="73">
        <v>889896.93</v>
      </c>
      <c r="G17" s="73">
        <v>738956.65</v>
      </c>
      <c r="H17" s="73">
        <v>1028732.34</v>
      </c>
      <c r="I17" s="73">
        <v>466971.41</v>
      </c>
      <c r="J17" s="73">
        <v>1487087.73</v>
      </c>
      <c r="K17" s="64">
        <v>1.1413950022989097</v>
      </c>
      <c r="L17" s="50">
        <f t="shared" si="1"/>
        <v>1697354.5030020303</v>
      </c>
    </row>
    <row r="18" spans="2:12" x14ac:dyDescent="0.3">
      <c r="B18" s="74" t="s">
        <v>11</v>
      </c>
      <c r="C18" s="74" t="s">
        <v>203</v>
      </c>
      <c r="D18" s="74" t="s">
        <v>204</v>
      </c>
      <c r="E18" s="120">
        <v>71304.66</v>
      </c>
      <c r="F18" s="73">
        <v>100367.91</v>
      </c>
      <c r="G18" s="73">
        <v>96318.34</v>
      </c>
      <c r="H18" s="73">
        <v>95200.93</v>
      </c>
      <c r="I18" s="73">
        <v>72400.009999999995</v>
      </c>
      <c r="J18" s="73">
        <v>299542.18</v>
      </c>
      <c r="K18" s="64">
        <v>1.1413950022989097</v>
      </c>
      <c r="L18" s="50">
        <f t="shared" si="1"/>
        <v>341895.94722972042</v>
      </c>
    </row>
    <row r="19" spans="2:12" x14ac:dyDescent="0.3">
      <c r="B19" s="74" t="s">
        <v>11</v>
      </c>
      <c r="C19" s="74" t="s">
        <v>205</v>
      </c>
      <c r="D19" s="74" t="s">
        <v>206</v>
      </c>
      <c r="E19" s="120">
        <v>73405.67</v>
      </c>
      <c r="F19" s="73">
        <v>84465.24</v>
      </c>
      <c r="G19" s="73">
        <v>143693.4</v>
      </c>
      <c r="H19" s="73">
        <v>103385.64</v>
      </c>
      <c r="I19" s="73">
        <v>69961.02</v>
      </c>
      <c r="J19" s="73">
        <v>294250.33</v>
      </c>
      <c r="K19" s="64">
        <v>1.1413950022989097</v>
      </c>
      <c r="L19" s="50">
        <f t="shared" si="1"/>
        <v>335855.85608680494</v>
      </c>
    </row>
    <row r="20" spans="2:12" x14ac:dyDescent="0.3">
      <c r="B20" s="74" t="s">
        <v>11</v>
      </c>
      <c r="C20" s="74" t="s">
        <v>207</v>
      </c>
      <c r="D20" s="74" t="s">
        <v>208</v>
      </c>
      <c r="E20" s="120">
        <v>2662608.69</v>
      </c>
      <c r="F20" s="73">
        <v>3151308.4</v>
      </c>
      <c r="G20" s="73">
        <v>1715402.66</v>
      </c>
      <c r="H20" s="73">
        <v>1977565.49</v>
      </c>
      <c r="I20" s="73">
        <v>1470072.48</v>
      </c>
      <c r="J20" s="73">
        <v>1336129.0900000001</v>
      </c>
      <c r="K20" s="64">
        <v>1.1413950022989097</v>
      </c>
      <c r="L20" s="50">
        <f t="shared" si="1"/>
        <v>1525051.0657521901</v>
      </c>
    </row>
    <row r="21" spans="2:12" x14ac:dyDescent="0.3">
      <c r="B21" s="74" t="s">
        <v>11</v>
      </c>
      <c r="C21" s="74" t="s">
        <v>209</v>
      </c>
      <c r="D21" s="74" t="s">
        <v>210</v>
      </c>
      <c r="E21" s="120">
        <v>137148.51</v>
      </c>
      <c r="F21" s="73">
        <v>66722.53</v>
      </c>
      <c r="G21" s="73">
        <v>282220.28999999998</v>
      </c>
      <c r="H21" s="73">
        <v>125288.81</v>
      </c>
      <c r="I21" s="73">
        <v>138645.85</v>
      </c>
      <c r="J21" s="73">
        <v>74085.5</v>
      </c>
      <c r="K21" s="64">
        <v>1.1413950022989097</v>
      </c>
      <c r="L21" s="50">
        <f t="shared" si="1"/>
        <v>84560.819442815875</v>
      </c>
    </row>
    <row r="22" spans="2:12" x14ac:dyDescent="0.3">
      <c r="B22" s="74" t="s">
        <v>11</v>
      </c>
      <c r="C22" s="74" t="s">
        <v>213</v>
      </c>
      <c r="D22" s="74" t="s">
        <v>214</v>
      </c>
      <c r="E22" s="120">
        <v>82726.87</v>
      </c>
      <c r="F22" s="73">
        <v>130937.66</v>
      </c>
      <c r="G22" s="73">
        <v>47374.47</v>
      </c>
      <c r="H22" s="73">
        <v>47258.32</v>
      </c>
      <c r="I22" s="73">
        <v>71745.3</v>
      </c>
      <c r="J22" s="73">
        <v>12283.05</v>
      </c>
      <c r="K22" s="64">
        <v>1.1413950022989097</v>
      </c>
      <c r="L22" s="50">
        <f t="shared" si="1"/>
        <v>14019.811882987622</v>
      </c>
    </row>
    <row r="23" spans="2:12" x14ac:dyDescent="0.3">
      <c r="B23" s="74" t="s">
        <v>11</v>
      </c>
      <c r="C23" s="74" t="s">
        <v>215</v>
      </c>
      <c r="D23" s="74" t="s">
        <v>216</v>
      </c>
      <c r="E23" s="120">
        <v>1255.3499999999999</v>
      </c>
      <c r="F23" s="73">
        <v>60264.72</v>
      </c>
      <c r="G23" s="73">
        <v>69608.69</v>
      </c>
      <c r="H23" s="73">
        <v>29247.77</v>
      </c>
      <c r="I23" s="73">
        <v>25986.71</v>
      </c>
      <c r="J23" s="73">
        <v>23167.58</v>
      </c>
      <c r="K23" s="64">
        <v>1.1413950022989097</v>
      </c>
      <c r="L23" s="50">
        <f t="shared" si="1"/>
        <v>26443.360027360177</v>
      </c>
    </row>
    <row r="24" spans="2:12" x14ac:dyDescent="0.3">
      <c r="B24" s="74" t="s">
        <v>11</v>
      </c>
      <c r="C24" s="74" t="s">
        <v>217</v>
      </c>
      <c r="D24" s="74" t="s">
        <v>218</v>
      </c>
      <c r="E24" s="120">
        <v>6496.57</v>
      </c>
      <c r="F24" s="73">
        <v>26063</v>
      </c>
      <c r="G24" s="73">
        <v>56350.34</v>
      </c>
      <c r="H24" s="73">
        <v>36273.629999999997</v>
      </c>
      <c r="I24" s="73">
        <v>19572.05</v>
      </c>
      <c r="J24" s="73">
        <v>61808.27</v>
      </c>
      <c r="K24" s="64">
        <v>1.1413950022989097</v>
      </c>
      <c r="L24" s="50">
        <f t="shared" si="1"/>
        <v>70547.65047874162</v>
      </c>
    </row>
    <row r="25" spans="2:12" x14ac:dyDescent="0.3">
      <c r="B25" s="74" t="s">
        <v>11</v>
      </c>
      <c r="C25" s="74" t="s">
        <v>221</v>
      </c>
      <c r="D25" s="74" t="s">
        <v>222</v>
      </c>
      <c r="E25" s="120">
        <v>22241.09</v>
      </c>
      <c r="F25" s="73">
        <v>7418.48</v>
      </c>
      <c r="G25" s="73">
        <v>28946.04</v>
      </c>
      <c r="H25" s="73">
        <v>8734.2099999999991</v>
      </c>
      <c r="I25" s="73">
        <v>145823.92000000001</v>
      </c>
      <c r="J25" s="73">
        <v>124422.59</v>
      </c>
      <c r="K25" s="64">
        <v>1.1413950022989097</v>
      </c>
      <c r="L25" s="50">
        <f t="shared" si="1"/>
        <v>142015.32239908629</v>
      </c>
    </row>
    <row r="26" spans="2:12" x14ac:dyDescent="0.3">
      <c r="B26" s="74" t="s">
        <v>11</v>
      </c>
      <c r="C26" s="74" t="s">
        <v>223</v>
      </c>
      <c r="D26" s="74" t="s">
        <v>224</v>
      </c>
      <c r="E26" s="120">
        <v>4196.8</v>
      </c>
      <c r="F26" s="73">
        <v>57532.87</v>
      </c>
      <c r="G26" s="73">
        <v>20873.099999999999</v>
      </c>
      <c r="H26" s="73">
        <v>4783.3100000000004</v>
      </c>
      <c r="I26" s="73">
        <v>0</v>
      </c>
      <c r="J26" s="73">
        <v>45050.77</v>
      </c>
      <c r="K26" s="64">
        <v>1.1413950022989097</v>
      </c>
      <c r="L26" s="50">
        <f t="shared" si="1"/>
        <v>51420.723727717646</v>
      </c>
    </row>
    <row r="27" spans="2:12" x14ac:dyDescent="0.3">
      <c r="B27" s="74" t="s">
        <v>11</v>
      </c>
      <c r="C27" s="74" t="s">
        <v>225</v>
      </c>
      <c r="D27" s="74" t="s">
        <v>226</v>
      </c>
      <c r="E27" s="120">
        <v>796878.58</v>
      </c>
      <c r="F27" s="73">
        <v>1363581.54</v>
      </c>
      <c r="G27" s="73">
        <v>782561.74</v>
      </c>
      <c r="H27" s="73">
        <v>1000558.83</v>
      </c>
      <c r="I27" s="73">
        <v>776117.63</v>
      </c>
      <c r="J27" s="73">
        <v>998864.95</v>
      </c>
      <c r="K27" s="64">
        <v>1.1413950022989097</v>
      </c>
      <c r="L27" s="50">
        <f t="shared" si="1"/>
        <v>1140099.4619015502</v>
      </c>
    </row>
    <row r="28" spans="2:12" x14ac:dyDescent="0.3">
      <c r="B28" s="74" t="s">
        <v>11</v>
      </c>
      <c r="C28" s="74" t="s">
        <v>227</v>
      </c>
      <c r="D28" s="74" t="s">
        <v>228</v>
      </c>
      <c r="E28" s="120">
        <v>105095.86</v>
      </c>
      <c r="F28" s="73">
        <v>162026.82999999999</v>
      </c>
      <c r="G28" s="73">
        <v>140316.23000000001</v>
      </c>
      <c r="H28" s="73">
        <v>49863.02</v>
      </c>
      <c r="I28" s="73">
        <v>33951.31</v>
      </c>
      <c r="J28" s="73">
        <v>23140.89</v>
      </c>
      <c r="K28" s="64">
        <v>1.1413950022989097</v>
      </c>
      <c r="L28" s="50">
        <f t="shared" si="1"/>
        <v>26412.896194748813</v>
      </c>
    </row>
    <row r="29" spans="2:12" x14ac:dyDescent="0.3">
      <c r="B29" s="74" t="s">
        <v>11</v>
      </c>
      <c r="C29" s="74" t="s">
        <v>229</v>
      </c>
      <c r="D29" s="74" t="s">
        <v>230</v>
      </c>
      <c r="E29" s="120">
        <v>45187.82</v>
      </c>
      <c r="F29" s="73">
        <v>15920.45</v>
      </c>
      <c r="G29" s="73">
        <v>38839.5</v>
      </c>
      <c r="H29" s="73">
        <v>5493.99</v>
      </c>
      <c r="I29" s="73" t="s">
        <v>158</v>
      </c>
      <c r="J29" s="73">
        <v>0</v>
      </c>
      <c r="K29" s="64">
        <v>1.1413950022989097</v>
      </c>
      <c r="L29" s="50">
        <f t="shared" si="1"/>
        <v>0</v>
      </c>
    </row>
    <row r="30" spans="2:12" x14ac:dyDescent="0.3">
      <c r="B30" s="74" t="s">
        <v>11</v>
      </c>
      <c r="C30" s="74" t="s">
        <v>231</v>
      </c>
      <c r="D30" s="74" t="s">
        <v>232</v>
      </c>
      <c r="E30" s="120">
        <v>850771.88</v>
      </c>
      <c r="F30" s="73">
        <v>907756.58</v>
      </c>
      <c r="G30" s="73">
        <v>627489.34</v>
      </c>
      <c r="H30" s="73">
        <v>565576.26</v>
      </c>
      <c r="I30" s="73">
        <v>500087.09</v>
      </c>
      <c r="J30" s="73">
        <v>640024.74</v>
      </c>
      <c r="K30" s="64">
        <v>1.1413950022989097</v>
      </c>
      <c r="L30" s="50">
        <f t="shared" si="1"/>
        <v>730521.03958365903</v>
      </c>
    </row>
    <row r="31" spans="2:12" x14ac:dyDescent="0.3">
      <c r="B31" s="74" t="s">
        <v>11</v>
      </c>
      <c r="C31" s="74" t="s">
        <v>233</v>
      </c>
      <c r="D31" s="74" t="s">
        <v>234</v>
      </c>
      <c r="E31" s="120">
        <v>7268312.8600000003</v>
      </c>
      <c r="F31" s="73">
        <v>6964747.2599999998</v>
      </c>
      <c r="G31" s="73">
        <v>5872977.3600000003</v>
      </c>
      <c r="H31" s="73">
        <v>6924398.6399999997</v>
      </c>
      <c r="I31" s="73">
        <v>6210136.9199999999</v>
      </c>
      <c r="J31" s="73">
        <v>6761204.5599999996</v>
      </c>
      <c r="K31" s="64">
        <v>1.1413950022989097</v>
      </c>
      <c r="L31" s="50">
        <f t="shared" si="1"/>
        <v>7717205.0943045979</v>
      </c>
    </row>
    <row r="32" spans="2:12" x14ac:dyDescent="0.3">
      <c r="B32" s="74" t="s">
        <v>11</v>
      </c>
      <c r="C32" s="74" t="s">
        <v>235</v>
      </c>
      <c r="D32" s="74" t="s">
        <v>236</v>
      </c>
      <c r="E32" s="120">
        <v>292481.76</v>
      </c>
      <c r="F32" s="73">
        <v>429749.58</v>
      </c>
      <c r="G32" s="73">
        <v>299523.36</v>
      </c>
      <c r="H32" s="73">
        <v>361648.53</v>
      </c>
      <c r="I32" s="73">
        <v>260345.65</v>
      </c>
      <c r="J32" s="73">
        <v>352088.73</v>
      </c>
      <c r="K32" s="64">
        <v>1.1413950022989097</v>
      </c>
      <c r="L32" s="50">
        <f t="shared" si="1"/>
        <v>401872.31678777019</v>
      </c>
    </row>
    <row r="33" spans="2:12" x14ac:dyDescent="0.3">
      <c r="B33" s="74" t="s">
        <v>11</v>
      </c>
      <c r="C33" s="74" t="s">
        <v>241</v>
      </c>
      <c r="D33" s="74" t="s">
        <v>242</v>
      </c>
      <c r="E33" s="120">
        <v>3805669.42</v>
      </c>
      <c r="F33" s="73">
        <v>3508285.13</v>
      </c>
      <c r="G33" s="73">
        <v>2953579.84</v>
      </c>
      <c r="H33" s="73">
        <v>5487094.3899999997</v>
      </c>
      <c r="I33" s="73">
        <v>4404489.62</v>
      </c>
      <c r="J33" s="73">
        <v>3556085.44</v>
      </c>
      <c r="K33" s="64">
        <v>1.1413950022989097</v>
      </c>
      <c r="L33" s="50">
        <f t="shared" si="1"/>
        <v>4058898.1489639189</v>
      </c>
    </row>
    <row r="34" spans="2:12" x14ac:dyDescent="0.3">
      <c r="B34" s="74" t="s">
        <v>11</v>
      </c>
      <c r="C34" s="74" t="s">
        <v>243</v>
      </c>
      <c r="D34" s="74" t="s">
        <v>244</v>
      </c>
      <c r="E34" s="120">
        <v>0</v>
      </c>
      <c r="F34" s="73">
        <v>0</v>
      </c>
      <c r="G34" s="73">
        <v>0</v>
      </c>
      <c r="H34" s="73">
        <v>0</v>
      </c>
      <c r="I34" s="73">
        <v>5907.78</v>
      </c>
      <c r="J34" s="73">
        <v>3631.28</v>
      </c>
      <c r="K34" s="64">
        <v>1.1413950022989097</v>
      </c>
      <c r="L34" s="50">
        <f t="shared" si="1"/>
        <v>4144.7248439479845</v>
      </c>
    </row>
    <row r="35" spans="2:12" x14ac:dyDescent="0.3">
      <c r="B35" s="74" t="s">
        <v>11</v>
      </c>
      <c r="C35" s="74" t="s">
        <v>249</v>
      </c>
      <c r="D35" s="74" t="s">
        <v>250</v>
      </c>
      <c r="E35" s="120">
        <v>1780197.92</v>
      </c>
      <c r="F35" s="73">
        <v>2016849.51</v>
      </c>
      <c r="G35" s="73">
        <v>2410709.29</v>
      </c>
      <c r="H35" s="73">
        <v>1523595.35</v>
      </c>
      <c r="I35" s="73">
        <v>927215.7</v>
      </c>
      <c r="J35" s="73">
        <v>1056291.1100000001</v>
      </c>
      <c r="K35" s="64">
        <v>1.1413950022989097</v>
      </c>
      <c r="L35" s="50">
        <f t="shared" si="1"/>
        <v>1205645.3939267679</v>
      </c>
    </row>
    <row r="36" spans="2:12" x14ac:dyDescent="0.3">
      <c r="B36" s="74" t="s">
        <v>11</v>
      </c>
      <c r="C36" s="74" t="s">
        <v>255</v>
      </c>
      <c r="D36" s="74" t="s">
        <v>256</v>
      </c>
      <c r="E36" s="120">
        <v>172545.96</v>
      </c>
      <c r="F36" s="73">
        <v>140162.59</v>
      </c>
      <c r="G36" s="73">
        <v>41339.75</v>
      </c>
      <c r="H36" s="73">
        <v>104621.98</v>
      </c>
      <c r="I36" s="73">
        <v>61981.01</v>
      </c>
      <c r="J36" s="73">
        <v>117574.21</v>
      </c>
      <c r="K36" s="64">
        <v>1.1413950022989097</v>
      </c>
      <c r="L36" s="50">
        <f t="shared" si="1"/>
        <v>134198.61569324249</v>
      </c>
    </row>
    <row r="37" spans="2:12" x14ac:dyDescent="0.3">
      <c r="B37" s="74" t="s">
        <v>10</v>
      </c>
      <c r="C37" s="74" t="s">
        <v>257</v>
      </c>
      <c r="D37" s="74" t="s">
        <v>258</v>
      </c>
      <c r="E37" s="120">
        <v>116204.17</v>
      </c>
      <c r="F37" s="73">
        <v>93651.36</v>
      </c>
      <c r="G37" s="73">
        <v>208129.65</v>
      </c>
      <c r="H37" s="73">
        <v>310659.20000000001</v>
      </c>
      <c r="I37" s="73">
        <v>268541.89</v>
      </c>
      <c r="J37" s="73">
        <v>261778.21</v>
      </c>
      <c r="K37" s="64">
        <v>1.1413950022989097</v>
      </c>
      <c r="L37" s="50">
        <f t="shared" si="1"/>
        <v>298792.34060475446</v>
      </c>
    </row>
    <row r="38" spans="2:12" x14ac:dyDescent="0.3">
      <c r="B38" s="74" t="s">
        <v>10</v>
      </c>
      <c r="C38" s="74" t="s">
        <v>259</v>
      </c>
      <c r="D38" s="74" t="s">
        <v>260</v>
      </c>
      <c r="E38" s="120">
        <v>4064.7</v>
      </c>
      <c r="F38" s="73">
        <v>17402.52</v>
      </c>
      <c r="G38" s="73">
        <v>15224.74</v>
      </c>
      <c r="H38" s="73">
        <v>0</v>
      </c>
      <c r="I38" s="73">
        <v>0</v>
      </c>
      <c r="J38" s="73">
        <v>0</v>
      </c>
      <c r="K38" s="64">
        <v>1.1413950022989097</v>
      </c>
      <c r="L38" s="50">
        <f t="shared" si="1"/>
        <v>0</v>
      </c>
    </row>
    <row r="39" spans="2:12" x14ac:dyDescent="0.3">
      <c r="B39" s="74" t="s">
        <v>10</v>
      </c>
      <c r="C39" s="74" t="s">
        <v>261</v>
      </c>
      <c r="D39" s="74" t="s">
        <v>262</v>
      </c>
      <c r="E39" s="120">
        <v>1076025.8999999999</v>
      </c>
      <c r="F39" s="73">
        <v>1307012.29</v>
      </c>
      <c r="G39" s="73">
        <v>1042527.74</v>
      </c>
      <c r="H39" s="73">
        <v>847530.05</v>
      </c>
      <c r="I39" s="73">
        <v>765075.68</v>
      </c>
      <c r="J39" s="73">
        <v>623110.6</v>
      </c>
      <c r="K39" s="64">
        <v>1.1413950022989097</v>
      </c>
      <c r="L39" s="50">
        <f t="shared" si="1"/>
        <v>711215.324719475</v>
      </c>
    </row>
    <row r="40" spans="2:12" x14ac:dyDescent="0.3">
      <c r="B40" s="74" t="s">
        <v>10</v>
      </c>
      <c r="C40" s="74" t="s">
        <v>263</v>
      </c>
      <c r="D40" s="74" t="s">
        <v>264</v>
      </c>
      <c r="E40" s="120">
        <v>14112.13</v>
      </c>
      <c r="F40" s="73">
        <v>23795.040000000001</v>
      </c>
      <c r="G40" s="73">
        <v>14738.31</v>
      </c>
      <c r="H40" s="73">
        <v>0</v>
      </c>
      <c r="I40" s="73">
        <v>6255.28</v>
      </c>
      <c r="J40" s="73">
        <v>21097.58</v>
      </c>
      <c r="K40" s="64">
        <v>1.1413950022989097</v>
      </c>
      <c r="L40" s="50">
        <f t="shared" si="1"/>
        <v>24080.672372601432</v>
      </c>
    </row>
    <row r="41" spans="2:12" x14ac:dyDescent="0.3">
      <c r="B41" s="74" t="s">
        <v>10</v>
      </c>
      <c r="C41" s="74" t="s">
        <v>267</v>
      </c>
      <c r="D41" s="74" t="s">
        <v>268</v>
      </c>
      <c r="E41" s="120">
        <v>105358.21</v>
      </c>
      <c r="F41" s="73">
        <v>131186.25</v>
      </c>
      <c r="G41" s="73">
        <v>235885.65</v>
      </c>
      <c r="H41" s="73">
        <v>132223.09</v>
      </c>
      <c r="I41" s="73">
        <v>16275.8</v>
      </c>
      <c r="J41" s="73">
        <v>78840.490000000005</v>
      </c>
      <c r="K41" s="64">
        <v>1.1413950022989097</v>
      </c>
      <c r="L41" s="50">
        <f t="shared" si="1"/>
        <v>89988.141264797174</v>
      </c>
    </row>
    <row r="42" spans="2:12" x14ac:dyDescent="0.3">
      <c r="B42" s="74" t="s">
        <v>10</v>
      </c>
      <c r="C42" s="74" t="s">
        <v>269</v>
      </c>
      <c r="D42" s="74" t="s">
        <v>270</v>
      </c>
      <c r="E42" s="120">
        <v>550231.5</v>
      </c>
      <c r="F42" s="73">
        <v>524517.01</v>
      </c>
      <c r="G42" s="73">
        <v>486198.96</v>
      </c>
      <c r="H42" s="73">
        <v>597616.24</v>
      </c>
      <c r="I42" s="73">
        <v>743455.28</v>
      </c>
      <c r="J42" s="73">
        <v>703330.92</v>
      </c>
      <c r="K42" s="64">
        <v>1.1413950022989097</v>
      </c>
      <c r="L42" s="50">
        <f t="shared" si="1"/>
        <v>802778.39705029433</v>
      </c>
    </row>
    <row r="43" spans="2:12" x14ac:dyDescent="0.3">
      <c r="B43" s="74" t="s">
        <v>10</v>
      </c>
      <c r="C43" s="74" t="s">
        <v>273</v>
      </c>
      <c r="D43" s="74" t="s">
        <v>274</v>
      </c>
      <c r="E43" s="120">
        <v>312745.49</v>
      </c>
      <c r="F43" s="73">
        <v>284130.83</v>
      </c>
      <c r="G43" s="73">
        <v>283698.3</v>
      </c>
      <c r="H43" s="73">
        <v>314794.26</v>
      </c>
      <c r="I43" s="73">
        <v>569574.56000000006</v>
      </c>
      <c r="J43" s="73">
        <v>333482.15000000002</v>
      </c>
      <c r="K43" s="64">
        <v>1.1413950022989097</v>
      </c>
      <c r="L43" s="50">
        <f t="shared" si="1"/>
        <v>380634.85936589539</v>
      </c>
    </row>
    <row r="44" spans="2:12" x14ac:dyDescent="0.3">
      <c r="B44" s="74" t="s">
        <v>10</v>
      </c>
      <c r="C44" s="74" t="s">
        <v>281</v>
      </c>
      <c r="D44" s="74" t="s">
        <v>282</v>
      </c>
      <c r="E44" s="120">
        <v>8255.15</v>
      </c>
      <c r="F44" s="73">
        <v>9954.98</v>
      </c>
      <c r="G44" s="73">
        <v>0</v>
      </c>
      <c r="H44" s="73">
        <v>0</v>
      </c>
      <c r="I44" s="73">
        <v>0</v>
      </c>
      <c r="J44" s="73">
        <v>0</v>
      </c>
      <c r="K44" s="64">
        <v>1.1413950022989097</v>
      </c>
      <c r="L44" s="50">
        <f t="shared" si="1"/>
        <v>0</v>
      </c>
    </row>
    <row r="45" spans="2:12" x14ac:dyDescent="0.3">
      <c r="B45" s="74" t="s">
        <v>10</v>
      </c>
      <c r="C45" s="74" t="s">
        <v>285</v>
      </c>
      <c r="D45" s="74" t="s">
        <v>286</v>
      </c>
      <c r="E45" s="120">
        <v>1592558.82</v>
      </c>
      <c r="F45" s="73">
        <v>1320550.44</v>
      </c>
      <c r="G45" s="73">
        <v>1070439.25</v>
      </c>
      <c r="H45" s="73">
        <v>2526236.36</v>
      </c>
      <c r="I45" s="73">
        <v>2092763.8</v>
      </c>
      <c r="J45" s="73">
        <v>3435134.9</v>
      </c>
      <c r="K45" s="64">
        <v>1.1413950022989097</v>
      </c>
      <c r="L45" s="50">
        <f t="shared" si="1"/>
        <v>3920845.8070825646</v>
      </c>
    </row>
    <row r="46" spans="2:12" x14ac:dyDescent="0.3">
      <c r="B46" s="74" t="s">
        <v>10</v>
      </c>
      <c r="C46" s="74" t="s">
        <v>287</v>
      </c>
      <c r="D46" s="74" t="s">
        <v>288</v>
      </c>
      <c r="E46" s="120">
        <v>437167.77</v>
      </c>
      <c r="F46" s="73">
        <v>477145.69</v>
      </c>
      <c r="G46" s="73">
        <v>362835.22</v>
      </c>
      <c r="H46" s="73">
        <v>531164.93999999994</v>
      </c>
      <c r="I46" s="73">
        <v>283733.36</v>
      </c>
      <c r="J46" s="73">
        <v>201755.74</v>
      </c>
      <c r="K46" s="64">
        <v>1.1413950022989097</v>
      </c>
      <c r="L46" s="50">
        <f t="shared" si="1"/>
        <v>230282.99332111821</v>
      </c>
    </row>
    <row r="47" spans="2:12" x14ac:dyDescent="0.3">
      <c r="B47" s="74" t="s">
        <v>10</v>
      </c>
      <c r="C47" s="74" t="s">
        <v>289</v>
      </c>
      <c r="D47" s="74" t="s">
        <v>290</v>
      </c>
      <c r="E47" s="120">
        <v>7489.16</v>
      </c>
      <c r="F47" s="73">
        <v>21985.33</v>
      </c>
      <c r="G47" s="73">
        <v>0</v>
      </c>
      <c r="H47" s="73">
        <v>30715.22</v>
      </c>
      <c r="I47" s="73">
        <v>11645.56</v>
      </c>
      <c r="J47" s="73">
        <v>16775.57</v>
      </c>
      <c r="K47" s="64">
        <v>1.1413950022989097</v>
      </c>
      <c r="L47" s="50">
        <f t="shared" si="1"/>
        <v>19147.551758715519</v>
      </c>
    </row>
    <row r="48" spans="2:12" x14ac:dyDescent="0.3">
      <c r="B48" s="74" t="s">
        <v>10</v>
      </c>
      <c r="C48" s="74" t="s">
        <v>299</v>
      </c>
      <c r="D48" s="74" t="s">
        <v>300</v>
      </c>
      <c r="E48" s="120">
        <v>256866.18</v>
      </c>
      <c r="F48" s="73">
        <v>193670.17</v>
      </c>
      <c r="G48" s="73">
        <v>43792.27</v>
      </c>
      <c r="H48" s="73">
        <v>31442.39</v>
      </c>
      <c r="I48" s="73">
        <v>279301.93</v>
      </c>
      <c r="J48" s="73">
        <v>30757.73</v>
      </c>
      <c r="K48" s="64">
        <v>1.1413950022989097</v>
      </c>
      <c r="L48" s="50">
        <f t="shared" si="1"/>
        <v>35106.719304059239</v>
      </c>
    </row>
    <row r="49" spans="2:12" x14ac:dyDescent="0.3">
      <c r="B49" s="74" t="s">
        <v>16</v>
      </c>
      <c r="C49" s="74" t="s">
        <v>301</v>
      </c>
      <c r="D49" s="74" t="s">
        <v>302</v>
      </c>
      <c r="E49" s="120">
        <v>4196113.12</v>
      </c>
      <c r="F49" s="73">
        <v>5047682.1399999997</v>
      </c>
      <c r="G49" s="73">
        <v>7940817.0599999996</v>
      </c>
      <c r="H49" s="73">
        <v>8611170.7100000009</v>
      </c>
      <c r="I49" s="73">
        <v>11793705.939999999</v>
      </c>
      <c r="J49" s="73">
        <v>8990294.9399999995</v>
      </c>
      <c r="K49" s="64">
        <v>1.1413950022989097</v>
      </c>
      <c r="L49" s="50">
        <f t="shared" si="1"/>
        <v>10261477.713709176</v>
      </c>
    </row>
    <row r="50" spans="2:12" ht="15" thickBot="1" x14ac:dyDescent="0.35">
      <c r="B50" s="74" t="s">
        <v>16</v>
      </c>
      <c r="C50" s="74" t="s">
        <v>303</v>
      </c>
      <c r="D50" s="74" t="s">
        <v>304</v>
      </c>
      <c r="E50" s="121">
        <v>643406.23</v>
      </c>
      <c r="F50" s="122">
        <v>1166208.07</v>
      </c>
      <c r="G50" s="122">
        <v>1051780.75</v>
      </c>
      <c r="H50" s="122">
        <v>1199087.83</v>
      </c>
      <c r="I50" s="122">
        <v>1259872.76</v>
      </c>
      <c r="J50" s="122">
        <v>1580079.41</v>
      </c>
      <c r="K50" s="123">
        <v>1.1413950022989097</v>
      </c>
      <c r="L50" s="124">
        <f t="shared" si="1"/>
        <v>1803494.7418094098</v>
      </c>
    </row>
    <row r="51" spans="2:12" x14ac:dyDescent="0.3">
      <c r="B51" s="74"/>
      <c r="C51" s="74"/>
      <c r="D51" s="74"/>
      <c r="E51" s="73"/>
      <c r="F51" s="73"/>
      <c r="G51" s="73"/>
      <c r="H51" s="73"/>
      <c r="I51" s="73"/>
      <c r="J51" s="73"/>
      <c r="K51" s="64"/>
      <c r="L51" s="125"/>
    </row>
    <row r="52" spans="2:12" x14ac:dyDescent="0.3">
      <c r="B52" s="74"/>
      <c r="C52" s="74"/>
      <c r="D52" s="74"/>
      <c r="E52" s="73"/>
      <c r="F52" s="73"/>
      <c r="G52" s="73"/>
      <c r="H52" s="73"/>
      <c r="I52" s="73"/>
      <c r="J52" s="73"/>
    </row>
    <row r="53" spans="2:12" x14ac:dyDescent="0.3">
      <c r="B53" s="74"/>
      <c r="C53" s="74"/>
      <c r="D53" s="74"/>
      <c r="E53" s="73"/>
      <c r="F53" s="73"/>
      <c r="G53" s="73"/>
      <c r="H53" s="73"/>
      <c r="I53" s="73"/>
      <c r="J53" s="73"/>
    </row>
    <row r="54" spans="2:12" x14ac:dyDescent="0.3">
      <c r="B54" s="74"/>
      <c r="C54" s="74"/>
      <c r="D54" s="74"/>
      <c r="E54" s="73"/>
      <c r="F54" s="73"/>
      <c r="G54" s="73"/>
      <c r="H54" s="73"/>
      <c r="I54" s="73"/>
      <c r="J54" s="73"/>
    </row>
    <row r="55" spans="2:12" x14ac:dyDescent="0.3">
      <c r="B55" s="74"/>
      <c r="C55" s="74"/>
      <c r="D55" s="74"/>
      <c r="E55" s="73"/>
      <c r="F55" s="73"/>
      <c r="G55" s="73"/>
      <c r="H55" s="73"/>
      <c r="I55" s="73"/>
      <c r="J55" s="73"/>
    </row>
    <row r="56" spans="2:12" x14ac:dyDescent="0.3">
      <c r="B56" s="74"/>
      <c r="C56" s="74"/>
      <c r="D56" s="74"/>
      <c r="E56" s="73"/>
      <c r="F56" s="73"/>
      <c r="G56" s="73"/>
      <c r="H56" s="73"/>
      <c r="I56" s="73"/>
      <c r="J56" s="73"/>
    </row>
    <row r="57" spans="2:12" x14ac:dyDescent="0.3">
      <c r="B57" s="74"/>
      <c r="C57" s="74"/>
      <c r="D57" s="74"/>
      <c r="E57" s="73"/>
      <c r="F57" s="73"/>
      <c r="G57" s="73"/>
      <c r="H57" s="73"/>
      <c r="I57" s="73"/>
      <c r="J57" s="73"/>
    </row>
    <row r="58" spans="2:12" x14ac:dyDescent="0.3">
      <c r="B58" s="74"/>
      <c r="C58" s="74"/>
      <c r="D58" s="74"/>
      <c r="E58" s="73"/>
      <c r="F58" s="73"/>
      <c r="G58" s="73"/>
      <c r="H58" s="73"/>
      <c r="I58" s="73"/>
      <c r="J58" s="73"/>
    </row>
    <row r="59" spans="2:12" x14ac:dyDescent="0.3">
      <c r="B59" s="74"/>
      <c r="C59" s="74"/>
      <c r="D59" s="74"/>
      <c r="E59" s="73"/>
      <c r="F59" s="73"/>
      <c r="G59" s="73"/>
      <c r="H59" s="73"/>
      <c r="I59" s="73"/>
      <c r="J59" s="73"/>
    </row>
    <row r="60" spans="2:12" x14ac:dyDescent="0.3">
      <c r="B60" s="74"/>
      <c r="C60" s="74"/>
      <c r="D60" s="74"/>
      <c r="E60" s="73"/>
      <c r="F60" s="73"/>
      <c r="G60" s="73"/>
      <c r="H60" s="73"/>
      <c r="I60" s="73"/>
      <c r="J60" s="73"/>
    </row>
    <row r="61" spans="2:12" x14ac:dyDescent="0.3">
      <c r="B61" s="74"/>
      <c r="C61" s="74"/>
      <c r="D61" s="74"/>
      <c r="E61" s="73"/>
      <c r="F61" s="73"/>
      <c r="G61" s="73"/>
      <c r="H61" s="73"/>
      <c r="I61" s="73"/>
      <c r="J61" s="73"/>
    </row>
    <row r="62" spans="2:12" x14ac:dyDescent="0.3">
      <c r="B62" s="74"/>
      <c r="C62" s="74"/>
      <c r="D62" s="74"/>
      <c r="E62" s="73"/>
      <c r="F62" s="73"/>
      <c r="G62" s="73"/>
      <c r="H62" s="73"/>
      <c r="I62" s="73"/>
      <c r="J62" s="73"/>
    </row>
    <row r="63" spans="2:12" x14ac:dyDescent="0.3">
      <c r="B63" s="74"/>
      <c r="C63" s="74"/>
      <c r="D63" s="74"/>
      <c r="E63" s="73"/>
      <c r="F63" s="73"/>
      <c r="G63" s="73"/>
      <c r="H63" s="73"/>
      <c r="I63" s="73"/>
      <c r="J63" s="73"/>
    </row>
    <row r="64" spans="2:12" x14ac:dyDescent="0.3">
      <c r="B64" s="74"/>
      <c r="C64" s="74"/>
      <c r="D64" s="74"/>
      <c r="E64" s="73"/>
      <c r="F64" s="73"/>
      <c r="G64" s="73"/>
      <c r="H64" s="73"/>
      <c r="I64" s="73"/>
      <c r="J64" s="73"/>
    </row>
    <row r="65" spans="2:10" x14ac:dyDescent="0.3">
      <c r="B65" s="74"/>
      <c r="C65" s="74"/>
      <c r="D65" s="74"/>
      <c r="E65" s="73"/>
      <c r="F65" s="73"/>
      <c r="G65" s="73"/>
      <c r="H65" s="73"/>
      <c r="I65" s="73"/>
      <c r="J65" s="73"/>
    </row>
    <row r="66" spans="2:10" x14ac:dyDescent="0.3">
      <c r="B66" s="74"/>
      <c r="C66" s="74"/>
      <c r="D66" s="74"/>
      <c r="E66" s="73"/>
      <c r="F66" s="73"/>
      <c r="G66" s="73"/>
      <c r="H66" s="73"/>
      <c r="I66" s="73"/>
      <c r="J66" s="73"/>
    </row>
    <row r="67" spans="2:10" x14ac:dyDescent="0.3">
      <c r="B67" s="74"/>
      <c r="C67" s="74"/>
      <c r="D67" s="74"/>
      <c r="E67" s="73"/>
      <c r="F67" s="73"/>
      <c r="G67" s="73"/>
      <c r="H67" s="73"/>
      <c r="I67" s="73"/>
      <c r="J67" s="73"/>
    </row>
    <row r="68" spans="2:10" x14ac:dyDescent="0.3">
      <c r="B68" s="74"/>
      <c r="C68" s="74"/>
      <c r="D68" s="74"/>
      <c r="E68" s="73"/>
      <c r="F68" s="73"/>
      <c r="G68" s="73"/>
      <c r="H68" s="73"/>
      <c r="I68" s="73"/>
      <c r="J68" s="73"/>
    </row>
    <row r="69" spans="2:10" x14ac:dyDescent="0.3">
      <c r="B69" s="74"/>
      <c r="C69" s="74"/>
      <c r="D69" s="74"/>
      <c r="E69" s="73"/>
      <c r="F69" s="73"/>
      <c r="G69" s="73"/>
      <c r="H69" s="73"/>
      <c r="I69" s="73"/>
      <c r="J69" s="73"/>
    </row>
    <row r="70" spans="2:10" x14ac:dyDescent="0.3">
      <c r="B70" s="74"/>
      <c r="C70" s="74"/>
      <c r="D70" s="74"/>
      <c r="E70" s="73"/>
      <c r="F70" s="73"/>
      <c r="G70" s="73"/>
      <c r="H70" s="73"/>
      <c r="I70" s="73"/>
      <c r="J70" s="73"/>
    </row>
    <row r="71" spans="2:10" x14ac:dyDescent="0.3">
      <c r="B71" s="74"/>
      <c r="C71" s="74"/>
      <c r="D71" s="74"/>
      <c r="E71" s="73"/>
      <c r="F71" s="73"/>
      <c r="G71" s="73"/>
      <c r="H71" s="73"/>
      <c r="I71" s="73"/>
      <c r="J71" s="73"/>
    </row>
    <row r="72" spans="2:10" x14ac:dyDescent="0.3">
      <c r="B72" s="74"/>
      <c r="C72" s="74"/>
      <c r="D72" s="74"/>
      <c r="E72" s="73"/>
      <c r="F72" s="73"/>
      <c r="G72" s="73"/>
      <c r="H72" s="73"/>
      <c r="I72" s="73"/>
      <c r="J72" s="73"/>
    </row>
    <row r="73" spans="2:10" x14ac:dyDescent="0.3">
      <c r="B73" s="74"/>
      <c r="C73" s="74"/>
      <c r="D73" s="74"/>
      <c r="E73" s="73"/>
      <c r="F73" s="73"/>
      <c r="G73" s="73"/>
      <c r="H73" s="73"/>
      <c r="I73" s="73"/>
      <c r="J73" s="73"/>
    </row>
    <row r="74" spans="2:10" x14ac:dyDescent="0.3">
      <c r="B74" s="74"/>
      <c r="C74" s="74"/>
      <c r="D74" s="74"/>
      <c r="E74" s="73"/>
      <c r="F74" s="73"/>
      <c r="G74" s="73"/>
      <c r="H74" s="73"/>
      <c r="I74" s="73"/>
      <c r="J74" s="73"/>
    </row>
    <row r="75" spans="2:10" x14ac:dyDescent="0.3">
      <c r="B75" s="74"/>
      <c r="C75" s="74"/>
      <c r="D75" s="74"/>
      <c r="E75" s="73"/>
      <c r="F75" s="73"/>
      <c r="G75" s="73"/>
      <c r="H75" s="73"/>
      <c r="I75" s="73"/>
      <c r="J75" s="73"/>
    </row>
    <row r="76" spans="2:10" x14ac:dyDescent="0.3">
      <c r="B76" s="74"/>
      <c r="C76" s="74"/>
      <c r="D76" s="74"/>
      <c r="E76" s="73"/>
      <c r="F76" s="73"/>
      <c r="G76" s="73"/>
      <c r="H76" s="73"/>
      <c r="I76" s="73"/>
      <c r="J76" s="73"/>
    </row>
    <row r="77" spans="2:10" x14ac:dyDescent="0.3">
      <c r="B77" s="74"/>
      <c r="C77" s="74"/>
      <c r="D77" s="74"/>
      <c r="E77" s="73"/>
      <c r="F77" s="73"/>
      <c r="G77" s="73"/>
      <c r="H77" s="73"/>
      <c r="I77" s="73"/>
      <c r="J77" s="73"/>
    </row>
    <row r="78" spans="2:10" x14ac:dyDescent="0.3">
      <c r="B78" s="74"/>
      <c r="C78" s="74"/>
      <c r="D78" s="74"/>
      <c r="E78" s="73"/>
      <c r="F78" s="73"/>
      <c r="G78" s="73"/>
      <c r="H78" s="73"/>
      <c r="I78" s="73"/>
      <c r="J78" s="73"/>
    </row>
    <row r="79" spans="2:10" x14ac:dyDescent="0.3">
      <c r="B79" s="74"/>
      <c r="C79" s="74"/>
      <c r="D79" s="74"/>
      <c r="E79" s="73"/>
      <c r="F79" s="73"/>
      <c r="G79" s="73"/>
      <c r="H79" s="73"/>
      <c r="I79" s="73"/>
      <c r="J79" s="73"/>
    </row>
    <row r="80" spans="2:10" x14ac:dyDescent="0.3">
      <c r="B80" s="74"/>
      <c r="C80" s="74"/>
      <c r="D80" s="74"/>
      <c r="E80" s="73"/>
      <c r="F80" s="73"/>
      <c r="G80" s="73"/>
      <c r="H80" s="73"/>
      <c r="I80" s="73"/>
      <c r="J80" s="73"/>
    </row>
    <row r="81" spans="2:10" x14ac:dyDescent="0.3">
      <c r="B81" s="74"/>
      <c r="C81" s="74"/>
      <c r="D81" s="74"/>
      <c r="E81" s="73"/>
      <c r="F81" s="73"/>
      <c r="G81" s="73"/>
      <c r="H81" s="73"/>
      <c r="I81" s="73"/>
      <c r="J81" s="73"/>
    </row>
    <row r="82" spans="2:10" x14ac:dyDescent="0.3">
      <c r="B82" s="74"/>
      <c r="C82" s="74"/>
      <c r="D82" s="74"/>
      <c r="E82" s="73"/>
      <c r="F82" s="73"/>
      <c r="G82" s="73"/>
      <c r="H82" s="73"/>
      <c r="I82" s="73"/>
      <c r="J82" s="73"/>
    </row>
    <row r="83" spans="2:10" x14ac:dyDescent="0.3">
      <c r="B83" s="74"/>
      <c r="C83" s="74"/>
      <c r="D83" s="74"/>
      <c r="E83" s="73"/>
      <c r="F83" s="73"/>
      <c r="G83" s="73"/>
      <c r="H83" s="73"/>
      <c r="I83" s="73"/>
      <c r="J83" s="73"/>
    </row>
    <row r="84" spans="2:10" x14ac:dyDescent="0.3">
      <c r="B84" s="74"/>
      <c r="C84" s="74"/>
      <c r="D84" s="74"/>
      <c r="E84" s="73"/>
      <c r="F84" s="73"/>
      <c r="G84" s="73"/>
      <c r="H84" s="73"/>
      <c r="I84" s="73"/>
      <c r="J84" s="73"/>
    </row>
    <row r="85" spans="2:10" x14ac:dyDescent="0.3">
      <c r="B85" s="74"/>
      <c r="C85" s="74"/>
      <c r="D85" s="74"/>
      <c r="E85" s="73"/>
      <c r="F85" s="73"/>
      <c r="G85" s="73"/>
      <c r="H85" s="73"/>
      <c r="I85" s="73"/>
      <c r="J85" s="73"/>
    </row>
    <row r="86" spans="2:10" x14ac:dyDescent="0.3">
      <c r="B86" s="74"/>
      <c r="C86" s="74"/>
      <c r="D86" s="74"/>
      <c r="E86" s="73"/>
      <c r="F86" s="73"/>
      <c r="G86" s="73"/>
      <c r="H86" s="73"/>
      <c r="I86" s="73"/>
      <c r="J86" s="73"/>
    </row>
    <row r="87" spans="2:10" x14ac:dyDescent="0.3">
      <c r="B87" s="74"/>
      <c r="C87" s="74"/>
      <c r="D87" s="74"/>
      <c r="E87" s="73"/>
      <c r="F87" s="73"/>
      <c r="G87" s="73"/>
      <c r="H87" s="73"/>
      <c r="I87" s="73"/>
      <c r="J87" s="73"/>
    </row>
    <row r="88" spans="2:10" x14ac:dyDescent="0.3">
      <c r="B88" s="74"/>
      <c r="C88" s="74"/>
      <c r="D88" s="74"/>
      <c r="E88" s="73"/>
      <c r="F88" s="73"/>
      <c r="G88" s="73"/>
      <c r="H88" s="73"/>
      <c r="I88" s="73"/>
      <c r="J88" s="73"/>
    </row>
    <row r="89" spans="2:10" x14ac:dyDescent="0.3">
      <c r="B89" s="74"/>
      <c r="C89" s="74"/>
      <c r="D89" s="74"/>
      <c r="E89" s="73"/>
      <c r="F89" s="73"/>
      <c r="G89" s="73"/>
      <c r="H89" s="73"/>
      <c r="I89" s="73"/>
      <c r="J89" s="73"/>
    </row>
    <row r="90" spans="2:10" x14ac:dyDescent="0.3">
      <c r="B90" s="74"/>
      <c r="C90" s="74"/>
      <c r="D90" s="74"/>
      <c r="E90" s="73"/>
      <c r="F90" s="73"/>
      <c r="G90" s="73"/>
      <c r="H90" s="73"/>
      <c r="I90" s="73"/>
      <c r="J90" s="73"/>
    </row>
    <row r="91" spans="2:10" x14ac:dyDescent="0.3">
      <c r="B91" s="74"/>
      <c r="C91" s="74"/>
      <c r="D91" s="74"/>
      <c r="E91" s="73"/>
      <c r="F91" s="73"/>
      <c r="G91" s="73"/>
      <c r="H91" s="73"/>
      <c r="I91" s="73"/>
      <c r="J91" s="73"/>
    </row>
    <row r="92" spans="2:10" x14ac:dyDescent="0.3">
      <c r="B92" s="74"/>
      <c r="C92" s="74"/>
      <c r="D92" s="74"/>
      <c r="E92" s="73"/>
      <c r="F92" s="73"/>
      <c r="G92" s="73"/>
      <c r="H92" s="73"/>
      <c r="I92" s="73"/>
      <c r="J92" s="73"/>
    </row>
    <row r="93" spans="2:10" x14ac:dyDescent="0.3">
      <c r="B93" s="74"/>
      <c r="C93" s="74"/>
      <c r="D93" s="74"/>
      <c r="E93" s="73"/>
      <c r="F93" s="73"/>
      <c r="G93" s="73"/>
      <c r="H93" s="73"/>
      <c r="I93" s="73"/>
      <c r="J93" s="73"/>
    </row>
    <row r="94" spans="2:10" x14ac:dyDescent="0.3">
      <c r="B94" s="74"/>
      <c r="C94" s="74"/>
      <c r="D94" s="74"/>
      <c r="E94" s="73"/>
      <c r="F94" s="73"/>
      <c r="G94" s="73"/>
      <c r="H94" s="73"/>
      <c r="I94" s="73"/>
      <c r="J94" s="73"/>
    </row>
    <row r="95" spans="2:10" x14ac:dyDescent="0.3">
      <c r="B95" s="74"/>
      <c r="C95" s="74"/>
      <c r="D95" s="74"/>
      <c r="E95" s="73"/>
      <c r="F95" s="73"/>
      <c r="G95" s="73"/>
      <c r="H95" s="73"/>
      <c r="I95" s="73"/>
      <c r="J95" s="73"/>
    </row>
    <row r="96" spans="2:10" x14ac:dyDescent="0.3">
      <c r="B96" s="74"/>
      <c r="C96" s="74"/>
      <c r="D96" s="74"/>
      <c r="E96" s="73"/>
      <c r="F96" s="73"/>
      <c r="G96" s="73"/>
      <c r="H96" s="73"/>
      <c r="I96" s="73"/>
      <c r="J96" s="73"/>
    </row>
    <row r="97" spans="2:10" x14ac:dyDescent="0.3">
      <c r="B97" s="74"/>
      <c r="C97" s="74"/>
      <c r="D97" s="74"/>
      <c r="E97" s="73"/>
      <c r="F97" s="73"/>
      <c r="G97" s="73"/>
      <c r="H97" s="73"/>
      <c r="I97" s="73"/>
      <c r="J97" s="73"/>
    </row>
    <row r="98" spans="2:10" x14ac:dyDescent="0.3">
      <c r="B98" s="74"/>
      <c r="C98" s="74"/>
      <c r="D98" s="74"/>
      <c r="E98" s="73"/>
      <c r="F98" s="73"/>
      <c r="G98" s="73"/>
      <c r="H98" s="73"/>
      <c r="I98" s="73"/>
      <c r="J98" s="73"/>
    </row>
    <row r="99" spans="2:10" x14ac:dyDescent="0.3">
      <c r="B99" s="74"/>
      <c r="C99" s="74"/>
      <c r="D99" s="74"/>
      <c r="E99" s="73"/>
      <c r="F99" s="73"/>
      <c r="G99" s="73"/>
      <c r="H99" s="73"/>
      <c r="I99" s="73"/>
      <c r="J99" s="73"/>
    </row>
    <row r="100" spans="2:10" x14ac:dyDescent="0.3">
      <c r="B100" s="74"/>
      <c r="C100" s="74"/>
      <c r="D100" s="74"/>
      <c r="E100" s="73"/>
      <c r="F100" s="73"/>
      <c r="G100" s="73"/>
      <c r="H100" s="73"/>
      <c r="I100" s="73"/>
      <c r="J100" s="73"/>
    </row>
    <row r="101" spans="2:10" x14ac:dyDescent="0.3">
      <c r="B101" s="74"/>
      <c r="C101" s="74"/>
      <c r="D101" s="74"/>
      <c r="E101" s="73"/>
      <c r="F101" s="73"/>
      <c r="G101" s="73"/>
      <c r="H101" s="73"/>
      <c r="I101" s="73"/>
      <c r="J101" s="73"/>
    </row>
    <row r="102" spans="2:10" x14ac:dyDescent="0.3">
      <c r="B102" s="74"/>
      <c r="C102" s="74"/>
      <c r="D102" s="74"/>
      <c r="E102" s="73"/>
      <c r="F102" s="73"/>
      <c r="G102" s="73"/>
      <c r="H102" s="73"/>
      <c r="I102" s="73"/>
      <c r="J102" s="73"/>
    </row>
    <row r="103" spans="2:10" x14ac:dyDescent="0.3">
      <c r="B103" s="74"/>
      <c r="C103" s="74"/>
      <c r="D103" s="74"/>
      <c r="E103" s="73"/>
      <c r="F103" s="73"/>
      <c r="G103" s="73"/>
      <c r="H103" s="73"/>
      <c r="I103" s="73"/>
      <c r="J103" s="73"/>
    </row>
    <row r="104" spans="2:10" x14ac:dyDescent="0.3">
      <c r="B104" s="74"/>
      <c r="C104" s="74"/>
      <c r="D104" s="74"/>
      <c r="E104" s="73"/>
      <c r="F104" s="73"/>
      <c r="G104" s="73"/>
      <c r="H104" s="73"/>
      <c r="I104" s="73"/>
      <c r="J104" s="73"/>
    </row>
    <row r="105" spans="2:10" x14ac:dyDescent="0.3">
      <c r="B105" s="74"/>
      <c r="C105" s="74"/>
      <c r="D105" s="74"/>
      <c r="E105" s="73"/>
      <c r="F105" s="73"/>
      <c r="G105" s="73"/>
      <c r="H105" s="73"/>
      <c r="I105" s="73"/>
      <c r="J105" s="73"/>
    </row>
    <row r="106" spans="2:10" x14ac:dyDescent="0.3">
      <c r="B106" s="74"/>
      <c r="C106" s="74"/>
      <c r="D106" s="74"/>
      <c r="E106" s="73"/>
      <c r="F106" s="73"/>
      <c r="G106" s="73"/>
      <c r="H106" s="73"/>
      <c r="I106" s="73"/>
      <c r="J106" s="73"/>
    </row>
    <row r="107" spans="2:10" x14ac:dyDescent="0.3">
      <c r="B107" s="74"/>
      <c r="C107" s="74"/>
      <c r="D107" s="74"/>
      <c r="E107" s="73"/>
      <c r="F107" s="73"/>
      <c r="G107" s="73"/>
      <c r="H107" s="73"/>
      <c r="I107" s="73"/>
      <c r="J107" s="73"/>
    </row>
    <row r="108" spans="2:10" x14ac:dyDescent="0.3">
      <c r="B108" s="74"/>
      <c r="C108" s="74"/>
      <c r="D108" s="74"/>
      <c r="E108" s="73"/>
      <c r="F108" s="73"/>
      <c r="G108" s="73"/>
      <c r="H108" s="73"/>
      <c r="I108" s="73"/>
      <c r="J108" s="73"/>
    </row>
    <row r="109" spans="2:10" x14ac:dyDescent="0.3">
      <c r="B109" s="74"/>
      <c r="C109" s="74"/>
      <c r="D109" s="74"/>
      <c r="E109" s="73"/>
      <c r="F109" s="73"/>
      <c r="G109" s="73"/>
      <c r="H109" s="73"/>
      <c r="I109" s="73"/>
      <c r="J109" s="73"/>
    </row>
    <row r="110" spans="2:10" x14ac:dyDescent="0.3">
      <c r="B110" s="74"/>
      <c r="C110" s="74"/>
      <c r="D110" s="74"/>
      <c r="E110" s="73"/>
      <c r="F110" s="73"/>
      <c r="G110" s="73"/>
      <c r="H110" s="73"/>
      <c r="I110" s="73"/>
      <c r="J110" s="73"/>
    </row>
    <row r="111" spans="2:10" x14ac:dyDescent="0.3">
      <c r="B111" s="74"/>
      <c r="C111" s="74"/>
      <c r="D111" s="74"/>
      <c r="E111" s="73"/>
      <c r="F111" s="73"/>
      <c r="G111" s="73"/>
      <c r="H111" s="73"/>
      <c r="I111" s="73"/>
      <c r="J111" s="73"/>
    </row>
    <row r="112" spans="2:10" x14ac:dyDescent="0.3">
      <c r="B112" s="74"/>
      <c r="C112" s="74"/>
      <c r="D112" s="74"/>
      <c r="E112" s="73"/>
      <c r="F112" s="73"/>
      <c r="G112" s="73"/>
      <c r="H112" s="73"/>
      <c r="I112" s="73"/>
      <c r="J112" s="73"/>
    </row>
    <row r="113" spans="2:10" x14ac:dyDescent="0.3">
      <c r="B113" s="74"/>
      <c r="C113" s="74"/>
      <c r="D113" s="74"/>
      <c r="E113" s="73"/>
      <c r="F113" s="73"/>
      <c r="G113" s="73"/>
      <c r="H113" s="73"/>
      <c r="I113" s="73"/>
      <c r="J113" s="73"/>
    </row>
    <row r="114" spans="2:10" x14ac:dyDescent="0.3">
      <c r="B114" s="74"/>
      <c r="C114" s="74"/>
      <c r="D114" s="74"/>
      <c r="E114" s="73"/>
      <c r="F114" s="73"/>
      <c r="G114" s="73"/>
      <c r="H114" s="73"/>
      <c r="I114" s="73"/>
      <c r="J114" s="73"/>
    </row>
    <row r="115" spans="2:10" x14ac:dyDescent="0.3">
      <c r="B115" s="74"/>
      <c r="C115" s="74"/>
      <c r="D115" s="74"/>
      <c r="E115" s="73"/>
      <c r="F115" s="73"/>
      <c r="G115" s="73"/>
      <c r="H115" s="73"/>
      <c r="I115" s="73"/>
      <c r="J115" s="73"/>
    </row>
    <row r="116" spans="2:10" x14ac:dyDescent="0.3">
      <c r="B116" s="74"/>
      <c r="C116" s="74"/>
      <c r="D116" s="74"/>
      <c r="E116" s="73"/>
      <c r="F116" s="73"/>
      <c r="G116" s="73"/>
      <c r="H116" s="73"/>
      <c r="I116" s="73"/>
      <c r="J116" s="73"/>
    </row>
    <row r="117" spans="2:10" x14ac:dyDescent="0.3">
      <c r="B117" s="74"/>
      <c r="C117" s="74"/>
      <c r="D117" s="74"/>
      <c r="E117" s="73"/>
      <c r="F117" s="73"/>
      <c r="G117" s="73"/>
      <c r="H117" s="73"/>
      <c r="I117" s="73"/>
      <c r="J117" s="73"/>
    </row>
    <row r="118" spans="2:10" x14ac:dyDescent="0.3">
      <c r="B118" s="74"/>
      <c r="C118" s="74"/>
      <c r="D118" s="74"/>
      <c r="E118" s="73"/>
      <c r="F118" s="73"/>
      <c r="G118" s="73"/>
      <c r="H118" s="73"/>
      <c r="I118" s="73"/>
      <c r="J118" s="73"/>
    </row>
    <row r="119" spans="2:10" x14ac:dyDescent="0.3">
      <c r="B119" s="74"/>
      <c r="C119" s="74"/>
      <c r="D119" s="74"/>
      <c r="E119" s="73"/>
      <c r="F119" s="73"/>
      <c r="G119" s="73"/>
      <c r="H119" s="73"/>
      <c r="I119" s="73"/>
      <c r="J119" s="73"/>
    </row>
    <row r="120" spans="2:10" x14ac:dyDescent="0.3">
      <c r="B120" s="74"/>
      <c r="C120" s="74"/>
      <c r="D120" s="74"/>
      <c r="E120" s="73"/>
      <c r="F120" s="73"/>
      <c r="G120" s="73"/>
      <c r="H120" s="73"/>
      <c r="I120" s="73"/>
      <c r="J120" s="73"/>
    </row>
    <row r="121" spans="2:10" x14ac:dyDescent="0.3">
      <c r="B121" s="74"/>
      <c r="C121" s="74"/>
      <c r="D121" s="74"/>
      <c r="E121" s="73"/>
      <c r="F121" s="73"/>
      <c r="G121" s="73"/>
      <c r="H121" s="73"/>
      <c r="I121" s="73"/>
      <c r="J121" s="73"/>
    </row>
    <row r="122" spans="2:10" x14ac:dyDescent="0.3">
      <c r="B122" s="74"/>
      <c r="C122" s="74"/>
      <c r="D122" s="74"/>
      <c r="E122" s="73"/>
      <c r="F122" s="73"/>
      <c r="G122" s="73"/>
      <c r="H122" s="73"/>
      <c r="I122" s="73"/>
      <c r="J122" s="73"/>
    </row>
    <row r="123" spans="2:10" x14ac:dyDescent="0.3">
      <c r="B123" s="74"/>
      <c r="C123" s="74"/>
      <c r="D123" s="74"/>
      <c r="E123" s="73"/>
      <c r="F123" s="73"/>
      <c r="G123" s="73"/>
      <c r="H123" s="73"/>
      <c r="I123" s="73"/>
      <c r="J123" s="73"/>
    </row>
    <row r="124" spans="2:10" x14ac:dyDescent="0.3">
      <c r="B124" s="74"/>
      <c r="C124" s="74"/>
      <c r="D124" s="74"/>
      <c r="E124" s="73"/>
      <c r="F124" s="73"/>
      <c r="G124" s="73"/>
      <c r="H124" s="73"/>
      <c r="I124" s="73"/>
      <c r="J124" s="73"/>
    </row>
    <row r="125" spans="2:10" x14ac:dyDescent="0.3">
      <c r="B125" s="74"/>
      <c r="C125" s="74"/>
      <c r="D125" s="74"/>
      <c r="E125" s="73"/>
      <c r="F125" s="73"/>
      <c r="G125" s="73"/>
      <c r="H125" s="73"/>
      <c r="I125" s="73"/>
      <c r="J125" s="73"/>
    </row>
    <row r="126" spans="2:10" x14ac:dyDescent="0.3">
      <c r="B126" s="74"/>
      <c r="C126" s="74"/>
      <c r="D126" s="74"/>
      <c r="E126" s="73"/>
      <c r="F126" s="73"/>
      <c r="G126" s="73"/>
      <c r="H126" s="73"/>
      <c r="I126" s="73"/>
      <c r="J126" s="73"/>
    </row>
    <row r="127" spans="2:10" x14ac:dyDescent="0.3">
      <c r="B127" s="74"/>
      <c r="C127" s="74"/>
      <c r="D127" s="74"/>
      <c r="E127" s="73"/>
      <c r="F127" s="73"/>
      <c r="G127" s="73"/>
      <c r="H127" s="73"/>
      <c r="I127" s="73"/>
      <c r="J127" s="73"/>
    </row>
    <row r="128" spans="2:10" x14ac:dyDescent="0.3">
      <c r="B128" s="74"/>
      <c r="C128" s="74"/>
      <c r="D128" s="74"/>
      <c r="E128" s="73"/>
      <c r="F128" s="73"/>
      <c r="G128" s="73"/>
      <c r="H128" s="73"/>
      <c r="I128" s="73"/>
      <c r="J128" s="73"/>
    </row>
    <row r="129" spans="2:10" x14ac:dyDescent="0.3">
      <c r="B129" s="74"/>
      <c r="C129" s="74"/>
      <c r="D129" s="74"/>
      <c r="E129" s="73"/>
      <c r="F129" s="73"/>
      <c r="G129" s="73"/>
      <c r="H129" s="73"/>
      <c r="I129" s="73"/>
      <c r="J129" s="73"/>
    </row>
    <row r="130" spans="2:10" x14ac:dyDescent="0.3">
      <c r="B130" s="74"/>
      <c r="C130" s="74"/>
      <c r="D130" s="74"/>
      <c r="E130" s="73"/>
      <c r="F130" s="73"/>
      <c r="G130" s="73"/>
      <c r="H130" s="73"/>
      <c r="I130" s="73"/>
      <c r="J130" s="73"/>
    </row>
    <row r="131" spans="2:10" x14ac:dyDescent="0.3">
      <c r="B131" s="74"/>
      <c r="C131" s="74"/>
      <c r="D131" s="74"/>
      <c r="E131" s="73"/>
      <c r="F131" s="73"/>
      <c r="G131" s="73"/>
      <c r="H131" s="73"/>
      <c r="I131" s="73"/>
      <c r="J131" s="73"/>
    </row>
    <row r="132" spans="2:10" x14ac:dyDescent="0.3">
      <c r="B132" s="74"/>
      <c r="C132" s="74"/>
      <c r="D132" s="74"/>
      <c r="E132" s="73"/>
      <c r="F132" s="73"/>
      <c r="G132" s="73"/>
      <c r="H132" s="73"/>
      <c r="I132" s="73"/>
      <c r="J132" s="73"/>
    </row>
    <row r="133" spans="2:10" x14ac:dyDescent="0.3">
      <c r="B133" s="74"/>
      <c r="C133" s="74"/>
      <c r="D133" s="74"/>
      <c r="E133" s="73"/>
      <c r="F133" s="73"/>
      <c r="G133" s="73"/>
      <c r="H133" s="73"/>
      <c r="I133" s="73"/>
      <c r="J133" s="73"/>
    </row>
    <row r="134" spans="2:10" x14ac:dyDescent="0.3">
      <c r="B134" s="74"/>
      <c r="C134" s="74"/>
      <c r="D134" s="74"/>
      <c r="E134" s="73"/>
      <c r="F134" s="73"/>
      <c r="G134" s="73"/>
      <c r="H134" s="73"/>
      <c r="I134" s="73"/>
      <c r="J134" s="73"/>
    </row>
    <row r="135" spans="2:10" x14ac:dyDescent="0.3">
      <c r="B135" s="74"/>
      <c r="C135" s="74"/>
      <c r="D135" s="74"/>
      <c r="E135" s="73"/>
      <c r="F135" s="73"/>
      <c r="G135" s="73"/>
      <c r="H135" s="73"/>
      <c r="I135" s="73"/>
      <c r="J135" s="73"/>
    </row>
    <row r="136" spans="2:10" x14ac:dyDescent="0.3">
      <c r="B136" s="74"/>
      <c r="C136" s="74"/>
      <c r="D136" s="74"/>
      <c r="E136" s="73"/>
      <c r="F136" s="73"/>
      <c r="G136" s="73"/>
      <c r="H136" s="73"/>
      <c r="I136" s="73"/>
      <c r="J136" s="73"/>
    </row>
    <row r="137" spans="2:10" x14ac:dyDescent="0.3">
      <c r="B137" s="74"/>
      <c r="C137" s="74"/>
      <c r="D137" s="74"/>
      <c r="E137" s="73"/>
      <c r="F137" s="73"/>
      <c r="G137" s="73"/>
      <c r="H137" s="73"/>
      <c r="I137" s="73"/>
      <c r="J137" s="73"/>
    </row>
    <row r="138" spans="2:10" x14ac:dyDescent="0.3">
      <c r="B138" s="74"/>
      <c r="C138" s="74"/>
      <c r="D138" s="74"/>
      <c r="E138" s="73"/>
      <c r="F138" s="73"/>
      <c r="G138" s="73"/>
      <c r="H138" s="73"/>
      <c r="I138" s="73"/>
      <c r="J138" s="73"/>
    </row>
    <row r="139" spans="2:10" x14ac:dyDescent="0.3">
      <c r="B139" s="74"/>
      <c r="C139" s="74"/>
      <c r="D139" s="74"/>
      <c r="E139" s="73"/>
      <c r="F139" s="73"/>
      <c r="G139" s="73"/>
      <c r="H139" s="73"/>
      <c r="I139" s="73"/>
      <c r="J139" s="73"/>
    </row>
    <row r="140" spans="2:10" x14ac:dyDescent="0.3">
      <c r="B140" s="74"/>
      <c r="C140" s="74"/>
      <c r="D140" s="74"/>
      <c r="E140" s="73"/>
      <c r="F140" s="73"/>
      <c r="G140" s="73"/>
      <c r="H140" s="73"/>
      <c r="I140" s="73"/>
      <c r="J140" s="73"/>
    </row>
    <row r="141" spans="2:10" x14ac:dyDescent="0.3">
      <c r="B141" s="74"/>
      <c r="C141" s="74"/>
      <c r="D141" s="74"/>
      <c r="E141" s="73"/>
      <c r="F141" s="73"/>
      <c r="G141" s="73"/>
      <c r="H141" s="73"/>
      <c r="I141" s="73"/>
      <c r="J141" s="73"/>
    </row>
    <row r="142" spans="2:10" x14ac:dyDescent="0.3">
      <c r="B142" s="74"/>
      <c r="C142" s="74"/>
      <c r="D142" s="74"/>
      <c r="E142" s="73"/>
      <c r="F142" s="73"/>
      <c r="G142" s="73"/>
      <c r="H142" s="73"/>
      <c r="I142" s="73"/>
      <c r="J142" s="73"/>
    </row>
    <row r="143" spans="2:10" x14ac:dyDescent="0.3">
      <c r="B143" s="74"/>
      <c r="C143" s="74"/>
      <c r="D143" s="74"/>
      <c r="E143" s="73"/>
      <c r="F143" s="73"/>
      <c r="G143" s="73"/>
      <c r="H143" s="73"/>
      <c r="I143" s="73"/>
      <c r="J143" s="73"/>
    </row>
    <row r="144" spans="2:10" x14ac:dyDescent="0.3">
      <c r="B144" s="74"/>
      <c r="C144" s="74"/>
      <c r="D144" s="74"/>
      <c r="E144" s="73"/>
      <c r="F144" s="73"/>
      <c r="G144" s="73"/>
      <c r="H144" s="73"/>
      <c r="I144" s="73"/>
      <c r="J144" s="73"/>
    </row>
    <row r="145" spans="2:10" x14ac:dyDescent="0.3">
      <c r="B145" s="74"/>
      <c r="C145" s="74"/>
      <c r="D145" s="74"/>
      <c r="E145" s="73"/>
      <c r="F145" s="73"/>
      <c r="G145" s="73"/>
      <c r="H145" s="73"/>
      <c r="I145" s="73"/>
      <c r="J145" s="73"/>
    </row>
    <row r="146" spans="2:10" x14ac:dyDescent="0.3">
      <c r="B146" s="74"/>
      <c r="C146" s="74"/>
      <c r="D146" s="74"/>
      <c r="E146" s="73"/>
      <c r="F146" s="73"/>
      <c r="G146" s="73"/>
      <c r="H146" s="73"/>
      <c r="I146" s="73"/>
      <c r="J146" s="73"/>
    </row>
    <row r="147" spans="2:10" x14ac:dyDescent="0.3">
      <c r="B147" s="74"/>
      <c r="C147" s="74"/>
      <c r="D147" s="74"/>
      <c r="E147" s="73"/>
      <c r="F147" s="73"/>
      <c r="G147" s="73"/>
      <c r="H147" s="73"/>
      <c r="I147" s="73"/>
      <c r="J147" s="73"/>
    </row>
    <row r="148" spans="2:10" x14ac:dyDescent="0.3">
      <c r="B148" s="74"/>
      <c r="C148" s="74"/>
      <c r="D148" s="74"/>
      <c r="E148" s="73"/>
      <c r="F148" s="73"/>
      <c r="G148" s="73"/>
      <c r="H148" s="73"/>
      <c r="I148" s="73"/>
      <c r="J148" s="73"/>
    </row>
    <row r="149" spans="2:10" x14ac:dyDescent="0.3">
      <c r="B149" s="74"/>
      <c r="C149" s="74"/>
      <c r="D149" s="74"/>
      <c r="E149" s="73"/>
      <c r="F149" s="73"/>
      <c r="G149" s="73"/>
      <c r="H149" s="73"/>
      <c r="I149" s="73"/>
      <c r="J149" s="73"/>
    </row>
    <row r="150" spans="2:10" x14ac:dyDescent="0.3">
      <c r="B150" s="74"/>
      <c r="C150" s="74"/>
      <c r="D150" s="74"/>
      <c r="E150" s="73"/>
      <c r="F150" s="73"/>
      <c r="G150" s="73"/>
      <c r="H150" s="73"/>
      <c r="I150" s="73"/>
      <c r="J150" s="73"/>
    </row>
    <row r="151" spans="2:10" x14ac:dyDescent="0.3">
      <c r="B151" s="74"/>
      <c r="C151" s="74"/>
      <c r="D151" s="74"/>
      <c r="E151" s="73"/>
      <c r="F151" s="73"/>
      <c r="G151" s="73"/>
      <c r="H151" s="73"/>
      <c r="I151" s="73"/>
      <c r="J151" s="73"/>
    </row>
    <row r="152" spans="2:10" x14ac:dyDescent="0.3">
      <c r="B152" s="74"/>
      <c r="C152" s="74"/>
      <c r="D152" s="74"/>
      <c r="E152" s="73"/>
      <c r="F152" s="73"/>
      <c r="G152" s="73"/>
      <c r="H152" s="73"/>
      <c r="I152" s="73"/>
      <c r="J152" s="73"/>
    </row>
    <row r="153" spans="2:10" x14ac:dyDescent="0.3">
      <c r="B153" s="74"/>
      <c r="C153" s="74"/>
      <c r="D153" s="74"/>
      <c r="E153" s="73"/>
      <c r="F153" s="73"/>
      <c r="G153" s="73"/>
      <c r="H153" s="73"/>
      <c r="I153" s="73"/>
      <c r="J153" s="73"/>
    </row>
    <row r="154" spans="2:10" x14ac:dyDescent="0.3">
      <c r="B154" s="74"/>
      <c r="C154" s="74"/>
      <c r="D154" s="74"/>
      <c r="E154" s="73"/>
      <c r="F154" s="73"/>
      <c r="G154" s="73"/>
      <c r="H154" s="73"/>
      <c r="I154" s="73"/>
      <c r="J154" s="73"/>
    </row>
    <row r="155" spans="2:10" x14ac:dyDescent="0.3">
      <c r="B155" s="74"/>
      <c r="C155" s="74"/>
      <c r="D155" s="74"/>
      <c r="E155" s="73"/>
      <c r="F155" s="73"/>
      <c r="G155" s="73"/>
      <c r="H155" s="73"/>
      <c r="I155" s="73"/>
      <c r="J155" s="73"/>
    </row>
    <row r="156" spans="2:10" x14ac:dyDescent="0.3">
      <c r="B156" s="74"/>
      <c r="C156" s="74"/>
      <c r="D156" s="74"/>
      <c r="E156" s="73"/>
      <c r="F156" s="73"/>
      <c r="G156" s="73"/>
      <c r="H156" s="73"/>
      <c r="I156" s="73"/>
      <c r="J156" s="73"/>
    </row>
    <row r="157" spans="2:10" x14ac:dyDescent="0.3">
      <c r="B157" s="74"/>
      <c r="C157" s="74"/>
      <c r="D157" s="74"/>
      <c r="E157" s="73"/>
      <c r="F157" s="73"/>
      <c r="G157" s="73"/>
      <c r="H157" s="73"/>
      <c r="I157" s="73"/>
      <c r="J157" s="73"/>
    </row>
    <row r="158" spans="2:10" x14ac:dyDescent="0.3">
      <c r="B158" s="74"/>
      <c r="C158" s="74"/>
      <c r="D158" s="74"/>
      <c r="E158" s="73"/>
      <c r="F158" s="73"/>
      <c r="G158" s="73"/>
      <c r="H158" s="73"/>
      <c r="I158" s="73"/>
      <c r="J158" s="73"/>
    </row>
    <row r="159" spans="2:10" x14ac:dyDescent="0.3">
      <c r="B159" s="74"/>
      <c r="C159" s="74"/>
      <c r="D159" s="74"/>
      <c r="E159" s="73"/>
      <c r="F159" s="73"/>
      <c r="G159" s="73"/>
      <c r="H159" s="73"/>
      <c r="I159" s="73"/>
      <c r="J159" s="73"/>
    </row>
    <row r="160" spans="2:10" x14ac:dyDescent="0.3">
      <c r="B160" s="74"/>
      <c r="C160" s="74"/>
      <c r="D160" s="74"/>
      <c r="E160" s="73"/>
      <c r="F160" s="73"/>
      <c r="G160" s="73"/>
      <c r="H160" s="73"/>
      <c r="I160" s="73"/>
      <c r="J160" s="73"/>
    </row>
    <row r="161" spans="2:10" x14ac:dyDescent="0.3">
      <c r="B161" s="74"/>
      <c r="C161" s="74"/>
      <c r="D161" s="74"/>
      <c r="E161" s="73"/>
      <c r="F161" s="73"/>
      <c r="G161" s="73"/>
      <c r="H161" s="73"/>
      <c r="I161" s="73"/>
      <c r="J161" s="73"/>
    </row>
    <row r="162" spans="2:10" x14ac:dyDescent="0.3">
      <c r="B162" s="74"/>
      <c r="C162" s="74"/>
      <c r="D162" s="74"/>
      <c r="E162" s="73"/>
      <c r="F162" s="73"/>
      <c r="G162" s="73"/>
      <c r="H162" s="73"/>
      <c r="I162" s="73"/>
      <c r="J162" s="73"/>
    </row>
    <row r="163" spans="2:10" x14ac:dyDescent="0.3">
      <c r="B163" s="74"/>
      <c r="C163" s="74"/>
      <c r="D163" s="74"/>
      <c r="E163" s="73"/>
      <c r="F163" s="73"/>
      <c r="G163" s="73"/>
      <c r="H163" s="73"/>
      <c r="I163" s="73"/>
      <c r="J163" s="73"/>
    </row>
    <row r="164" spans="2:10" x14ac:dyDescent="0.3">
      <c r="B164" s="74"/>
      <c r="C164" s="74"/>
      <c r="D164" s="74"/>
      <c r="E164" s="73"/>
      <c r="F164" s="73"/>
      <c r="G164" s="73"/>
      <c r="H164" s="73"/>
      <c r="I164" s="73"/>
      <c r="J164" s="73"/>
    </row>
  </sheetData>
  <sheetProtection algorithmName="SHA-512" hashValue="VH6FRN0JCwW/zXnNCfBoshaF+Sk5q7d6p8Cib0iD/3ieKTDG3vguskgk+Szfsx7gbkCIHlbMCtlddgzEMkQ/DA==" saltValue="wD6/62tx7YIhVcG0fGTHVQ==" spinCount="100000" sheet="1" objects="1" scenarios="1"/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64"/>
  <sheetViews>
    <sheetView workbookViewId="0"/>
  </sheetViews>
  <sheetFormatPr defaultRowHeight="14.4" x14ac:dyDescent="0.3"/>
  <cols>
    <col min="2" max="2" width="8.88671875" bestFit="1" customWidth="1"/>
    <col min="4" max="4" width="48.5546875" bestFit="1" customWidth="1"/>
  </cols>
  <sheetData>
    <row r="1" spans="1:18" x14ac:dyDescent="0.3">
      <c r="A1" s="53" t="s">
        <v>318</v>
      </c>
      <c r="B1" s="19"/>
      <c r="C1" s="19"/>
      <c r="D1" s="19"/>
      <c r="E1" s="19"/>
      <c r="F1" s="19"/>
      <c r="G1" s="19"/>
      <c r="H1" s="19"/>
      <c r="I1" s="19"/>
      <c r="J1" s="19"/>
    </row>
    <row r="3" spans="1:18" ht="15" thickBot="1" x14ac:dyDescent="0.35">
      <c r="A3" s="19"/>
      <c r="B3" s="53" t="s">
        <v>39</v>
      </c>
      <c r="C3" s="54" t="s">
        <v>40</v>
      </c>
      <c r="D3" s="54" t="s">
        <v>319</v>
      </c>
      <c r="E3" s="19"/>
      <c r="F3" s="55" t="s">
        <v>320</v>
      </c>
      <c r="G3" s="19"/>
      <c r="H3" s="19"/>
      <c r="I3" s="19"/>
      <c r="J3" s="19"/>
    </row>
    <row r="4" spans="1:18" ht="15" thickBot="1" x14ac:dyDescent="0.35">
      <c r="A4" s="19"/>
      <c r="B4" s="19"/>
      <c r="C4" s="19"/>
      <c r="D4" s="19"/>
      <c r="E4" s="126" t="s">
        <v>43</v>
      </c>
      <c r="F4" s="127" t="s">
        <v>44</v>
      </c>
      <c r="G4" s="127" t="s">
        <v>45</v>
      </c>
      <c r="H4" s="127" t="s">
        <v>46</v>
      </c>
      <c r="I4" s="127" t="s">
        <v>47</v>
      </c>
      <c r="J4" s="128" t="s">
        <v>20</v>
      </c>
    </row>
    <row r="5" spans="1:18" ht="15" thickBot="1" x14ac:dyDescent="0.35">
      <c r="A5" s="19"/>
      <c r="B5" s="108" t="s">
        <v>14</v>
      </c>
      <c r="C5" s="108" t="s">
        <v>51</v>
      </c>
      <c r="D5" s="108" t="s">
        <v>52</v>
      </c>
      <c r="E5" s="116">
        <v>203</v>
      </c>
      <c r="F5" s="108">
        <v>185</v>
      </c>
      <c r="G5" s="108">
        <v>212</v>
      </c>
      <c r="H5" s="108">
        <v>219</v>
      </c>
      <c r="I5" s="108">
        <v>154</v>
      </c>
      <c r="J5" s="117">
        <v>138</v>
      </c>
      <c r="O5" s="24" t="s">
        <v>47</v>
      </c>
      <c r="P5" s="97" t="s">
        <v>20</v>
      </c>
    </row>
    <row r="6" spans="1:18" x14ac:dyDescent="0.3">
      <c r="A6" s="19"/>
      <c r="B6" s="108" t="s">
        <v>14</v>
      </c>
      <c r="C6" s="108" t="s">
        <v>60</v>
      </c>
      <c r="D6" s="108" t="s">
        <v>61</v>
      </c>
      <c r="E6" s="116">
        <v>214</v>
      </c>
      <c r="F6" s="108">
        <v>210</v>
      </c>
      <c r="G6" s="108">
        <v>165</v>
      </c>
      <c r="H6" s="108">
        <v>170</v>
      </c>
      <c r="I6" s="108">
        <v>84</v>
      </c>
      <c r="J6" s="117">
        <v>107</v>
      </c>
      <c r="L6" s="56" t="s">
        <v>14</v>
      </c>
      <c r="M6" s="26"/>
      <c r="N6" s="57"/>
      <c r="O6" s="111">
        <f>SUM(I5:I14)</f>
        <v>511</v>
      </c>
      <c r="P6" s="115">
        <f>SUM(J5:J14)</f>
        <v>963</v>
      </c>
    </row>
    <row r="7" spans="1:18" x14ac:dyDescent="0.3">
      <c r="A7" s="19"/>
      <c r="B7" s="108" t="s">
        <v>14</v>
      </c>
      <c r="C7" s="108" t="s">
        <v>72</v>
      </c>
      <c r="D7" s="108" t="s">
        <v>73</v>
      </c>
      <c r="E7" s="116">
        <v>75</v>
      </c>
      <c r="F7" s="108">
        <v>89</v>
      </c>
      <c r="G7" s="108">
        <v>113</v>
      </c>
      <c r="H7" s="108">
        <v>99</v>
      </c>
      <c r="I7" s="108">
        <v>18</v>
      </c>
      <c r="J7" s="117">
        <v>79</v>
      </c>
      <c r="L7" s="58" t="s">
        <v>11</v>
      </c>
      <c r="M7" s="27"/>
      <c r="N7" s="55"/>
      <c r="O7" s="112">
        <f>SUM(I15:I36)</f>
        <v>2376</v>
      </c>
      <c r="P7" s="112">
        <f>SUM(J15:J36)</f>
        <v>2876</v>
      </c>
    </row>
    <row r="8" spans="1:18" x14ac:dyDescent="0.3">
      <c r="B8" s="108" t="s">
        <v>14</v>
      </c>
      <c r="C8" s="108" t="s">
        <v>84</v>
      </c>
      <c r="D8" s="108" t="s">
        <v>85</v>
      </c>
      <c r="E8" s="116">
        <v>0</v>
      </c>
      <c r="F8" s="108">
        <v>15</v>
      </c>
      <c r="G8" s="108">
        <v>6</v>
      </c>
      <c r="H8" s="108">
        <v>5</v>
      </c>
      <c r="I8" s="108">
        <v>0</v>
      </c>
      <c r="J8" s="117">
        <v>24</v>
      </c>
      <c r="L8" s="58" t="s">
        <v>10</v>
      </c>
      <c r="M8" s="27"/>
      <c r="N8" s="55"/>
      <c r="O8" s="112">
        <f>SUM(I37:I48)</f>
        <v>805</v>
      </c>
      <c r="P8" s="112">
        <f>SUM(J37:J48)</f>
        <v>608</v>
      </c>
    </row>
    <row r="9" spans="1:18" ht="15" thickBot="1" x14ac:dyDescent="0.35">
      <c r="B9" s="108" t="s">
        <v>14</v>
      </c>
      <c r="C9" s="108" t="s">
        <v>94</v>
      </c>
      <c r="D9" s="108" t="s">
        <v>95</v>
      </c>
      <c r="E9" s="116">
        <v>163</v>
      </c>
      <c r="F9" s="108">
        <v>147</v>
      </c>
      <c r="G9" s="108">
        <v>132</v>
      </c>
      <c r="H9" s="108">
        <v>138</v>
      </c>
      <c r="I9" s="108">
        <v>23</v>
      </c>
      <c r="J9" s="117">
        <v>83</v>
      </c>
      <c r="L9" s="58" t="s">
        <v>16</v>
      </c>
      <c r="M9" s="27"/>
      <c r="N9" s="55"/>
      <c r="O9" s="112">
        <f>SUM(I49:I50)</f>
        <v>1236</v>
      </c>
      <c r="P9" s="112">
        <f>SUM(J49:J50)</f>
        <v>902</v>
      </c>
    </row>
    <row r="10" spans="1:18" ht="15" thickBot="1" x14ac:dyDescent="0.35">
      <c r="B10" s="108" t="s">
        <v>14</v>
      </c>
      <c r="C10" s="108" t="s">
        <v>104</v>
      </c>
      <c r="D10" s="108" t="s">
        <v>105</v>
      </c>
      <c r="E10" s="116">
        <v>165</v>
      </c>
      <c r="F10" s="108">
        <v>128</v>
      </c>
      <c r="G10" s="108">
        <v>214</v>
      </c>
      <c r="H10" s="108">
        <v>200</v>
      </c>
      <c r="I10" s="108">
        <v>170</v>
      </c>
      <c r="J10" s="117">
        <v>272</v>
      </c>
      <c r="L10" s="59" t="s">
        <v>59</v>
      </c>
      <c r="M10" s="28"/>
      <c r="N10" s="60"/>
      <c r="O10" s="114">
        <f>SUM(I5:I51)</f>
        <v>4928</v>
      </c>
      <c r="P10" s="114">
        <f>SUM(J5:J51)</f>
        <v>5349</v>
      </c>
      <c r="R10" s="61"/>
    </row>
    <row r="11" spans="1:18" x14ac:dyDescent="0.3">
      <c r="B11" s="108" t="s">
        <v>14</v>
      </c>
      <c r="C11" s="108" t="s">
        <v>118</v>
      </c>
      <c r="D11" s="108" t="s">
        <v>119</v>
      </c>
      <c r="E11" s="116">
        <v>342</v>
      </c>
      <c r="F11" s="108">
        <v>271</v>
      </c>
      <c r="G11" s="108">
        <v>279</v>
      </c>
      <c r="H11" s="108">
        <v>245</v>
      </c>
      <c r="I11" s="108">
        <v>36</v>
      </c>
      <c r="J11" s="117">
        <v>217</v>
      </c>
      <c r="O11" s="57"/>
    </row>
    <row r="12" spans="1:18" x14ac:dyDescent="0.3">
      <c r="B12" s="108" t="s">
        <v>14</v>
      </c>
      <c r="C12" s="108" t="s">
        <v>138</v>
      </c>
      <c r="D12" s="108" t="s">
        <v>139</v>
      </c>
      <c r="E12" s="116">
        <v>33</v>
      </c>
      <c r="F12" s="108">
        <v>49</v>
      </c>
      <c r="G12" s="108">
        <v>48</v>
      </c>
      <c r="H12" s="108">
        <v>41</v>
      </c>
      <c r="I12" s="108">
        <v>24</v>
      </c>
      <c r="J12" s="117">
        <v>37</v>
      </c>
      <c r="O12" s="61"/>
    </row>
    <row r="13" spans="1:18" x14ac:dyDescent="0.3">
      <c r="B13" s="108" t="s">
        <v>14</v>
      </c>
      <c r="C13" s="108" t="s">
        <v>175</v>
      </c>
      <c r="D13" s="108" t="s">
        <v>176</v>
      </c>
      <c r="E13" s="116" t="s">
        <v>158</v>
      </c>
      <c r="F13" s="108" t="s">
        <v>158</v>
      </c>
      <c r="G13" s="108" t="s">
        <v>158</v>
      </c>
      <c r="H13" s="108" t="s">
        <v>158</v>
      </c>
      <c r="I13" s="108">
        <v>0</v>
      </c>
      <c r="J13" s="117">
        <v>4</v>
      </c>
    </row>
    <row r="14" spans="1:18" x14ac:dyDescent="0.3">
      <c r="B14" s="108" t="s">
        <v>14</v>
      </c>
      <c r="C14" s="108" t="s">
        <v>177</v>
      </c>
      <c r="D14" s="108" t="s">
        <v>178</v>
      </c>
      <c r="E14" s="116" t="s">
        <v>158</v>
      </c>
      <c r="F14" s="108" t="s">
        <v>158</v>
      </c>
      <c r="G14" s="108" t="s">
        <v>158</v>
      </c>
      <c r="H14" s="108" t="s">
        <v>158</v>
      </c>
      <c r="I14" s="108">
        <v>2</v>
      </c>
      <c r="J14" s="117">
        <v>2</v>
      </c>
    </row>
    <row r="15" spans="1:18" x14ac:dyDescent="0.3">
      <c r="B15" s="108" t="s">
        <v>11</v>
      </c>
      <c r="C15" s="108" t="s">
        <v>193</v>
      </c>
      <c r="D15" s="108" t="s">
        <v>194</v>
      </c>
      <c r="E15" s="116">
        <v>53</v>
      </c>
      <c r="F15" s="108">
        <v>50</v>
      </c>
      <c r="G15" s="108">
        <v>61</v>
      </c>
      <c r="H15" s="108">
        <v>39</v>
      </c>
      <c r="I15" s="108">
        <v>34</v>
      </c>
      <c r="J15" s="117">
        <v>36</v>
      </c>
    </row>
    <row r="16" spans="1:18" x14ac:dyDescent="0.3">
      <c r="B16" s="108" t="s">
        <v>11</v>
      </c>
      <c r="C16" s="108" t="s">
        <v>197</v>
      </c>
      <c r="D16" s="108" t="s">
        <v>198</v>
      </c>
      <c r="E16" s="116">
        <v>52</v>
      </c>
      <c r="F16" s="108">
        <v>41</v>
      </c>
      <c r="G16" s="108">
        <v>42</v>
      </c>
      <c r="H16" s="108">
        <v>30</v>
      </c>
      <c r="I16" s="108">
        <v>44</v>
      </c>
      <c r="J16" s="117">
        <v>80</v>
      </c>
    </row>
    <row r="17" spans="2:10" x14ac:dyDescent="0.3">
      <c r="B17" s="108" t="s">
        <v>11</v>
      </c>
      <c r="C17" s="108" t="s">
        <v>201</v>
      </c>
      <c r="D17" s="108" t="s">
        <v>202</v>
      </c>
      <c r="E17" s="116">
        <v>154</v>
      </c>
      <c r="F17" s="108">
        <v>165</v>
      </c>
      <c r="G17" s="108">
        <v>142</v>
      </c>
      <c r="H17" s="108">
        <v>99</v>
      </c>
      <c r="I17" s="108">
        <v>108</v>
      </c>
      <c r="J17" s="117">
        <v>166</v>
      </c>
    </row>
    <row r="18" spans="2:10" x14ac:dyDescent="0.3">
      <c r="B18" s="108" t="s">
        <v>11</v>
      </c>
      <c r="C18" s="108" t="s">
        <v>203</v>
      </c>
      <c r="D18" s="108" t="s">
        <v>204</v>
      </c>
      <c r="E18" s="116">
        <v>31</v>
      </c>
      <c r="F18" s="108">
        <v>33</v>
      </c>
      <c r="G18" s="108">
        <v>42</v>
      </c>
      <c r="H18" s="108">
        <v>39</v>
      </c>
      <c r="I18" s="108">
        <v>30</v>
      </c>
      <c r="J18" s="117">
        <v>44</v>
      </c>
    </row>
    <row r="19" spans="2:10" x14ac:dyDescent="0.3">
      <c r="B19" s="108" t="s">
        <v>11</v>
      </c>
      <c r="C19" s="108" t="s">
        <v>205</v>
      </c>
      <c r="D19" s="108" t="s">
        <v>206</v>
      </c>
      <c r="E19" s="116">
        <v>53</v>
      </c>
      <c r="F19" s="108">
        <v>45</v>
      </c>
      <c r="G19" s="108">
        <v>54</v>
      </c>
      <c r="H19" s="108">
        <v>42</v>
      </c>
      <c r="I19" s="108">
        <v>50</v>
      </c>
      <c r="J19" s="117">
        <v>88</v>
      </c>
    </row>
    <row r="20" spans="2:10" x14ac:dyDescent="0.3">
      <c r="B20" s="108" t="s">
        <v>11</v>
      </c>
      <c r="C20" s="108" t="s">
        <v>207</v>
      </c>
      <c r="D20" s="108" t="s">
        <v>208</v>
      </c>
      <c r="E20" s="116">
        <v>309</v>
      </c>
      <c r="F20" s="108">
        <v>270</v>
      </c>
      <c r="G20" s="108">
        <v>181</v>
      </c>
      <c r="H20" s="108">
        <v>325</v>
      </c>
      <c r="I20" s="108">
        <v>260</v>
      </c>
      <c r="J20" s="117">
        <v>270</v>
      </c>
    </row>
    <row r="21" spans="2:10" x14ac:dyDescent="0.3">
      <c r="B21" s="108" t="s">
        <v>11</v>
      </c>
      <c r="C21" s="108" t="s">
        <v>209</v>
      </c>
      <c r="D21" s="108" t="s">
        <v>210</v>
      </c>
      <c r="E21" s="116">
        <v>25</v>
      </c>
      <c r="F21" s="108">
        <v>24</v>
      </c>
      <c r="G21" s="108">
        <v>45</v>
      </c>
      <c r="H21" s="108">
        <v>19</v>
      </c>
      <c r="I21" s="108">
        <v>44</v>
      </c>
      <c r="J21" s="117">
        <v>22</v>
      </c>
    </row>
    <row r="22" spans="2:10" x14ac:dyDescent="0.3">
      <c r="B22" s="108" t="s">
        <v>11</v>
      </c>
      <c r="C22" s="108" t="s">
        <v>213</v>
      </c>
      <c r="D22" s="108" t="s">
        <v>214</v>
      </c>
      <c r="E22" s="116">
        <v>31</v>
      </c>
      <c r="F22" s="108">
        <v>25</v>
      </c>
      <c r="G22" s="108">
        <v>49</v>
      </c>
      <c r="H22" s="108">
        <v>38</v>
      </c>
      <c r="I22" s="108">
        <v>128</v>
      </c>
      <c r="J22" s="117">
        <v>2</v>
      </c>
    </row>
    <row r="23" spans="2:10" x14ac:dyDescent="0.3">
      <c r="B23" s="108" t="s">
        <v>11</v>
      </c>
      <c r="C23" s="108" t="s">
        <v>215</v>
      </c>
      <c r="D23" s="108" t="s">
        <v>216</v>
      </c>
      <c r="E23" s="116">
        <v>17</v>
      </c>
      <c r="F23" s="108">
        <v>10</v>
      </c>
      <c r="G23" s="108">
        <v>20</v>
      </c>
      <c r="H23" s="108">
        <v>13</v>
      </c>
      <c r="I23" s="108">
        <v>16</v>
      </c>
      <c r="J23" s="117">
        <v>0</v>
      </c>
    </row>
    <row r="24" spans="2:10" x14ac:dyDescent="0.3">
      <c r="B24" s="108" t="s">
        <v>11</v>
      </c>
      <c r="C24" s="108" t="s">
        <v>217</v>
      </c>
      <c r="D24" s="108" t="s">
        <v>218</v>
      </c>
      <c r="E24" s="116">
        <v>6</v>
      </c>
      <c r="F24" s="108">
        <v>16</v>
      </c>
      <c r="G24" s="108">
        <v>12</v>
      </c>
      <c r="H24" s="108">
        <v>14</v>
      </c>
      <c r="I24" s="108">
        <v>18</v>
      </c>
      <c r="J24" s="117">
        <v>42</v>
      </c>
    </row>
    <row r="25" spans="2:10" x14ac:dyDescent="0.3">
      <c r="B25" s="108" t="s">
        <v>11</v>
      </c>
      <c r="C25" s="108" t="s">
        <v>221</v>
      </c>
      <c r="D25" s="108" t="s">
        <v>222</v>
      </c>
      <c r="E25" s="116">
        <v>28</v>
      </c>
      <c r="F25" s="108">
        <v>48</v>
      </c>
      <c r="G25" s="108">
        <v>32</v>
      </c>
      <c r="H25" s="108">
        <v>18</v>
      </c>
      <c r="I25" s="108">
        <v>48</v>
      </c>
      <c r="J25" s="117">
        <v>30</v>
      </c>
    </row>
    <row r="26" spans="2:10" x14ac:dyDescent="0.3">
      <c r="B26" s="108" t="s">
        <v>11</v>
      </c>
      <c r="C26" s="108" t="s">
        <v>223</v>
      </c>
      <c r="D26" s="108" t="s">
        <v>224</v>
      </c>
      <c r="E26" s="116">
        <v>6</v>
      </c>
      <c r="F26" s="108">
        <v>9</v>
      </c>
      <c r="G26" s="108">
        <v>4</v>
      </c>
      <c r="H26" s="108">
        <v>8</v>
      </c>
      <c r="I26" s="108">
        <v>2</v>
      </c>
      <c r="J26" s="117">
        <v>8</v>
      </c>
    </row>
    <row r="27" spans="2:10" x14ac:dyDescent="0.3">
      <c r="B27" s="108" t="s">
        <v>11</v>
      </c>
      <c r="C27" s="108" t="s">
        <v>225</v>
      </c>
      <c r="D27" s="108" t="s">
        <v>226</v>
      </c>
      <c r="E27" s="116">
        <v>176</v>
      </c>
      <c r="F27" s="108">
        <v>216</v>
      </c>
      <c r="G27" s="108">
        <v>182</v>
      </c>
      <c r="H27" s="108">
        <v>166</v>
      </c>
      <c r="I27" s="108">
        <v>218</v>
      </c>
      <c r="J27" s="117">
        <v>266</v>
      </c>
    </row>
    <row r="28" spans="2:10" x14ac:dyDescent="0.3">
      <c r="B28" s="108" t="s">
        <v>11</v>
      </c>
      <c r="C28" s="108" t="s">
        <v>227</v>
      </c>
      <c r="D28" s="108" t="s">
        <v>228</v>
      </c>
      <c r="E28" s="116">
        <v>33</v>
      </c>
      <c r="F28" s="108">
        <v>29</v>
      </c>
      <c r="G28" s="108">
        <v>26</v>
      </c>
      <c r="H28" s="108">
        <v>8</v>
      </c>
      <c r="I28" s="108">
        <v>20</v>
      </c>
      <c r="J28" s="117">
        <v>0</v>
      </c>
    </row>
    <row r="29" spans="2:10" x14ac:dyDescent="0.3">
      <c r="B29" s="108" t="s">
        <v>11</v>
      </c>
      <c r="C29" s="108" t="s">
        <v>229</v>
      </c>
      <c r="D29" s="108" t="s">
        <v>230</v>
      </c>
      <c r="E29" s="116">
        <v>10</v>
      </c>
      <c r="F29" s="108">
        <v>3</v>
      </c>
      <c r="G29" s="108">
        <v>3</v>
      </c>
      <c r="H29" s="108">
        <v>2</v>
      </c>
      <c r="I29" s="108" t="s">
        <v>158</v>
      </c>
      <c r="J29" s="117">
        <v>0</v>
      </c>
    </row>
    <row r="30" spans="2:10" x14ac:dyDescent="0.3">
      <c r="B30" s="108" t="s">
        <v>11</v>
      </c>
      <c r="C30" s="108" t="s">
        <v>231</v>
      </c>
      <c r="D30" s="108" t="s">
        <v>232</v>
      </c>
      <c r="E30" s="116">
        <v>139</v>
      </c>
      <c r="F30" s="108">
        <v>109</v>
      </c>
      <c r="G30" s="108">
        <v>105</v>
      </c>
      <c r="H30" s="108">
        <v>99</v>
      </c>
      <c r="I30" s="108">
        <v>198</v>
      </c>
      <c r="J30" s="117">
        <v>154</v>
      </c>
    </row>
    <row r="31" spans="2:10" x14ac:dyDescent="0.3">
      <c r="B31" s="108" t="s">
        <v>11</v>
      </c>
      <c r="C31" s="108" t="s">
        <v>233</v>
      </c>
      <c r="D31" s="108" t="s">
        <v>234</v>
      </c>
      <c r="E31" s="116">
        <v>816</v>
      </c>
      <c r="F31" s="108">
        <v>708</v>
      </c>
      <c r="G31" s="108">
        <v>641</v>
      </c>
      <c r="H31" s="108">
        <v>734</v>
      </c>
      <c r="I31" s="108">
        <v>560</v>
      </c>
      <c r="J31" s="117">
        <v>974</v>
      </c>
    </row>
    <row r="32" spans="2:10" x14ac:dyDescent="0.3">
      <c r="B32" s="108" t="s">
        <v>11</v>
      </c>
      <c r="C32" s="108" t="s">
        <v>235</v>
      </c>
      <c r="D32" s="108" t="s">
        <v>236</v>
      </c>
      <c r="E32" s="116">
        <v>47</v>
      </c>
      <c r="F32" s="108">
        <v>63</v>
      </c>
      <c r="G32" s="108">
        <v>56</v>
      </c>
      <c r="H32" s="108">
        <v>55</v>
      </c>
      <c r="I32" s="108">
        <v>86</v>
      </c>
      <c r="J32" s="117">
        <v>140</v>
      </c>
    </row>
    <row r="33" spans="2:10" x14ac:dyDescent="0.3">
      <c r="B33" s="108" t="s">
        <v>11</v>
      </c>
      <c r="C33" s="108" t="s">
        <v>241</v>
      </c>
      <c r="D33" s="108" t="s">
        <v>242</v>
      </c>
      <c r="E33" s="116">
        <v>429</v>
      </c>
      <c r="F33" s="108">
        <v>393</v>
      </c>
      <c r="G33" s="108">
        <v>401</v>
      </c>
      <c r="H33" s="108">
        <v>477</v>
      </c>
      <c r="I33" s="108">
        <v>454</v>
      </c>
      <c r="J33" s="117">
        <v>428</v>
      </c>
    </row>
    <row r="34" spans="2:10" x14ac:dyDescent="0.3">
      <c r="B34" s="108" t="s">
        <v>11</v>
      </c>
      <c r="C34" s="108" t="s">
        <v>243</v>
      </c>
      <c r="D34" s="108" t="s">
        <v>244</v>
      </c>
      <c r="E34" s="116">
        <v>0</v>
      </c>
      <c r="F34" s="108">
        <v>0</v>
      </c>
      <c r="G34" s="108">
        <v>2</v>
      </c>
      <c r="H34" s="108">
        <v>3</v>
      </c>
      <c r="I34" s="108">
        <v>4</v>
      </c>
      <c r="J34" s="117">
        <v>0</v>
      </c>
    </row>
    <row r="35" spans="2:10" x14ac:dyDescent="0.3">
      <c r="B35" s="108" t="s">
        <v>11</v>
      </c>
      <c r="C35" s="108" t="s">
        <v>249</v>
      </c>
      <c r="D35" s="108" t="s">
        <v>250</v>
      </c>
      <c r="E35" s="116">
        <v>110</v>
      </c>
      <c r="F35" s="108">
        <v>142</v>
      </c>
      <c r="G35" s="108">
        <v>96</v>
      </c>
      <c r="H35" s="108">
        <v>95</v>
      </c>
      <c r="I35" s="108">
        <v>40</v>
      </c>
      <c r="J35" s="117">
        <v>112</v>
      </c>
    </row>
    <row r="36" spans="2:10" x14ac:dyDescent="0.3">
      <c r="B36" s="108" t="s">
        <v>11</v>
      </c>
      <c r="C36" s="108" t="s">
        <v>255</v>
      </c>
      <c r="D36" s="108" t="s">
        <v>256</v>
      </c>
      <c r="E36" s="116">
        <v>15</v>
      </c>
      <c r="F36" s="108">
        <v>8</v>
      </c>
      <c r="G36" s="108">
        <v>6</v>
      </c>
      <c r="H36" s="108">
        <v>12</v>
      </c>
      <c r="I36" s="108">
        <v>14</v>
      </c>
      <c r="J36" s="117">
        <v>14</v>
      </c>
    </row>
    <row r="37" spans="2:10" x14ac:dyDescent="0.3">
      <c r="B37" s="108" t="s">
        <v>10</v>
      </c>
      <c r="C37" s="108" t="s">
        <v>257</v>
      </c>
      <c r="D37" s="108" t="s">
        <v>258</v>
      </c>
      <c r="E37" s="116">
        <v>27</v>
      </c>
      <c r="F37" s="108">
        <v>28</v>
      </c>
      <c r="G37" s="108">
        <v>36</v>
      </c>
      <c r="H37" s="108">
        <v>41</v>
      </c>
      <c r="I37" s="108">
        <v>46</v>
      </c>
      <c r="J37" s="117">
        <v>39</v>
      </c>
    </row>
    <row r="38" spans="2:10" x14ac:dyDescent="0.3">
      <c r="B38" s="108" t="s">
        <v>10</v>
      </c>
      <c r="C38" s="108" t="s">
        <v>259</v>
      </c>
      <c r="D38" s="108" t="s">
        <v>260</v>
      </c>
      <c r="E38" s="116">
        <v>2</v>
      </c>
      <c r="F38" s="108">
        <v>5</v>
      </c>
      <c r="G38" s="108">
        <v>3</v>
      </c>
      <c r="H38" s="108">
        <v>0</v>
      </c>
      <c r="I38" s="108">
        <v>0</v>
      </c>
      <c r="J38" s="117">
        <v>0</v>
      </c>
    </row>
    <row r="39" spans="2:10" x14ac:dyDescent="0.3">
      <c r="B39" s="108" t="s">
        <v>10</v>
      </c>
      <c r="C39" s="108" t="s">
        <v>261</v>
      </c>
      <c r="D39" s="108" t="s">
        <v>262</v>
      </c>
      <c r="E39" s="116">
        <v>181</v>
      </c>
      <c r="F39" s="108">
        <v>170</v>
      </c>
      <c r="G39" s="108">
        <v>201</v>
      </c>
      <c r="H39" s="108">
        <v>66</v>
      </c>
      <c r="I39" s="108">
        <v>104</v>
      </c>
      <c r="J39" s="117">
        <v>134</v>
      </c>
    </row>
    <row r="40" spans="2:10" x14ac:dyDescent="0.3">
      <c r="B40" s="108" t="s">
        <v>10</v>
      </c>
      <c r="C40" s="108" t="s">
        <v>263</v>
      </c>
      <c r="D40" s="108" t="s">
        <v>264</v>
      </c>
      <c r="E40" s="116">
        <v>3</v>
      </c>
      <c r="F40" s="108">
        <v>9</v>
      </c>
      <c r="G40" s="108">
        <v>6</v>
      </c>
      <c r="H40" s="108">
        <v>5</v>
      </c>
      <c r="I40" s="108">
        <v>0</v>
      </c>
      <c r="J40" s="117">
        <v>12</v>
      </c>
    </row>
    <row r="41" spans="2:10" x14ac:dyDescent="0.3">
      <c r="B41" s="108" t="s">
        <v>10</v>
      </c>
      <c r="C41" s="108" t="s">
        <v>267</v>
      </c>
      <c r="D41" s="108" t="s">
        <v>268</v>
      </c>
      <c r="E41" s="116">
        <v>50</v>
      </c>
      <c r="F41" s="108">
        <v>57</v>
      </c>
      <c r="G41" s="108">
        <v>41</v>
      </c>
      <c r="H41" s="108">
        <v>23</v>
      </c>
      <c r="I41" s="108">
        <v>12</v>
      </c>
      <c r="J41" s="117">
        <v>18</v>
      </c>
    </row>
    <row r="42" spans="2:10" x14ac:dyDescent="0.3">
      <c r="B42" s="108" t="s">
        <v>10</v>
      </c>
      <c r="C42" s="108" t="s">
        <v>269</v>
      </c>
      <c r="D42" s="108" t="s">
        <v>270</v>
      </c>
      <c r="E42" s="116">
        <v>71</v>
      </c>
      <c r="F42" s="108">
        <v>54</v>
      </c>
      <c r="G42" s="108">
        <v>164</v>
      </c>
      <c r="H42" s="108">
        <v>168</v>
      </c>
      <c r="I42" s="108">
        <v>120</v>
      </c>
      <c r="J42" s="117">
        <v>98</v>
      </c>
    </row>
    <row r="43" spans="2:10" x14ac:dyDescent="0.3">
      <c r="B43" s="108" t="s">
        <v>10</v>
      </c>
      <c r="C43" s="108" t="s">
        <v>273</v>
      </c>
      <c r="D43" s="108" t="s">
        <v>274</v>
      </c>
      <c r="E43" s="116">
        <v>55</v>
      </c>
      <c r="F43" s="108">
        <v>56</v>
      </c>
      <c r="G43" s="108">
        <v>86</v>
      </c>
      <c r="H43" s="108">
        <v>83</v>
      </c>
      <c r="I43" s="108">
        <v>142</v>
      </c>
      <c r="J43" s="117">
        <v>92</v>
      </c>
    </row>
    <row r="44" spans="2:10" x14ac:dyDescent="0.3">
      <c r="B44" s="108" t="s">
        <v>10</v>
      </c>
      <c r="C44" s="108" t="s">
        <v>281</v>
      </c>
      <c r="D44" s="108" t="s">
        <v>282</v>
      </c>
      <c r="E44" s="116">
        <v>1</v>
      </c>
      <c r="F44" s="108">
        <v>2</v>
      </c>
      <c r="G44" s="108">
        <v>0</v>
      </c>
      <c r="H44" s="108">
        <v>0</v>
      </c>
      <c r="I44" s="108">
        <v>0</v>
      </c>
      <c r="J44" s="117">
        <v>0</v>
      </c>
    </row>
    <row r="45" spans="2:10" x14ac:dyDescent="0.3">
      <c r="B45" s="108" t="s">
        <v>10</v>
      </c>
      <c r="C45" s="108" t="s">
        <v>285</v>
      </c>
      <c r="D45" s="108" t="s">
        <v>286</v>
      </c>
      <c r="E45" s="116">
        <v>251</v>
      </c>
      <c r="F45" s="108">
        <v>246</v>
      </c>
      <c r="G45" s="108">
        <v>298</v>
      </c>
      <c r="H45" s="108">
        <v>271</v>
      </c>
      <c r="I45" s="108">
        <v>280</v>
      </c>
      <c r="J45" s="117">
        <v>143</v>
      </c>
    </row>
    <row r="46" spans="2:10" x14ac:dyDescent="0.3">
      <c r="B46" s="108" t="s">
        <v>10</v>
      </c>
      <c r="C46" s="108" t="s">
        <v>287</v>
      </c>
      <c r="D46" s="108" t="s">
        <v>288</v>
      </c>
      <c r="E46" s="116">
        <v>63</v>
      </c>
      <c r="F46" s="108">
        <v>65</v>
      </c>
      <c r="G46" s="108">
        <v>41</v>
      </c>
      <c r="H46" s="108">
        <v>78</v>
      </c>
      <c r="I46" s="108">
        <v>32</v>
      </c>
      <c r="J46" s="117">
        <v>44</v>
      </c>
    </row>
    <row r="47" spans="2:10" x14ac:dyDescent="0.3">
      <c r="B47" s="108" t="s">
        <v>10</v>
      </c>
      <c r="C47" s="108" t="s">
        <v>289</v>
      </c>
      <c r="D47" s="108" t="s">
        <v>290</v>
      </c>
      <c r="E47" s="116">
        <v>4</v>
      </c>
      <c r="F47" s="108">
        <v>7</v>
      </c>
      <c r="G47" s="108">
        <v>3</v>
      </c>
      <c r="H47" s="108">
        <v>4</v>
      </c>
      <c r="I47" s="108">
        <v>1</v>
      </c>
      <c r="J47" s="117">
        <v>12</v>
      </c>
    </row>
    <row r="48" spans="2:10" x14ac:dyDescent="0.3">
      <c r="B48" s="108" t="s">
        <v>10</v>
      </c>
      <c r="C48" s="108" t="s">
        <v>299</v>
      </c>
      <c r="D48" s="108" t="s">
        <v>300</v>
      </c>
      <c r="E48" s="116">
        <v>49</v>
      </c>
      <c r="F48" s="108">
        <v>24</v>
      </c>
      <c r="G48" s="108">
        <v>14</v>
      </c>
      <c r="H48" s="108">
        <v>36</v>
      </c>
      <c r="I48" s="108">
        <v>68</v>
      </c>
      <c r="J48" s="117">
        <v>16</v>
      </c>
    </row>
    <row r="49" spans="2:10" x14ac:dyDescent="0.3">
      <c r="B49" s="108" t="s">
        <v>16</v>
      </c>
      <c r="C49" s="108" t="s">
        <v>301</v>
      </c>
      <c r="D49" s="108" t="s">
        <v>302</v>
      </c>
      <c r="E49" s="116">
        <v>533</v>
      </c>
      <c r="F49" s="108">
        <v>290</v>
      </c>
      <c r="G49" s="108">
        <v>619</v>
      </c>
      <c r="H49" s="108">
        <v>1054</v>
      </c>
      <c r="I49" s="108">
        <v>906</v>
      </c>
      <c r="J49" s="117">
        <v>588</v>
      </c>
    </row>
    <row r="50" spans="2:10" ht="15" thickBot="1" x14ac:dyDescent="0.35">
      <c r="B50" s="108" t="s">
        <v>16</v>
      </c>
      <c r="C50" s="108" t="s">
        <v>303</v>
      </c>
      <c r="D50" s="108" t="s">
        <v>304</v>
      </c>
      <c r="E50" s="116">
        <v>189</v>
      </c>
      <c r="F50" s="108">
        <v>181</v>
      </c>
      <c r="G50" s="108">
        <v>184</v>
      </c>
      <c r="H50" s="108">
        <v>247</v>
      </c>
      <c r="I50" s="108">
        <v>330</v>
      </c>
      <c r="J50" s="117">
        <v>314</v>
      </c>
    </row>
    <row r="51" spans="2:10" x14ac:dyDescent="0.3">
      <c r="B51" s="108"/>
      <c r="C51" s="108"/>
      <c r="D51" s="108"/>
      <c r="E51" s="154"/>
      <c r="F51" s="154"/>
      <c r="G51" s="154"/>
      <c r="H51" s="154"/>
      <c r="I51" s="154"/>
      <c r="J51" s="154"/>
    </row>
    <row r="52" spans="2:10" x14ac:dyDescent="0.3">
      <c r="B52" s="108"/>
      <c r="C52" s="108"/>
      <c r="D52" s="108"/>
      <c r="E52" s="108"/>
      <c r="F52" s="108"/>
      <c r="G52" s="108"/>
      <c r="H52" s="108"/>
      <c r="I52" s="108"/>
      <c r="J52" s="108"/>
    </row>
    <row r="53" spans="2:10" x14ac:dyDescent="0.3">
      <c r="B53" s="108"/>
      <c r="C53" s="108"/>
      <c r="D53" s="108"/>
      <c r="E53" s="108"/>
      <c r="F53" s="108"/>
      <c r="G53" s="108"/>
      <c r="H53" s="108"/>
      <c r="I53" s="108"/>
      <c r="J53" s="108"/>
    </row>
    <row r="54" spans="2:10" x14ac:dyDescent="0.3">
      <c r="B54" s="108"/>
      <c r="C54" s="108"/>
      <c r="D54" s="108"/>
      <c r="E54" s="108"/>
      <c r="F54" s="108"/>
      <c r="G54" s="108"/>
      <c r="H54" s="108"/>
      <c r="I54" s="108"/>
      <c r="J54" s="108"/>
    </row>
    <row r="55" spans="2:10" x14ac:dyDescent="0.3">
      <c r="B55" s="108"/>
      <c r="C55" s="108"/>
      <c r="D55" s="108"/>
      <c r="E55" s="108"/>
      <c r="F55" s="108"/>
      <c r="G55" s="108"/>
      <c r="H55" s="108"/>
      <c r="I55" s="108"/>
      <c r="J55" s="108"/>
    </row>
    <row r="56" spans="2:10" x14ac:dyDescent="0.3">
      <c r="B56" s="108"/>
      <c r="C56" s="108"/>
      <c r="D56" s="108"/>
      <c r="E56" s="108"/>
      <c r="F56" s="108"/>
      <c r="G56" s="108"/>
      <c r="H56" s="108"/>
      <c r="I56" s="108"/>
      <c r="J56" s="108"/>
    </row>
    <row r="57" spans="2:10" x14ac:dyDescent="0.3">
      <c r="B57" s="108"/>
      <c r="C57" s="108"/>
      <c r="D57" s="108"/>
      <c r="E57" s="108"/>
      <c r="F57" s="108"/>
      <c r="G57" s="108"/>
      <c r="H57" s="108"/>
      <c r="I57" s="108"/>
      <c r="J57" s="108"/>
    </row>
    <row r="58" spans="2:10" x14ac:dyDescent="0.3">
      <c r="B58" s="108"/>
      <c r="C58" s="108"/>
      <c r="D58" s="108"/>
      <c r="E58" s="108"/>
      <c r="F58" s="108"/>
      <c r="G58" s="108"/>
      <c r="H58" s="108"/>
      <c r="I58" s="108"/>
      <c r="J58" s="108"/>
    </row>
    <row r="59" spans="2:10" x14ac:dyDescent="0.3">
      <c r="B59" s="108"/>
      <c r="C59" s="108"/>
      <c r="D59" s="108"/>
      <c r="E59" s="108"/>
      <c r="F59" s="108"/>
      <c r="G59" s="108"/>
      <c r="H59" s="108"/>
      <c r="I59" s="108"/>
      <c r="J59" s="108"/>
    </row>
    <row r="60" spans="2:10" x14ac:dyDescent="0.3">
      <c r="B60" s="108"/>
      <c r="C60" s="108"/>
      <c r="D60" s="108"/>
      <c r="E60" s="108"/>
      <c r="F60" s="108"/>
      <c r="G60" s="108"/>
      <c r="H60" s="108"/>
      <c r="I60" s="108"/>
      <c r="J60" s="108"/>
    </row>
    <row r="61" spans="2:10" x14ac:dyDescent="0.3">
      <c r="B61" s="108"/>
      <c r="C61" s="108"/>
      <c r="D61" s="108"/>
      <c r="E61" s="108"/>
      <c r="F61" s="108"/>
      <c r="G61" s="108"/>
      <c r="H61" s="108"/>
      <c r="I61" s="108"/>
      <c r="J61" s="108"/>
    </row>
    <row r="62" spans="2:10" x14ac:dyDescent="0.3">
      <c r="B62" s="108"/>
      <c r="C62" s="108"/>
      <c r="D62" s="108"/>
      <c r="E62" s="108"/>
      <c r="F62" s="108"/>
      <c r="G62" s="108"/>
      <c r="H62" s="108"/>
      <c r="I62" s="108"/>
      <c r="J62" s="108"/>
    </row>
    <row r="63" spans="2:10" x14ac:dyDescent="0.3">
      <c r="B63" s="108"/>
      <c r="C63" s="108"/>
      <c r="D63" s="108"/>
      <c r="E63" s="108"/>
      <c r="F63" s="108"/>
      <c r="G63" s="108"/>
      <c r="H63" s="108"/>
      <c r="I63" s="108"/>
      <c r="J63" s="108"/>
    </row>
    <row r="64" spans="2:10" x14ac:dyDescent="0.3">
      <c r="B64" s="108"/>
      <c r="C64" s="108"/>
      <c r="D64" s="108"/>
      <c r="E64" s="108"/>
      <c r="F64" s="108"/>
      <c r="G64" s="108"/>
      <c r="H64" s="108"/>
      <c r="I64" s="108"/>
      <c r="J64" s="108"/>
    </row>
    <row r="65" spans="2:10" x14ac:dyDescent="0.3">
      <c r="B65" s="108"/>
      <c r="C65" s="108"/>
      <c r="D65" s="108"/>
      <c r="E65" s="108"/>
      <c r="F65" s="108"/>
      <c r="G65" s="108"/>
      <c r="H65" s="108"/>
      <c r="I65" s="108"/>
      <c r="J65" s="108"/>
    </row>
    <row r="66" spans="2:10" x14ac:dyDescent="0.3">
      <c r="B66" s="108"/>
      <c r="C66" s="108"/>
      <c r="D66" s="108"/>
      <c r="E66" s="108"/>
      <c r="F66" s="108"/>
      <c r="G66" s="108"/>
      <c r="H66" s="108"/>
      <c r="I66" s="108"/>
      <c r="J66" s="108"/>
    </row>
    <row r="67" spans="2:10" x14ac:dyDescent="0.3">
      <c r="B67" s="108"/>
      <c r="C67" s="108"/>
      <c r="D67" s="108"/>
      <c r="E67" s="108"/>
      <c r="F67" s="108"/>
      <c r="G67" s="108"/>
      <c r="H67" s="108"/>
      <c r="I67" s="108"/>
      <c r="J67" s="108"/>
    </row>
    <row r="68" spans="2:10" x14ac:dyDescent="0.3">
      <c r="B68" s="108"/>
      <c r="C68" s="108"/>
      <c r="D68" s="108"/>
      <c r="E68" s="108"/>
      <c r="F68" s="108"/>
      <c r="G68" s="108"/>
      <c r="H68" s="108"/>
      <c r="I68" s="108"/>
      <c r="J68" s="108"/>
    </row>
    <row r="69" spans="2:10" x14ac:dyDescent="0.3">
      <c r="B69" s="108"/>
      <c r="C69" s="108"/>
      <c r="D69" s="108"/>
      <c r="E69" s="108"/>
      <c r="F69" s="108"/>
      <c r="G69" s="108"/>
      <c r="H69" s="108"/>
      <c r="I69" s="108"/>
      <c r="J69" s="108"/>
    </row>
    <row r="70" spans="2:10" x14ac:dyDescent="0.3">
      <c r="B70" s="108"/>
      <c r="C70" s="108"/>
      <c r="D70" s="108"/>
      <c r="E70" s="108"/>
      <c r="F70" s="108"/>
      <c r="G70" s="108"/>
      <c r="H70" s="108"/>
      <c r="I70" s="108"/>
      <c r="J70" s="108"/>
    </row>
    <row r="71" spans="2:10" x14ac:dyDescent="0.3">
      <c r="B71" s="108"/>
      <c r="C71" s="108"/>
      <c r="D71" s="108"/>
      <c r="E71" s="108"/>
      <c r="F71" s="108"/>
      <c r="G71" s="108"/>
      <c r="H71" s="108"/>
      <c r="I71" s="108"/>
      <c r="J71" s="108"/>
    </row>
    <row r="72" spans="2:10" x14ac:dyDescent="0.3">
      <c r="B72" s="108"/>
      <c r="C72" s="108"/>
      <c r="D72" s="108"/>
      <c r="E72" s="108"/>
      <c r="F72" s="108"/>
      <c r="G72" s="108"/>
      <c r="H72" s="108"/>
      <c r="I72" s="108"/>
      <c r="J72" s="108"/>
    </row>
    <row r="73" spans="2:10" x14ac:dyDescent="0.3">
      <c r="B73" s="108"/>
      <c r="C73" s="108"/>
      <c r="D73" s="108"/>
      <c r="E73" s="108"/>
      <c r="F73" s="108"/>
      <c r="G73" s="108"/>
      <c r="H73" s="108"/>
      <c r="I73" s="108"/>
      <c r="J73" s="108"/>
    </row>
    <row r="74" spans="2:10" x14ac:dyDescent="0.3">
      <c r="B74" s="108"/>
      <c r="C74" s="108"/>
      <c r="D74" s="108"/>
      <c r="E74" s="108"/>
      <c r="F74" s="108"/>
      <c r="G74" s="108"/>
      <c r="H74" s="108"/>
      <c r="I74" s="108"/>
      <c r="J74" s="108"/>
    </row>
    <row r="75" spans="2:10" x14ac:dyDescent="0.3">
      <c r="B75" s="108"/>
      <c r="C75" s="108"/>
      <c r="D75" s="108"/>
      <c r="E75" s="108"/>
      <c r="F75" s="108"/>
      <c r="G75" s="108"/>
      <c r="H75" s="108"/>
      <c r="I75" s="108"/>
      <c r="J75" s="108"/>
    </row>
    <row r="76" spans="2:10" x14ac:dyDescent="0.3">
      <c r="B76" s="108"/>
      <c r="C76" s="108"/>
      <c r="D76" s="108"/>
      <c r="E76" s="108"/>
      <c r="F76" s="108"/>
      <c r="G76" s="108"/>
      <c r="H76" s="108"/>
      <c r="I76" s="108"/>
      <c r="J76" s="108"/>
    </row>
    <row r="77" spans="2:10" x14ac:dyDescent="0.3">
      <c r="B77" s="108"/>
      <c r="C77" s="108"/>
      <c r="D77" s="108"/>
      <c r="E77" s="108"/>
      <c r="F77" s="108"/>
      <c r="G77" s="108"/>
      <c r="H77" s="108"/>
      <c r="I77" s="108"/>
      <c r="J77" s="108"/>
    </row>
    <row r="78" spans="2:10" x14ac:dyDescent="0.3">
      <c r="B78" s="108"/>
      <c r="C78" s="108"/>
      <c r="D78" s="108"/>
      <c r="E78" s="108"/>
      <c r="F78" s="108"/>
      <c r="G78" s="108"/>
      <c r="H78" s="108"/>
      <c r="I78" s="108"/>
      <c r="J78" s="108"/>
    </row>
    <row r="79" spans="2:10" x14ac:dyDescent="0.3">
      <c r="B79" s="108"/>
      <c r="C79" s="108"/>
      <c r="D79" s="108"/>
      <c r="E79" s="108"/>
      <c r="F79" s="108"/>
      <c r="G79" s="108"/>
      <c r="H79" s="108"/>
      <c r="I79" s="108"/>
      <c r="J79" s="108"/>
    </row>
    <row r="80" spans="2:10" x14ac:dyDescent="0.3">
      <c r="B80" s="108"/>
      <c r="C80" s="108"/>
      <c r="D80" s="108"/>
      <c r="E80" s="108"/>
      <c r="F80" s="108"/>
      <c r="G80" s="108"/>
      <c r="H80" s="108"/>
      <c r="I80" s="108"/>
      <c r="J80" s="108"/>
    </row>
    <row r="81" spans="2:10" x14ac:dyDescent="0.3">
      <c r="B81" s="108"/>
      <c r="C81" s="108"/>
      <c r="D81" s="108"/>
      <c r="E81" s="108"/>
      <c r="F81" s="108"/>
      <c r="G81" s="108"/>
      <c r="H81" s="108"/>
      <c r="I81" s="108"/>
      <c r="J81" s="108"/>
    </row>
    <row r="82" spans="2:10" x14ac:dyDescent="0.3">
      <c r="B82" s="108"/>
      <c r="C82" s="108"/>
      <c r="D82" s="108"/>
      <c r="E82" s="108"/>
      <c r="F82" s="108"/>
      <c r="G82" s="108"/>
      <c r="H82" s="108"/>
      <c r="I82" s="108"/>
      <c r="J82" s="108"/>
    </row>
    <row r="83" spans="2:10" x14ac:dyDescent="0.3">
      <c r="B83" s="108"/>
      <c r="C83" s="108"/>
      <c r="D83" s="108"/>
      <c r="E83" s="108"/>
      <c r="F83" s="108"/>
      <c r="G83" s="108"/>
      <c r="H83" s="108"/>
      <c r="I83" s="108"/>
      <c r="J83" s="108"/>
    </row>
    <row r="84" spans="2:10" x14ac:dyDescent="0.3">
      <c r="B84" s="108"/>
      <c r="C84" s="108"/>
      <c r="D84" s="108"/>
      <c r="E84" s="108"/>
      <c r="F84" s="108"/>
      <c r="G84" s="108"/>
      <c r="H84" s="108"/>
      <c r="I84" s="108"/>
      <c r="J84" s="108"/>
    </row>
    <row r="85" spans="2:10" x14ac:dyDescent="0.3">
      <c r="B85" s="108"/>
      <c r="C85" s="108"/>
      <c r="D85" s="108"/>
      <c r="E85" s="108"/>
      <c r="F85" s="108"/>
      <c r="G85" s="108"/>
      <c r="H85" s="108"/>
      <c r="I85" s="108"/>
      <c r="J85" s="108"/>
    </row>
    <row r="86" spans="2:10" x14ac:dyDescent="0.3">
      <c r="B86" s="108"/>
      <c r="C86" s="108"/>
      <c r="D86" s="108"/>
      <c r="E86" s="108"/>
      <c r="F86" s="108"/>
      <c r="G86" s="108"/>
      <c r="H86" s="108"/>
      <c r="I86" s="108"/>
      <c r="J86" s="108"/>
    </row>
    <row r="87" spans="2:10" x14ac:dyDescent="0.3">
      <c r="B87" s="108"/>
      <c r="C87" s="108"/>
      <c r="D87" s="108"/>
      <c r="E87" s="108"/>
      <c r="F87" s="108"/>
      <c r="G87" s="108"/>
      <c r="H87" s="108"/>
      <c r="I87" s="108"/>
      <c r="J87" s="108"/>
    </row>
    <row r="88" spans="2:10" x14ac:dyDescent="0.3">
      <c r="B88" s="108"/>
      <c r="C88" s="108"/>
      <c r="D88" s="108"/>
      <c r="E88" s="108"/>
      <c r="F88" s="108"/>
      <c r="G88" s="108"/>
      <c r="H88" s="108"/>
      <c r="I88" s="108"/>
      <c r="J88" s="108"/>
    </row>
    <row r="89" spans="2:10" x14ac:dyDescent="0.3">
      <c r="B89" s="108"/>
      <c r="C89" s="108"/>
      <c r="D89" s="108"/>
      <c r="E89" s="108"/>
      <c r="F89" s="108"/>
      <c r="G89" s="108"/>
      <c r="H89" s="108"/>
      <c r="I89" s="108"/>
      <c r="J89" s="108"/>
    </row>
    <row r="90" spans="2:10" x14ac:dyDescent="0.3">
      <c r="B90" s="108"/>
      <c r="C90" s="108"/>
      <c r="D90" s="108"/>
      <c r="E90" s="108"/>
      <c r="F90" s="108"/>
      <c r="G90" s="108"/>
      <c r="H90" s="108"/>
      <c r="I90" s="108"/>
      <c r="J90" s="108"/>
    </row>
    <row r="91" spans="2:10" x14ac:dyDescent="0.3">
      <c r="B91" s="108"/>
      <c r="C91" s="108"/>
      <c r="D91" s="108"/>
      <c r="E91" s="108"/>
      <c r="F91" s="108"/>
      <c r="G91" s="108"/>
      <c r="H91" s="108"/>
      <c r="I91" s="108"/>
      <c r="J91" s="108"/>
    </row>
    <row r="92" spans="2:10" x14ac:dyDescent="0.3">
      <c r="B92" s="108"/>
      <c r="C92" s="108"/>
      <c r="D92" s="108"/>
      <c r="E92" s="108"/>
      <c r="F92" s="108"/>
      <c r="G92" s="108"/>
      <c r="H92" s="108"/>
      <c r="I92" s="108"/>
      <c r="J92" s="108"/>
    </row>
    <row r="93" spans="2:10" x14ac:dyDescent="0.3">
      <c r="B93" s="108"/>
      <c r="C93" s="108"/>
      <c r="D93" s="108"/>
      <c r="E93" s="108"/>
      <c r="F93" s="108"/>
      <c r="G93" s="108"/>
      <c r="H93" s="108"/>
      <c r="I93" s="108"/>
      <c r="J93" s="108"/>
    </row>
    <row r="94" spans="2:10" x14ac:dyDescent="0.3">
      <c r="B94" s="108"/>
      <c r="C94" s="108"/>
      <c r="D94" s="108"/>
      <c r="E94" s="108"/>
      <c r="F94" s="108"/>
      <c r="G94" s="108"/>
      <c r="H94" s="108"/>
      <c r="I94" s="108"/>
      <c r="J94" s="108"/>
    </row>
    <row r="95" spans="2:10" x14ac:dyDescent="0.3">
      <c r="B95" s="108"/>
      <c r="C95" s="108"/>
      <c r="D95" s="108"/>
      <c r="E95" s="108"/>
      <c r="F95" s="108"/>
      <c r="G95" s="108"/>
      <c r="H95" s="108"/>
      <c r="I95" s="108"/>
      <c r="J95" s="108"/>
    </row>
    <row r="96" spans="2:10" x14ac:dyDescent="0.3">
      <c r="B96" s="108"/>
      <c r="C96" s="108"/>
      <c r="D96" s="108"/>
      <c r="E96" s="108"/>
      <c r="F96" s="108"/>
      <c r="G96" s="108"/>
      <c r="H96" s="108"/>
      <c r="I96" s="108"/>
      <c r="J96" s="108"/>
    </row>
    <row r="97" spans="2:10" x14ac:dyDescent="0.3">
      <c r="B97" s="108"/>
      <c r="C97" s="108"/>
      <c r="D97" s="108"/>
      <c r="E97" s="108"/>
      <c r="F97" s="108"/>
      <c r="G97" s="108"/>
      <c r="H97" s="108"/>
      <c r="I97" s="108"/>
      <c r="J97" s="108"/>
    </row>
    <row r="98" spans="2:10" x14ac:dyDescent="0.3">
      <c r="B98" s="108"/>
      <c r="C98" s="108"/>
      <c r="D98" s="108"/>
      <c r="E98" s="108"/>
      <c r="F98" s="108"/>
      <c r="G98" s="108"/>
      <c r="H98" s="108"/>
      <c r="I98" s="108"/>
      <c r="J98" s="108"/>
    </row>
    <row r="99" spans="2:10" x14ac:dyDescent="0.3">
      <c r="B99" s="108"/>
      <c r="C99" s="108"/>
      <c r="D99" s="108"/>
      <c r="E99" s="108"/>
      <c r="F99" s="108"/>
      <c r="G99" s="108"/>
      <c r="H99" s="108"/>
      <c r="I99" s="108"/>
      <c r="J99" s="108"/>
    </row>
    <row r="100" spans="2:10" x14ac:dyDescent="0.3">
      <c r="B100" s="108"/>
      <c r="C100" s="108"/>
      <c r="D100" s="108"/>
      <c r="E100" s="108"/>
      <c r="F100" s="108"/>
      <c r="G100" s="108"/>
      <c r="H100" s="108"/>
      <c r="I100" s="108"/>
      <c r="J100" s="108"/>
    </row>
    <row r="101" spans="2:10" x14ac:dyDescent="0.3">
      <c r="B101" s="108"/>
      <c r="C101" s="108"/>
      <c r="D101" s="108"/>
      <c r="E101" s="108"/>
      <c r="F101" s="108"/>
      <c r="G101" s="108"/>
      <c r="H101" s="108"/>
      <c r="I101" s="108"/>
      <c r="J101" s="108"/>
    </row>
    <row r="102" spans="2:10" x14ac:dyDescent="0.3">
      <c r="B102" s="108"/>
      <c r="C102" s="108"/>
      <c r="D102" s="108"/>
      <c r="E102" s="108"/>
      <c r="F102" s="108"/>
      <c r="G102" s="108"/>
      <c r="H102" s="108"/>
      <c r="I102" s="108"/>
      <c r="J102" s="108"/>
    </row>
    <row r="103" spans="2:10" x14ac:dyDescent="0.3">
      <c r="B103" s="108"/>
      <c r="C103" s="108"/>
      <c r="D103" s="108"/>
      <c r="E103" s="108"/>
      <c r="F103" s="108"/>
      <c r="G103" s="108"/>
      <c r="H103" s="108"/>
      <c r="I103" s="108"/>
      <c r="J103" s="108"/>
    </row>
    <row r="104" spans="2:10" x14ac:dyDescent="0.3">
      <c r="B104" s="108"/>
      <c r="C104" s="108"/>
      <c r="D104" s="108"/>
      <c r="E104" s="108"/>
      <c r="F104" s="108"/>
      <c r="G104" s="108"/>
      <c r="H104" s="108"/>
      <c r="I104" s="108"/>
      <c r="J104" s="108"/>
    </row>
    <row r="105" spans="2:10" x14ac:dyDescent="0.3">
      <c r="B105" s="108"/>
      <c r="C105" s="108"/>
      <c r="D105" s="108"/>
      <c r="E105" s="108"/>
      <c r="F105" s="108"/>
      <c r="G105" s="108"/>
      <c r="H105" s="108"/>
      <c r="I105" s="108"/>
      <c r="J105" s="108"/>
    </row>
    <row r="106" spans="2:10" x14ac:dyDescent="0.3">
      <c r="B106" s="108"/>
      <c r="C106" s="108"/>
      <c r="D106" s="108"/>
      <c r="E106" s="108"/>
      <c r="F106" s="108"/>
      <c r="G106" s="108"/>
      <c r="H106" s="108"/>
      <c r="I106" s="108"/>
      <c r="J106" s="108"/>
    </row>
    <row r="107" spans="2:10" x14ac:dyDescent="0.3">
      <c r="B107" s="108"/>
      <c r="C107" s="108"/>
      <c r="D107" s="108"/>
      <c r="E107" s="108"/>
      <c r="F107" s="108"/>
      <c r="G107" s="108"/>
      <c r="H107" s="108"/>
      <c r="I107" s="108"/>
      <c r="J107" s="108"/>
    </row>
    <row r="108" spans="2:10" x14ac:dyDescent="0.3">
      <c r="B108" s="108"/>
      <c r="C108" s="108"/>
      <c r="D108" s="108"/>
      <c r="E108" s="108"/>
      <c r="F108" s="108"/>
      <c r="G108" s="108"/>
      <c r="H108" s="108"/>
      <c r="I108" s="108"/>
      <c r="J108" s="108"/>
    </row>
    <row r="109" spans="2:10" x14ac:dyDescent="0.3">
      <c r="B109" s="108"/>
      <c r="C109" s="108"/>
      <c r="D109" s="108"/>
      <c r="E109" s="108"/>
      <c r="F109" s="108"/>
      <c r="G109" s="108"/>
      <c r="H109" s="108"/>
      <c r="I109" s="108"/>
      <c r="J109" s="108"/>
    </row>
    <row r="110" spans="2:10" x14ac:dyDescent="0.3">
      <c r="B110" s="108"/>
      <c r="C110" s="108"/>
      <c r="D110" s="108"/>
      <c r="E110" s="108"/>
      <c r="F110" s="108"/>
      <c r="G110" s="108"/>
      <c r="H110" s="108"/>
      <c r="I110" s="108"/>
      <c r="J110" s="108"/>
    </row>
    <row r="111" spans="2:10" x14ac:dyDescent="0.3">
      <c r="B111" s="108"/>
      <c r="C111" s="108"/>
      <c r="D111" s="108"/>
      <c r="E111" s="108"/>
      <c r="F111" s="108"/>
      <c r="G111" s="108"/>
      <c r="H111" s="108"/>
      <c r="I111" s="108"/>
      <c r="J111" s="108"/>
    </row>
    <row r="112" spans="2:10" x14ac:dyDescent="0.3">
      <c r="B112" s="108"/>
      <c r="C112" s="108"/>
      <c r="D112" s="108"/>
      <c r="E112" s="108"/>
      <c r="F112" s="108"/>
      <c r="G112" s="108"/>
      <c r="H112" s="108"/>
      <c r="I112" s="108"/>
      <c r="J112" s="108"/>
    </row>
    <row r="113" spans="2:10" x14ac:dyDescent="0.3">
      <c r="B113" s="108"/>
      <c r="C113" s="108"/>
      <c r="D113" s="108"/>
      <c r="E113" s="108"/>
      <c r="F113" s="108"/>
      <c r="G113" s="108"/>
      <c r="H113" s="108"/>
      <c r="I113" s="108"/>
      <c r="J113" s="108"/>
    </row>
    <row r="114" spans="2:10" x14ac:dyDescent="0.3">
      <c r="B114" s="108"/>
      <c r="C114" s="108"/>
      <c r="D114" s="108"/>
      <c r="E114" s="108"/>
      <c r="F114" s="108"/>
      <c r="G114" s="108"/>
      <c r="H114" s="108"/>
      <c r="I114" s="108"/>
      <c r="J114" s="108"/>
    </row>
    <row r="115" spans="2:10" x14ac:dyDescent="0.3">
      <c r="B115" s="108"/>
      <c r="C115" s="108"/>
      <c r="D115" s="108"/>
      <c r="E115" s="108"/>
      <c r="F115" s="108"/>
      <c r="G115" s="108"/>
      <c r="H115" s="108"/>
      <c r="I115" s="108"/>
      <c r="J115" s="108"/>
    </row>
    <row r="116" spans="2:10" x14ac:dyDescent="0.3">
      <c r="B116" s="108"/>
      <c r="C116" s="108"/>
      <c r="D116" s="108"/>
      <c r="E116" s="108"/>
      <c r="F116" s="108"/>
      <c r="G116" s="108"/>
      <c r="H116" s="108"/>
      <c r="I116" s="108"/>
      <c r="J116" s="108"/>
    </row>
    <row r="117" spans="2:10" x14ac:dyDescent="0.3">
      <c r="B117" s="108"/>
      <c r="C117" s="108"/>
      <c r="D117" s="108"/>
      <c r="E117" s="108"/>
      <c r="F117" s="108"/>
      <c r="G117" s="108"/>
      <c r="H117" s="108"/>
      <c r="I117" s="108"/>
      <c r="J117" s="108"/>
    </row>
    <row r="118" spans="2:10" x14ac:dyDescent="0.3">
      <c r="B118" s="108"/>
      <c r="C118" s="108"/>
      <c r="D118" s="108"/>
      <c r="E118" s="108"/>
      <c r="F118" s="108"/>
      <c r="G118" s="108"/>
      <c r="H118" s="108"/>
      <c r="I118" s="108"/>
      <c r="J118" s="108"/>
    </row>
    <row r="119" spans="2:10" x14ac:dyDescent="0.3">
      <c r="B119" s="108"/>
      <c r="C119" s="108"/>
      <c r="D119" s="108"/>
      <c r="E119" s="108"/>
      <c r="F119" s="108"/>
      <c r="G119" s="108"/>
      <c r="H119" s="108"/>
      <c r="I119" s="108"/>
      <c r="J119" s="108"/>
    </row>
    <row r="120" spans="2:10" x14ac:dyDescent="0.3">
      <c r="B120" s="108"/>
      <c r="C120" s="108"/>
      <c r="D120" s="108"/>
      <c r="E120" s="108"/>
      <c r="F120" s="108"/>
      <c r="G120" s="108"/>
      <c r="H120" s="108"/>
      <c r="I120" s="108"/>
      <c r="J120" s="108"/>
    </row>
    <row r="121" spans="2:10" x14ac:dyDescent="0.3">
      <c r="B121" s="108"/>
      <c r="C121" s="108"/>
      <c r="D121" s="108"/>
      <c r="E121" s="108"/>
      <c r="F121" s="108"/>
      <c r="G121" s="108"/>
      <c r="H121" s="108"/>
      <c r="I121" s="108"/>
      <c r="J121" s="108"/>
    </row>
    <row r="122" spans="2:10" x14ac:dyDescent="0.3">
      <c r="B122" s="108"/>
      <c r="C122" s="108"/>
      <c r="D122" s="108"/>
      <c r="E122" s="108"/>
      <c r="F122" s="108"/>
      <c r="G122" s="108"/>
      <c r="H122" s="108"/>
      <c r="I122" s="108"/>
      <c r="J122" s="108"/>
    </row>
    <row r="123" spans="2:10" x14ac:dyDescent="0.3">
      <c r="B123" s="108"/>
      <c r="C123" s="108"/>
      <c r="D123" s="108"/>
      <c r="E123" s="108"/>
      <c r="F123" s="108"/>
      <c r="G123" s="108"/>
      <c r="H123" s="108"/>
      <c r="I123" s="108"/>
      <c r="J123" s="108"/>
    </row>
    <row r="124" spans="2:10" x14ac:dyDescent="0.3">
      <c r="B124" s="108"/>
      <c r="C124" s="108"/>
      <c r="D124" s="108"/>
      <c r="E124" s="108"/>
      <c r="F124" s="108"/>
      <c r="G124" s="108"/>
      <c r="H124" s="108"/>
      <c r="I124" s="108"/>
      <c r="J124" s="108"/>
    </row>
    <row r="125" spans="2:10" x14ac:dyDescent="0.3">
      <c r="B125" s="108"/>
      <c r="C125" s="108"/>
      <c r="D125" s="108"/>
      <c r="E125" s="108"/>
      <c r="F125" s="108"/>
      <c r="G125" s="108"/>
      <c r="H125" s="108"/>
      <c r="I125" s="108"/>
      <c r="J125" s="108"/>
    </row>
    <row r="126" spans="2:10" x14ac:dyDescent="0.3">
      <c r="B126" s="108"/>
      <c r="C126" s="108"/>
      <c r="D126" s="108"/>
      <c r="E126" s="108"/>
      <c r="F126" s="108"/>
      <c r="G126" s="108"/>
      <c r="H126" s="108"/>
      <c r="I126" s="108"/>
      <c r="J126" s="108"/>
    </row>
    <row r="127" spans="2:10" x14ac:dyDescent="0.3">
      <c r="B127" s="108"/>
      <c r="C127" s="108"/>
      <c r="D127" s="108"/>
      <c r="E127" s="108"/>
      <c r="F127" s="108"/>
      <c r="G127" s="108"/>
      <c r="H127" s="108"/>
      <c r="I127" s="108"/>
      <c r="J127" s="108"/>
    </row>
    <row r="128" spans="2:10" x14ac:dyDescent="0.3">
      <c r="B128" s="108"/>
      <c r="C128" s="108"/>
      <c r="D128" s="108"/>
      <c r="E128" s="108"/>
      <c r="F128" s="108"/>
      <c r="G128" s="108"/>
      <c r="H128" s="108"/>
      <c r="I128" s="108"/>
      <c r="J128" s="108"/>
    </row>
    <row r="129" spans="2:10" x14ac:dyDescent="0.3">
      <c r="B129" s="108"/>
      <c r="C129" s="108"/>
      <c r="D129" s="108"/>
      <c r="E129" s="108"/>
      <c r="F129" s="108"/>
      <c r="G129" s="108"/>
      <c r="H129" s="108"/>
      <c r="I129" s="108"/>
      <c r="J129" s="108"/>
    </row>
    <row r="130" spans="2:10" x14ac:dyDescent="0.3">
      <c r="B130" s="108"/>
      <c r="C130" s="108"/>
      <c r="D130" s="108"/>
      <c r="E130" s="108"/>
      <c r="F130" s="108"/>
      <c r="G130" s="108"/>
      <c r="H130" s="108"/>
      <c r="I130" s="108"/>
      <c r="J130" s="108"/>
    </row>
    <row r="131" spans="2:10" x14ac:dyDescent="0.3">
      <c r="B131" s="108"/>
      <c r="C131" s="108"/>
      <c r="D131" s="108"/>
      <c r="E131" s="108"/>
      <c r="F131" s="108"/>
      <c r="G131" s="108"/>
      <c r="H131" s="108"/>
      <c r="I131" s="108"/>
      <c r="J131" s="108"/>
    </row>
    <row r="132" spans="2:10" x14ac:dyDescent="0.3">
      <c r="B132" s="108"/>
      <c r="C132" s="108"/>
      <c r="D132" s="108"/>
      <c r="E132" s="108"/>
      <c r="F132" s="108"/>
      <c r="G132" s="108"/>
      <c r="H132" s="108"/>
      <c r="I132" s="108"/>
      <c r="J132" s="108"/>
    </row>
    <row r="133" spans="2:10" x14ac:dyDescent="0.3">
      <c r="B133" s="108"/>
      <c r="C133" s="108"/>
      <c r="D133" s="108"/>
      <c r="E133" s="108"/>
      <c r="F133" s="108"/>
      <c r="G133" s="108"/>
      <c r="H133" s="108"/>
      <c r="I133" s="108"/>
      <c r="J133" s="108"/>
    </row>
    <row r="134" spans="2:10" x14ac:dyDescent="0.3">
      <c r="B134" s="108"/>
      <c r="C134" s="108"/>
      <c r="D134" s="108"/>
      <c r="E134" s="108"/>
      <c r="F134" s="108"/>
      <c r="G134" s="108"/>
      <c r="H134" s="108"/>
      <c r="I134" s="108"/>
      <c r="J134" s="108"/>
    </row>
    <row r="135" spans="2:10" x14ac:dyDescent="0.3">
      <c r="B135" s="108"/>
      <c r="C135" s="108"/>
      <c r="D135" s="108"/>
      <c r="E135" s="108"/>
      <c r="F135" s="108"/>
      <c r="G135" s="108"/>
      <c r="H135" s="108"/>
      <c r="I135" s="108"/>
      <c r="J135" s="108"/>
    </row>
    <row r="136" spans="2:10" x14ac:dyDescent="0.3">
      <c r="B136" s="108"/>
      <c r="C136" s="108"/>
      <c r="D136" s="108"/>
      <c r="E136" s="108"/>
      <c r="F136" s="108"/>
      <c r="G136" s="108"/>
      <c r="H136" s="108"/>
      <c r="I136" s="108"/>
      <c r="J136" s="108"/>
    </row>
    <row r="137" spans="2:10" x14ac:dyDescent="0.3">
      <c r="B137" s="108"/>
      <c r="C137" s="108"/>
      <c r="D137" s="108"/>
      <c r="E137" s="108"/>
      <c r="F137" s="108"/>
      <c r="G137" s="108"/>
      <c r="H137" s="108"/>
      <c r="I137" s="108"/>
      <c r="J137" s="108"/>
    </row>
    <row r="138" spans="2:10" x14ac:dyDescent="0.3">
      <c r="B138" s="108"/>
      <c r="C138" s="108"/>
      <c r="D138" s="108"/>
      <c r="E138" s="108"/>
      <c r="F138" s="108"/>
      <c r="G138" s="108"/>
      <c r="H138" s="108"/>
      <c r="I138" s="108"/>
      <c r="J138" s="108"/>
    </row>
    <row r="139" spans="2:10" x14ac:dyDescent="0.3">
      <c r="B139" s="108"/>
      <c r="C139" s="108"/>
      <c r="D139" s="108"/>
      <c r="E139" s="108"/>
      <c r="F139" s="108"/>
      <c r="G139" s="108"/>
      <c r="H139" s="108"/>
      <c r="I139" s="108"/>
      <c r="J139" s="108"/>
    </row>
    <row r="140" spans="2:10" x14ac:dyDescent="0.3">
      <c r="B140" s="108"/>
      <c r="C140" s="108"/>
      <c r="D140" s="108"/>
      <c r="E140" s="108"/>
      <c r="F140" s="108"/>
      <c r="G140" s="108"/>
      <c r="H140" s="108"/>
      <c r="I140" s="108"/>
      <c r="J140" s="108"/>
    </row>
    <row r="141" spans="2:10" x14ac:dyDescent="0.3">
      <c r="B141" s="108"/>
      <c r="C141" s="108"/>
      <c r="D141" s="108"/>
      <c r="E141" s="108"/>
      <c r="F141" s="108"/>
      <c r="G141" s="108"/>
      <c r="H141" s="108"/>
      <c r="I141" s="108"/>
      <c r="J141" s="108"/>
    </row>
    <row r="142" spans="2:10" x14ac:dyDescent="0.3">
      <c r="B142" s="108"/>
      <c r="C142" s="108"/>
      <c r="D142" s="108"/>
      <c r="E142" s="108"/>
      <c r="F142" s="108"/>
      <c r="G142" s="108"/>
      <c r="H142" s="108"/>
      <c r="I142" s="108"/>
      <c r="J142" s="108"/>
    </row>
    <row r="143" spans="2:10" x14ac:dyDescent="0.3">
      <c r="B143" s="108"/>
      <c r="C143" s="108"/>
      <c r="D143" s="108"/>
      <c r="E143" s="108"/>
      <c r="F143" s="108"/>
      <c r="G143" s="108"/>
      <c r="H143" s="108"/>
      <c r="I143" s="108"/>
      <c r="J143" s="108"/>
    </row>
    <row r="144" spans="2:10" x14ac:dyDescent="0.3">
      <c r="B144" s="108"/>
      <c r="C144" s="108"/>
      <c r="D144" s="108"/>
      <c r="E144" s="108"/>
      <c r="F144" s="108"/>
      <c r="G144" s="108"/>
      <c r="H144" s="108"/>
      <c r="I144" s="108"/>
      <c r="J144" s="108"/>
    </row>
    <row r="145" spans="2:10" x14ac:dyDescent="0.3">
      <c r="B145" s="108"/>
      <c r="C145" s="108"/>
      <c r="D145" s="108"/>
      <c r="E145" s="108"/>
      <c r="F145" s="108"/>
      <c r="G145" s="108"/>
      <c r="H145" s="108"/>
      <c r="I145" s="108"/>
      <c r="J145" s="108"/>
    </row>
    <row r="146" spans="2:10" x14ac:dyDescent="0.3">
      <c r="B146" s="108"/>
      <c r="C146" s="108"/>
      <c r="D146" s="108"/>
      <c r="E146" s="108"/>
      <c r="F146" s="108"/>
      <c r="G146" s="108"/>
      <c r="H146" s="108"/>
      <c r="I146" s="108"/>
      <c r="J146" s="108"/>
    </row>
    <row r="147" spans="2:10" x14ac:dyDescent="0.3">
      <c r="B147" s="108"/>
      <c r="C147" s="108"/>
      <c r="D147" s="108"/>
      <c r="E147" s="108"/>
      <c r="F147" s="108"/>
      <c r="G147" s="108"/>
      <c r="H147" s="108"/>
      <c r="I147" s="108"/>
      <c r="J147" s="108"/>
    </row>
    <row r="148" spans="2:10" x14ac:dyDescent="0.3">
      <c r="B148" s="108"/>
      <c r="C148" s="108"/>
      <c r="D148" s="108"/>
      <c r="E148" s="108"/>
      <c r="F148" s="108"/>
      <c r="G148" s="108"/>
      <c r="H148" s="108"/>
      <c r="I148" s="108"/>
      <c r="J148" s="108"/>
    </row>
    <row r="149" spans="2:10" x14ac:dyDescent="0.3">
      <c r="B149" s="108"/>
      <c r="C149" s="108"/>
      <c r="D149" s="108"/>
      <c r="E149" s="108"/>
      <c r="F149" s="108"/>
      <c r="G149" s="108"/>
      <c r="H149" s="108"/>
      <c r="I149" s="108"/>
      <c r="J149" s="108"/>
    </row>
    <row r="150" spans="2:10" x14ac:dyDescent="0.3">
      <c r="B150" s="108"/>
      <c r="C150" s="108"/>
      <c r="D150" s="108"/>
      <c r="E150" s="108"/>
      <c r="F150" s="108"/>
      <c r="G150" s="108"/>
      <c r="H150" s="108"/>
      <c r="I150" s="108"/>
      <c r="J150" s="108"/>
    </row>
    <row r="151" spans="2:10" x14ac:dyDescent="0.3">
      <c r="B151" s="108"/>
      <c r="C151" s="108"/>
      <c r="D151" s="108"/>
      <c r="E151" s="108"/>
      <c r="F151" s="108"/>
      <c r="G151" s="108"/>
      <c r="H151" s="108"/>
      <c r="I151" s="108"/>
      <c r="J151" s="108"/>
    </row>
    <row r="152" spans="2:10" x14ac:dyDescent="0.3">
      <c r="B152" s="108"/>
      <c r="C152" s="108"/>
      <c r="D152" s="108"/>
      <c r="E152" s="108"/>
      <c r="F152" s="108"/>
      <c r="G152" s="108"/>
      <c r="H152" s="108"/>
      <c r="I152" s="108"/>
      <c r="J152" s="108"/>
    </row>
    <row r="153" spans="2:10" x14ac:dyDescent="0.3">
      <c r="B153" s="108"/>
      <c r="C153" s="108"/>
      <c r="D153" s="108"/>
      <c r="E153" s="108"/>
      <c r="F153" s="108"/>
      <c r="G153" s="108"/>
      <c r="H153" s="108"/>
      <c r="I153" s="108"/>
      <c r="J153" s="108"/>
    </row>
    <row r="154" spans="2:10" x14ac:dyDescent="0.3">
      <c r="B154" s="108"/>
      <c r="C154" s="108"/>
      <c r="D154" s="108"/>
      <c r="E154" s="108"/>
      <c r="F154" s="108"/>
      <c r="G154" s="108"/>
      <c r="H154" s="108"/>
      <c r="I154" s="108"/>
      <c r="J154" s="108"/>
    </row>
    <row r="155" spans="2:10" x14ac:dyDescent="0.3">
      <c r="B155" s="108"/>
      <c r="C155" s="108"/>
      <c r="D155" s="108"/>
      <c r="E155" s="108"/>
      <c r="F155" s="108"/>
      <c r="G155" s="108"/>
      <c r="H155" s="108"/>
      <c r="I155" s="108"/>
      <c r="J155" s="108"/>
    </row>
    <row r="156" spans="2:10" x14ac:dyDescent="0.3">
      <c r="B156" s="108"/>
      <c r="C156" s="108"/>
      <c r="D156" s="108"/>
      <c r="E156" s="108"/>
      <c r="F156" s="108"/>
      <c r="G156" s="108"/>
      <c r="H156" s="108"/>
      <c r="I156" s="108"/>
      <c r="J156" s="108"/>
    </row>
    <row r="157" spans="2:10" x14ac:dyDescent="0.3">
      <c r="B157" s="108"/>
      <c r="C157" s="108"/>
      <c r="D157" s="108"/>
      <c r="E157" s="108"/>
      <c r="F157" s="108"/>
      <c r="G157" s="108"/>
      <c r="H157" s="108"/>
      <c r="I157" s="108"/>
      <c r="J157" s="108"/>
    </row>
    <row r="158" spans="2:10" x14ac:dyDescent="0.3">
      <c r="B158" s="108"/>
      <c r="C158" s="108"/>
      <c r="D158" s="108"/>
      <c r="E158" s="108"/>
      <c r="F158" s="108"/>
      <c r="G158" s="108"/>
      <c r="H158" s="108"/>
      <c r="I158" s="108"/>
      <c r="J158" s="108"/>
    </row>
    <row r="159" spans="2:10" x14ac:dyDescent="0.3">
      <c r="B159" s="108"/>
      <c r="C159" s="108"/>
      <c r="D159" s="108"/>
      <c r="E159" s="108"/>
      <c r="F159" s="108"/>
      <c r="G159" s="108"/>
      <c r="H159" s="108"/>
      <c r="I159" s="108"/>
      <c r="J159" s="108"/>
    </row>
    <row r="160" spans="2:10" x14ac:dyDescent="0.3">
      <c r="B160" s="108"/>
      <c r="C160" s="108"/>
      <c r="D160" s="108"/>
      <c r="E160" s="108"/>
      <c r="F160" s="108"/>
      <c r="G160" s="108"/>
      <c r="H160" s="108"/>
      <c r="I160" s="108"/>
      <c r="J160" s="108"/>
    </row>
    <row r="161" spans="2:10" x14ac:dyDescent="0.3">
      <c r="B161" s="108"/>
      <c r="C161" s="108"/>
      <c r="D161" s="108"/>
      <c r="E161" s="108"/>
      <c r="F161" s="108"/>
      <c r="G161" s="108"/>
      <c r="H161" s="108"/>
      <c r="I161" s="108"/>
      <c r="J161" s="108"/>
    </row>
    <row r="162" spans="2:10" x14ac:dyDescent="0.3">
      <c r="B162" s="108"/>
      <c r="C162" s="108"/>
      <c r="D162" s="108"/>
      <c r="E162" s="108"/>
      <c r="F162" s="108"/>
      <c r="G162" s="108"/>
      <c r="H162" s="108"/>
      <c r="I162" s="108"/>
      <c r="J162" s="108"/>
    </row>
    <row r="163" spans="2:10" x14ac:dyDescent="0.3">
      <c r="B163" s="108"/>
      <c r="C163" s="108"/>
      <c r="D163" s="108"/>
      <c r="E163" s="108"/>
      <c r="F163" s="108"/>
      <c r="G163" s="108"/>
      <c r="H163" s="108"/>
      <c r="I163" s="108"/>
      <c r="J163" s="108"/>
    </row>
    <row r="164" spans="2:10" x14ac:dyDescent="0.3">
      <c r="B164" s="108"/>
      <c r="C164" s="108"/>
      <c r="D164" s="108"/>
      <c r="E164" s="108"/>
      <c r="F164" s="108"/>
      <c r="G164" s="108"/>
      <c r="H164" s="108"/>
      <c r="I164" s="108"/>
      <c r="J164" s="108"/>
    </row>
  </sheetData>
  <sheetProtection algorithmName="SHA-512" hashValue="0xz2dp6YBc5qwk3o/7Eka5gicqYXFcNS1pr5DA12gvzEfmELixJOQHWvFsMuUGtJ0PZermpokKBXE/eDLBUKSA==" saltValue="VZiaI3Tm9ocjYB6zFApSAA==" spinCount="100000" sheet="1" objects="1" scenarios="1"/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4"/>
  <sheetViews>
    <sheetView workbookViewId="0"/>
  </sheetViews>
  <sheetFormatPr defaultRowHeight="14.4" x14ac:dyDescent="0.3"/>
  <cols>
    <col min="4" max="4" width="48.5546875" bestFit="1" customWidth="1"/>
  </cols>
  <sheetData>
    <row r="1" spans="1:16" x14ac:dyDescent="0.3">
      <c r="A1" s="53" t="s">
        <v>321</v>
      </c>
      <c r="B1" s="19"/>
      <c r="C1" s="19"/>
      <c r="D1" s="19"/>
      <c r="E1" s="19"/>
      <c r="F1" s="19"/>
      <c r="G1" s="19"/>
      <c r="H1" s="19"/>
      <c r="I1" s="19"/>
      <c r="J1" s="19"/>
    </row>
    <row r="3" spans="1:16" ht="15" thickBot="1" x14ac:dyDescent="0.35">
      <c r="A3" s="19"/>
      <c r="B3" s="53" t="s">
        <v>39</v>
      </c>
      <c r="C3" s="54" t="s">
        <v>40</v>
      </c>
      <c r="D3" s="54" t="s">
        <v>306</v>
      </c>
      <c r="E3" s="19"/>
      <c r="F3" s="55" t="s">
        <v>322</v>
      </c>
      <c r="G3" s="19"/>
      <c r="H3" s="19"/>
      <c r="I3" s="19"/>
      <c r="J3" s="19"/>
    </row>
    <row r="4" spans="1:16" ht="15" thickBot="1" x14ac:dyDescent="0.35">
      <c r="A4" s="19"/>
      <c r="B4" s="19"/>
      <c r="C4" s="19"/>
      <c r="D4" s="19"/>
      <c r="E4" s="126" t="s">
        <v>43</v>
      </c>
      <c r="F4" s="127" t="s">
        <v>44</v>
      </c>
      <c r="G4" s="127" t="s">
        <v>45</v>
      </c>
      <c r="H4" s="127" t="s">
        <v>46</v>
      </c>
      <c r="I4" s="127" t="s">
        <v>47</v>
      </c>
      <c r="J4" s="128" t="s">
        <v>20</v>
      </c>
      <c r="L4" s="19"/>
      <c r="M4" s="19"/>
      <c r="N4" s="19"/>
      <c r="O4" s="29" t="s">
        <v>47</v>
      </c>
      <c r="P4" s="110" t="s">
        <v>20</v>
      </c>
    </row>
    <row r="5" spans="1:16" x14ac:dyDescent="0.3">
      <c r="A5" s="19"/>
      <c r="B5" s="108" t="s">
        <v>14</v>
      </c>
      <c r="C5" s="108" t="s">
        <v>49</v>
      </c>
      <c r="D5" s="108" t="s">
        <v>50</v>
      </c>
      <c r="E5" s="79" t="s">
        <v>158</v>
      </c>
      <c r="F5" s="72" t="s">
        <v>158</v>
      </c>
      <c r="G5" s="72" t="s">
        <v>158</v>
      </c>
      <c r="H5" s="72" t="s">
        <v>158</v>
      </c>
      <c r="I5" s="72" t="s">
        <v>158</v>
      </c>
      <c r="J5" s="80" t="s">
        <v>158</v>
      </c>
      <c r="L5" s="56" t="s">
        <v>14</v>
      </c>
      <c r="M5" s="57"/>
      <c r="N5" s="57"/>
      <c r="O5" s="111">
        <f>SUM(I5:I18)</f>
        <v>23587</v>
      </c>
      <c r="P5" s="111">
        <f>SUM(J5:J18)</f>
        <v>16528</v>
      </c>
    </row>
    <row r="6" spans="1:16" x14ac:dyDescent="0.3">
      <c r="A6" s="19"/>
      <c r="B6" s="108" t="s">
        <v>14</v>
      </c>
      <c r="C6" s="108" t="s">
        <v>51</v>
      </c>
      <c r="D6" s="108" t="s">
        <v>52</v>
      </c>
      <c r="E6" s="79">
        <v>3013</v>
      </c>
      <c r="F6" s="72">
        <v>3312</v>
      </c>
      <c r="G6" s="72">
        <v>3410</v>
      </c>
      <c r="H6" s="72">
        <v>3195</v>
      </c>
      <c r="I6" s="72">
        <v>2846</v>
      </c>
      <c r="J6" s="80">
        <v>2715</v>
      </c>
      <c r="L6" s="58" t="s">
        <v>11</v>
      </c>
      <c r="M6" s="55"/>
      <c r="N6" s="55"/>
      <c r="O6" s="112">
        <f>SUM(I19:I40)</f>
        <v>92664</v>
      </c>
      <c r="P6" s="112">
        <f>SUM(J19:J40)</f>
        <v>75899</v>
      </c>
    </row>
    <row r="7" spans="1:16" x14ac:dyDescent="0.3">
      <c r="B7" s="108" t="s">
        <v>14</v>
      </c>
      <c r="C7" s="108" t="s">
        <v>60</v>
      </c>
      <c r="D7" s="108" t="s">
        <v>61</v>
      </c>
      <c r="E7" s="79">
        <v>5592</v>
      </c>
      <c r="F7" s="72">
        <v>5958</v>
      </c>
      <c r="G7" s="72">
        <v>5773</v>
      </c>
      <c r="H7" s="72">
        <v>5575</v>
      </c>
      <c r="I7" s="72">
        <v>5108</v>
      </c>
      <c r="J7" s="80">
        <v>5153</v>
      </c>
      <c r="L7" s="58" t="s">
        <v>10</v>
      </c>
      <c r="M7" s="55"/>
      <c r="N7" s="55"/>
      <c r="O7" s="112">
        <f>SUM(I41:I52)</f>
        <v>40042</v>
      </c>
      <c r="P7" s="112">
        <f>SUM(J41:J52)</f>
        <v>55710</v>
      </c>
    </row>
    <row r="8" spans="1:16" ht="15" thickBot="1" x14ac:dyDescent="0.35">
      <c r="B8" s="108" t="s">
        <v>14</v>
      </c>
      <c r="C8" s="108" t="s">
        <v>72</v>
      </c>
      <c r="D8" s="108" t="s">
        <v>73</v>
      </c>
      <c r="E8" s="79">
        <v>3621</v>
      </c>
      <c r="F8" s="72">
        <v>3701</v>
      </c>
      <c r="G8" s="72">
        <v>3792</v>
      </c>
      <c r="H8" s="72">
        <v>3846</v>
      </c>
      <c r="I8" s="72">
        <v>3013</v>
      </c>
      <c r="J8" s="80">
        <v>3580</v>
      </c>
      <c r="L8" s="58" t="s">
        <v>16</v>
      </c>
      <c r="M8" s="55"/>
      <c r="N8" s="55"/>
      <c r="O8" s="113">
        <f>SUM(I53:I54)</f>
        <v>17913</v>
      </c>
      <c r="P8" s="113">
        <f>SUM(J53:J54)</f>
        <v>22928</v>
      </c>
    </row>
    <row r="9" spans="1:16" ht="15" thickBot="1" x14ac:dyDescent="0.35">
      <c r="B9" s="108" t="s">
        <v>14</v>
      </c>
      <c r="C9" s="108" t="s">
        <v>84</v>
      </c>
      <c r="D9" s="108" t="s">
        <v>85</v>
      </c>
      <c r="E9" s="79">
        <v>462</v>
      </c>
      <c r="F9" s="72">
        <v>475</v>
      </c>
      <c r="G9" s="72">
        <v>439</v>
      </c>
      <c r="H9" s="72">
        <v>393</v>
      </c>
      <c r="I9" s="72">
        <v>247</v>
      </c>
      <c r="J9" s="80">
        <v>0</v>
      </c>
      <c r="L9" s="59" t="s">
        <v>59</v>
      </c>
      <c r="M9" s="60"/>
      <c r="N9" s="60"/>
      <c r="O9" s="114">
        <f>SUM(I5:I54)</f>
        <v>174206</v>
      </c>
      <c r="P9" s="114">
        <f>SUM(J5:J54)</f>
        <v>171065</v>
      </c>
    </row>
    <row r="10" spans="1:16" x14ac:dyDescent="0.3">
      <c r="B10" s="108" t="s">
        <v>14</v>
      </c>
      <c r="C10" s="108" t="s">
        <v>92</v>
      </c>
      <c r="D10" s="108" t="s">
        <v>93</v>
      </c>
      <c r="E10" s="79">
        <v>2</v>
      </c>
      <c r="F10" s="72">
        <v>0</v>
      </c>
      <c r="G10" s="72" t="s">
        <v>158</v>
      </c>
      <c r="H10" s="72" t="s">
        <v>158</v>
      </c>
      <c r="I10" s="72" t="s">
        <v>158</v>
      </c>
      <c r="J10" s="80" t="s">
        <v>158</v>
      </c>
    </row>
    <row r="11" spans="1:16" x14ac:dyDescent="0.3">
      <c r="B11" s="108" t="s">
        <v>14</v>
      </c>
      <c r="C11" s="108" t="s">
        <v>94</v>
      </c>
      <c r="D11" s="108" t="s">
        <v>95</v>
      </c>
      <c r="E11" s="79">
        <v>3595</v>
      </c>
      <c r="F11" s="72">
        <v>3612</v>
      </c>
      <c r="G11" s="72">
        <v>3623</v>
      </c>
      <c r="H11" s="72">
        <v>3654</v>
      </c>
      <c r="I11" s="72">
        <v>1652</v>
      </c>
      <c r="J11" s="80">
        <v>0</v>
      </c>
    </row>
    <row r="12" spans="1:16" x14ac:dyDescent="0.3">
      <c r="B12" s="108" t="s">
        <v>14</v>
      </c>
      <c r="C12" s="108" t="s">
        <v>104</v>
      </c>
      <c r="D12" s="108" t="s">
        <v>105</v>
      </c>
      <c r="E12" s="79">
        <v>3334</v>
      </c>
      <c r="F12" s="72">
        <v>4013</v>
      </c>
      <c r="G12" s="72">
        <v>4228</v>
      </c>
      <c r="H12" s="72">
        <v>4226</v>
      </c>
      <c r="I12" s="72">
        <v>3177</v>
      </c>
      <c r="J12" s="80">
        <v>935</v>
      </c>
    </row>
    <row r="13" spans="1:16" x14ac:dyDescent="0.3">
      <c r="B13" s="108" t="s">
        <v>14</v>
      </c>
      <c r="C13" s="108" t="s">
        <v>118</v>
      </c>
      <c r="D13" s="108" t="s">
        <v>119</v>
      </c>
      <c r="E13" s="79">
        <v>3634</v>
      </c>
      <c r="F13" s="72">
        <v>3488</v>
      </c>
      <c r="G13" s="72">
        <v>3554</v>
      </c>
      <c r="H13" s="72">
        <v>3696</v>
      </c>
      <c r="I13" s="72">
        <v>3770</v>
      </c>
      <c r="J13" s="80">
        <v>3370</v>
      </c>
    </row>
    <row r="14" spans="1:16" x14ac:dyDescent="0.3">
      <c r="B14" s="108" t="s">
        <v>14</v>
      </c>
      <c r="C14" s="108" t="s">
        <v>138</v>
      </c>
      <c r="D14" s="108" t="s">
        <v>139</v>
      </c>
      <c r="E14" s="79">
        <v>2626</v>
      </c>
      <c r="F14" s="72">
        <v>2891</v>
      </c>
      <c r="G14" s="72">
        <v>2954</v>
      </c>
      <c r="H14" s="72">
        <v>2961</v>
      </c>
      <c r="I14" s="72">
        <v>1824</v>
      </c>
      <c r="J14" s="80">
        <v>0</v>
      </c>
    </row>
    <row r="15" spans="1:16" x14ac:dyDescent="0.3">
      <c r="B15" s="108" t="s">
        <v>14</v>
      </c>
      <c r="C15" s="108" t="s">
        <v>308</v>
      </c>
      <c r="D15" s="108" t="s">
        <v>309</v>
      </c>
      <c r="E15" s="79" t="s">
        <v>158</v>
      </c>
      <c r="F15" s="72" t="s">
        <v>158</v>
      </c>
      <c r="G15" s="72" t="s">
        <v>158</v>
      </c>
      <c r="H15" s="72">
        <v>250</v>
      </c>
      <c r="I15" s="72">
        <v>1051</v>
      </c>
      <c r="J15" s="80" t="s">
        <v>158</v>
      </c>
    </row>
    <row r="16" spans="1:16" x14ac:dyDescent="0.3">
      <c r="B16" s="108" t="s">
        <v>14</v>
      </c>
      <c r="C16" s="108" t="s">
        <v>175</v>
      </c>
      <c r="D16" s="108" t="s">
        <v>176</v>
      </c>
      <c r="E16" s="79" t="s">
        <v>158</v>
      </c>
      <c r="F16" s="72" t="s">
        <v>158</v>
      </c>
      <c r="G16" s="72" t="s">
        <v>158</v>
      </c>
      <c r="H16" s="72" t="s">
        <v>158</v>
      </c>
      <c r="I16" s="72">
        <v>108</v>
      </c>
      <c r="J16" s="80">
        <v>389</v>
      </c>
    </row>
    <row r="17" spans="2:10" x14ac:dyDescent="0.3">
      <c r="B17" s="108" t="s">
        <v>14</v>
      </c>
      <c r="C17" s="108" t="s">
        <v>177</v>
      </c>
      <c r="D17" s="108" t="s">
        <v>178</v>
      </c>
      <c r="E17" s="79" t="s">
        <v>158</v>
      </c>
      <c r="F17" s="72" t="s">
        <v>158</v>
      </c>
      <c r="G17" s="72" t="s">
        <v>158</v>
      </c>
      <c r="H17" s="72" t="s">
        <v>158</v>
      </c>
      <c r="I17" s="72">
        <v>301</v>
      </c>
      <c r="J17" s="80">
        <v>386</v>
      </c>
    </row>
    <row r="18" spans="2:10" x14ac:dyDescent="0.3">
      <c r="B18" s="108" t="s">
        <v>14</v>
      </c>
      <c r="C18" s="108" t="s">
        <v>312</v>
      </c>
      <c r="D18" s="108" t="s">
        <v>313</v>
      </c>
      <c r="E18" s="79" t="s">
        <v>158</v>
      </c>
      <c r="F18" s="72" t="s">
        <v>158</v>
      </c>
      <c r="G18" s="72" t="s">
        <v>158</v>
      </c>
      <c r="H18" s="72" t="s">
        <v>158</v>
      </c>
      <c r="I18" s="72">
        <v>490</v>
      </c>
      <c r="J18" s="80" t="s">
        <v>158</v>
      </c>
    </row>
    <row r="19" spans="2:10" x14ac:dyDescent="0.3">
      <c r="B19" s="108" t="s">
        <v>11</v>
      </c>
      <c r="C19" s="108" t="s">
        <v>193</v>
      </c>
      <c r="D19" s="108" t="s">
        <v>194</v>
      </c>
      <c r="E19" s="79">
        <v>1356</v>
      </c>
      <c r="F19" s="72">
        <v>1492</v>
      </c>
      <c r="G19" s="72">
        <v>1478</v>
      </c>
      <c r="H19" s="72">
        <v>1563</v>
      </c>
      <c r="I19" s="72">
        <v>307</v>
      </c>
      <c r="J19" s="80">
        <v>1209</v>
      </c>
    </row>
    <row r="20" spans="2:10" x14ac:dyDescent="0.3">
      <c r="B20" s="108" t="s">
        <v>11</v>
      </c>
      <c r="C20" s="108" t="s">
        <v>197</v>
      </c>
      <c r="D20" s="108" t="s">
        <v>198</v>
      </c>
      <c r="E20" s="79">
        <v>5960</v>
      </c>
      <c r="F20" s="72">
        <v>4875</v>
      </c>
      <c r="G20" s="72">
        <v>5193</v>
      </c>
      <c r="H20" s="72">
        <v>5276</v>
      </c>
      <c r="I20" s="72">
        <v>5019</v>
      </c>
      <c r="J20" s="80">
        <v>5167</v>
      </c>
    </row>
    <row r="21" spans="2:10" x14ac:dyDescent="0.3">
      <c r="B21" s="108" t="s">
        <v>11</v>
      </c>
      <c r="C21" s="108" t="s">
        <v>201</v>
      </c>
      <c r="D21" s="108" t="s">
        <v>202</v>
      </c>
      <c r="E21" s="79">
        <v>2989</v>
      </c>
      <c r="F21" s="72">
        <v>2633</v>
      </c>
      <c r="G21" s="72">
        <v>2788</v>
      </c>
      <c r="H21" s="72">
        <v>3269</v>
      </c>
      <c r="I21" s="72">
        <v>3328</v>
      </c>
      <c r="J21" s="80">
        <v>2901</v>
      </c>
    </row>
    <row r="22" spans="2:10" x14ac:dyDescent="0.3">
      <c r="B22" s="108" t="s">
        <v>11</v>
      </c>
      <c r="C22" s="108" t="s">
        <v>203</v>
      </c>
      <c r="D22" s="108" t="s">
        <v>204</v>
      </c>
      <c r="E22" s="79">
        <v>3275</v>
      </c>
      <c r="F22" s="72">
        <v>2696</v>
      </c>
      <c r="G22" s="72">
        <v>2905</v>
      </c>
      <c r="H22" s="72">
        <v>3033</v>
      </c>
      <c r="I22" s="72">
        <v>239</v>
      </c>
      <c r="J22" s="80">
        <v>2552</v>
      </c>
    </row>
    <row r="23" spans="2:10" x14ac:dyDescent="0.3">
      <c r="B23" s="108" t="s">
        <v>11</v>
      </c>
      <c r="C23" s="108" t="s">
        <v>205</v>
      </c>
      <c r="D23" s="108" t="s">
        <v>206</v>
      </c>
      <c r="E23" s="79">
        <v>3026</v>
      </c>
      <c r="F23" s="72">
        <v>2664</v>
      </c>
      <c r="G23" s="72">
        <v>3205</v>
      </c>
      <c r="H23" s="72">
        <v>3115</v>
      </c>
      <c r="I23" s="72">
        <v>2875</v>
      </c>
      <c r="J23" s="80">
        <v>2386</v>
      </c>
    </row>
    <row r="24" spans="2:10" x14ac:dyDescent="0.3">
      <c r="B24" s="108" t="s">
        <v>11</v>
      </c>
      <c r="C24" s="108" t="s">
        <v>207</v>
      </c>
      <c r="D24" s="108" t="s">
        <v>208</v>
      </c>
      <c r="E24" s="79">
        <v>10647</v>
      </c>
      <c r="F24" s="72">
        <v>8345</v>
      </c>
      <c r="G24" s="72">
        <v>8644</v>
      </c>
      <c r="H24" s="72">
        <v>8660</v>
      </c>
      <c r="I24" s="72">
        <v>10001</v>
      </c>
      <c r="J24" s="80">
        <v>6317</v>
      </c>
    </row>
    <row r="25" spans="2:10" x14ac:dyDescent="0.3">
      <c r="B25" s="108" t="s">
        <v>11</v>
      </c>
      <c r="C25" s="108" t="s">
        <v>209</v>
      </c>
      <c r="D25" s="108" t="s">
        <v>210</v>
      </c>
      <c r="E25" s="79">
        <v>2693</v>
      </c>
      <c r="F25" s="72">
        <v>2327</v>
      </c>
      <c r="G25" s="72">
        <v>2738</v>
      </c>
      <c r="H25" s="72">
        <v>2324</v>
      </c>
      <c r="I25" s="72">
        <v>2157</v>
      </c>
      <c r="J25" s="80">
        <v>1488</v>
      </c>
    </row>
    <row r="26" spans="2:10" x14ac:dyDescent="0.3">
      <c r="B26" s="108" t="s">
        <v>11</v>
      </c>
      <c r="C26" s="108" t="s">
        <v>213</v>
      </c>
      <c r="D26" s="108" t="s">
        <v>214</v>
      </c>
      <c r="E26" s="79">
        <v>4901</v>
      </c>
      <c r="F26" s="72">
        <v>4096</v>
      </c>
      <c r="G26" s="72">
        <v>4540</v>
      </c>
      <c r="H26" s="72">
        <v>4449</v>
      </c>
      <c r="I26" s="72">
        <v>4508</v>
      </c>
      <c r="J26" s="80">
        <v>4228</v>
      </c>
    </row>
    <row r="27" spans="2:10" x14ac:dyDescent="0.3">
      <c r="B27" s="108" t="s">
        <v>11</v>
      </c>
      <c r="C27" s="108" t="s">
        <v>215</v>
      </c>
      <c r="D27" s="108" t="s">
        <v>216</v>
      </c>
      <c r="E27" s="79">
        <v>1118</v>
      </c>
      <c r="F27" s="72">
        <v>1401</v>
      </c>
      <c r="G27" s="72">
        <v>1177</v>
      </c>
      <c r="H27" s="72">
        <v>929</v>
      </c>
      <c r="I27" s="72">
        <v>577</v>
      </c>
      <c r="J27" s="80">
        <v>0</v>
      </c>
    </row>
    <row r="28" spans="2:10" x14ac:dyDescent="0.3">
      <c r="B28" s="108" t="s">
        <v>11</v>
      </c>
      <c r="C28" s="108" t="s">
        <v>217</v>
      </c>
      <c r="D28" s="108" t="s">
        <v>218</v>
      </c>
      <c r="E28" s="79">
        <v>1311</v>
      </c>
      <c r="F28" s="72">
        <v>1422</v>
      </c>
      <c r="G28" s="72">
        <v>1392</v>
      </c>
      <c r="H28" s="72">
        <v>1386</v>
      </c>
      <c r="I28" s="72">
        <v>1354</v>
      </c>
      <c r="J28" s="80">
        <v>207</v>
      </c>
    </row>
    <row r="29" spans="2:10" x14ac:dyDescent="0.3">
      <c r="B29" s="108" t="s">
        <v>11</v>
      </c>
      <c r="C29" s="108" t="s">
        <v>221</v>
      </c>
      <c r="D29" s="108" t="s">
        <v>222</v>
      </c>
      <c r="E29" s="79">
        <v>2072</v>
      </c>
      <c r="F29" s="72">
        <v>1752</v>
      </c>
      <c r="G29" s="72">
        <v>2042</v>
      </c>
      <c r="H29" s="72">
        <v>2108</v>
      </c>
      <c r="I29" s="72">
        <v>2042</v>
      </c>
      <c r="J29" s="80">
        <v>1722</v>
      </c>
    </row>
    <row r="30" spans="2:10" x14ac:dyDescent="0.3">
      <c r="B30" s="108" t="s">
        <v>11</v>
      </c>
      <c r="C30" s="108" t="s">
        <v>223</v>
      </c>
      <c r="D30" s="108" t="s">
        <v>224</v>
      </c>
      <c r="E30" s="79">
        <v>349</v>
      </c>
      <c r="F30" s="72">
        <v>293</v>
      </c>
      <c r="G30" s="72">
        <v>347</v>
      </c>
      <c r="H30" s="72">
        <v>349</v>
      </c>
      <c r="I30" s="72">
        <v>377</v>
      </c>
      <c r="J30" s="80">
        <v>311</v>
      </c>
    </row>
    <row r="31" spans="2:10" x14ac:dyDescent="0.3">
      <c r="B31" s="108" t="s">
        <v>11</v>
      </c>
      <c r="C31" s="108" t="s">
        <v>225</v>
      </c>
      <c r="D31" s="108" t="s">
        <v>226</v>
      </c>
      <c r="E31" s="79">
        <v>9236</v>
      </c>
      <c r="F31" s="72">
        <v>8074</v>
      </c>
      <c r="G31" s="72">
        <v>8667</v>
      </c>
      <c r="H31" s="72">
        <v>9243</v>
      </c>
      <c r="I31" s="72">
        <v>9120</v>
      </c>
      <c r="J31" s="80">
        <v>7326</v>
      </c>
    </row>
    <row r="32" spans="2:10" x14ac:dyDescent="0.3">
      <c r="B32" s="108" t="s">
        <v>11</v>
      </c>
      <c r="C32" s="108" t="s">
        <v>227</v>
      </c>
      <c r="D32" s="108" t="s">
        <v>228</v>
      </c>
      <c r="E32" s="79">
        <v>1953</v>
      </c>
      <c r="F32" s="72">
        <v>1628</v>
      </c>
      <c r="G32" s="72">
        <v>1390</v>
      </c>
      <c r="H32" s="72">
        <v>2748</v>
      </c>
      <c r="I32" s="72">
        <v>964</v>
      </c>
      <c r="J32" s="80">
        <v>0</v>
      </c>
    </row>
    <row r="33" spans="2:10" x14ac:dyDescent="0.3">
      <c r="B33" s="108" t="s">
        <v>11</v>
      </c>
      <c r="C33" s="108" t="s">
        <v>229</v>
      </c>
      <c r="D33" s="108" t="s">
        <v>230</v>
      </c>
      <c r="E33" s="79">
        <v>192</v>
      </c>
      <c r="F33" s="72">
        <v>194</v>
      </c>
      <c r="G33" s="72">
        <v>196</v>
      </c>
      <c r="H33" s="72">
        <v>113</v>
      </c>
      <c r="I33" s="72" t="s">
        <v>158</v>
      </c>
      <c r="J33" s="80">
        <v>0</v>
      </c>
    </row>
    <row r="34" spans="2:10" x14ac:dyDescent="0.3">
      <c r="B34" s="108" t="s">
        <v>11</v>
      </c>
      <c r="C34" s="108" t="s">
        <v>231</v>
      </c>
      <c r="D34" s="108" t="s">
        <v>232</v>
      </c>
      <c r="E34" s="79">
        <v>5447</v>
      </c>
      <c r="F34" s="72">
        <v>4882</v>
      </c>
      <c r="G34" s="72">
        <v>6269</v>
      </c>
      <c r="H34" s="72">
        <v>6631</v>
      </c>
      <c r="I34" s="72">
        <v>7229</v>
      </c>
      <c r="J34" s="80">
        <v>4597</v>
      </c>
    </row>
    <row r="35" spans="2:10" x14ac:dyDescent="0.3">
      <c r="B35" s="108" t="s">
        <v>11</v>
      </c>
      <c r="C35" s="108" t="s">
        <v>233</v>
      </c>
      <c r="D35" s="108" t="s">
        <v>234</v>
      </c>
      <c r="E35" s="79">
        <v>17156</v>
      </c>
      <c r="F35" s="72">
        <v>15771</v>
      </c>
      <c r="G35" s="72">
        <v>16455</v>
      </c>
      <c r="H35" s="72">
        <v>22202</v>
      </c>
      <c r="I35" s="72">
        <v>19874</v>
      </c>
      <c r="J35" s="80">
        <v>15503</v>
      </c>
    </row>
    <row r="36" spans="2:10" x14ac:dyDescent="0.3">
      <c r="B36" s="108" t="s">
        <v>11</v>
      </c>
      <c r="C36" s="108" t="s">
        <v>235</v>
      </c>
      <c r="D36" s="108" t="s">
        <v>236</v>
      </c>
      <c r="E36" s="79">
        <v>6532</v>
      </c>
      <c r="F36" s="72">
        <v>6704</v>
      </c>
      <c r="G36" s="72">
        <v>6266</v>
      </c>
      <c r="H36" s="72">
        <v>6681</v>
      </c>
      <c r="I36" s="72">
        <v>6465</v>
      </c>
      <c r="J36" s="80">
        <v>5925</v>
      </c>
    </row>
    <row r="37" spans="2:10" x14ac:dyDescent="0.3">
      <c r="B37" s="108" t="s">
        <v>11</v>
      </c>
      <c r="C37" s="108" t="s">
        <v>241</v>
      </c>
      <c r="D37" s="108" t="s">
        <v>242</v>
      </c>
      <c r="E37" s="79">
        <v>12804</v>
      </c>
      <c r="F37" s="72">
        <v>9764</v>
      </c>
      <c r="G37" s="72">
        <v>12326</v>
      </c>
      <c r="H37" s="72">
        <v>12165</v>
      </c>
      <c r="I37" s="72">
        <v>12026</v>
      </c>
      <c r="J37" s="80">
        <v>10113</v>
      </c>
    </row>
    <row r="38" spans="2:10" x14ac:dyDescent="0.3">
      <c r="B38" s="108" t="s">
        <v>11</v>
      </c>
      <c r="C38" s="108" t="s">
        <v>243</v>
      </c>
      <c r="D38" s="108" t="s">
        <v>244</v>
      </c>
      <c r="E38" s="79">
        <v>664</v>
      </c>
      <c r="F38" s="72">
        <v>692</v>
      </c>
      <c r="G38" s="72">
        <v>648</v>
      </c>
      <c r="H38" s="72">
        <v>635</v>
      </c>
      <c r="I38" s="72">
        <v>530</v>
      </c>
      <c r="J38" s="80">
        <v>447</v>
      </c>
    </row>
    <row r="39" spans="2:10" x14ac:dyDescent="0.3">
      <c r="B39" s="108" t="s">
        <v>11</v>
      </c>
      <c r="C39" s="108" t="s">
        <v>249</v>
      </c>
      <c r="D39" s="108" t="s">
        <v>250</v>
      </c>
      <c r="E39" s="79">
        <v>3219</v>
      </c>
      <c r="F39" s="72">
        <v>2927</v>
      </c>
      <c r="G39" s="72">
        <v>2810</v>
      </c>
      <c r="H39" s="72">
        <v>2744</v>
      </c>
      <c r="I39" s="72">
        <v>3032</v>
      </c>
      <c r="J39" s="80">
        <v>2914</v>
      </c>
    </row>
    <row r="40" spans="2:10" x14ac:dyDescent="0.3">
      <c r="B40" s="108" t="s">
        <v>11</v>
      </c>
      <c r="C40" s="108" t="s">
        <v>255</v>
      </c>
      <c r="D40" s="108" t="s">
        <v>256</v>
      </c>
      <c r="E40" s="79">
        <v>901</v>
      </c>
      <c r="F40" s="72">
        <v>925</v>
      </c>
      <c r="G40" s="72">
        <v>836</v>
      </c>
      <c r="H40" s="72">
        <v>729</v>
      </c>
      <c r="I40" s="72">
        <v>640</v>
      </c>
      <c r="J40" s="80">
        <v>586</v>
      </c>
    </row>
    <row r="41" spans="2:10" x14ac:dyDescent="0.3">
      <c r="B41" s="108" t="s">
        <v>10</v>
      </c>
      <c r="C41" s="108" t="s">
        <v>257</v>
      </c>
      <c r="D41" s="108" t="s">
        <v>258</v>
      </c>
      <c r="E41" s="79">
        <v>4246</v>
      </c>
      <c r="F41" s="72">
        <v>4320</v>
      </c>
      <c r="G41" s="72">
        <v>4383</v>
      </c>
      <c r="H41" s="72">
        <v>4750</v>
      </c>
      <c r="I41" s="72">
        <v>4437</v>
      </c>
      <c r="J41" s="80">
        <v>3981</v>
      </c>
    </row>
    <row r="42" spans="2:10" x14ac:dyDescent="0.3">
      <c r="B42" s="108" t="s">
        <v>10</v>
      </c>
      <c r="C42" s="108" t="s">
        <v>259</v>
      </c>
      <c r="D42" s="108" t="s">
        <v>260</v>
      </c>
      <c r="E42" s="79">
        <v>566</v>
      </c>
      <c r="F42" s="72">
        <v>718</v>
      </c>
      <c r="G42" s="72">
        <v>493</v>
      </c>
      <c r="H42" s="72">
        <v>0</v>
      </c>
      <c r="I42" s="72">
        <v>0</v>
      </c>
      <c r="J42" s="80">
        <v>0</v>
      </c>
    </row>
    <row r="43" spans="2:10" x14ac:dyDescent="0.3">
      <c r="B43" s="108" t="s">
        <v>10</v>
      </c>
      <c r="C43" s="108" t="s">
        <v>261</v>
      </c>
      <c r="D43" s="108" t="s">
        <v>262</v>
      </c>
      <c r="E43" s="79">
        <v>14702</v>
      </c>
      <c r="F43" s="72">
        <v>15251</v>
      </c>
      <c r="G43" s="72">
        <v>15159</v>
      </c>
      <c r="H43" s="72">
        <v>15167</v>
      </c>
      <c r="I43" s="72">
        <v>14254</v>
      </c>
      <c r="J43" s="80">
        <v>13507</v>
      </c>
    </row>
    <row r="44" spans="2:10" x14ac:dyDescent="0.3">
      <c r="B44" s="108" t="s">
        <v>10</v>
      </c>
      <c r="C44" s="108" t="s">
        <v>263</v>
      </c>
      <c r="D44" s="108" t="s">
        <v>264</v>
      </c>
      <c r="E44" s="79">
        <v>1237</v>
      </c>
      <c r="F44" s="72">
        <v>1202</v>
      </c>
      <c r="G44" s="72">
        <v>1129</v>
      </c>
      <c r="H44" s="72">
        <v>1077</v>
      </c>
      <c r="I44" s="72">
        <v>591</v>
      </c>
      <c r="J44" s="80">
        <v>920</v>
      </c>
    </row>
    <row r="45" spans="2:10" x14ac:dyDescent="0.3">
      <c r="B45" s="108" t="s">
        <v>10</v>
      </c>
      <c r="C45" s="108" t="s">
        <v>267</v>
      </c>
      <c r="D45" s="108" t="s">
        <v>268</v>
      </c>
      <c r="E45" s="79">
        <v>2187</v>
      </c>
      <c r="F45" s="72">
        <v>2405</v>
      </c>
      <c r="G45" s="72">
        <v>2041</v>
      </c>
      <c r="H45" s="72">
        <v>1545</v>
      </c>
      <c r="I45" s="72">
        <v>1271</v>
      </c>
      <c r="J45" s="80">
        <v>1057</v>
      </c>
    </row>
    <row r="46" spans="2:10" x14ac:dyDescent="0.3">
      <c r="B46" s="108" t="s">
        <v>10</v>
      </c>
      <c r="C46" s="108" t="s">
        <v>269</v>
      </c>
      <c r="D46" s="108" t="s">
        <v>270</v>
      </c>
      <c r="E46" s="79">
        <v>3337</v>
      </c>
      <c r="F46" s="72">
        <v>3036</v>
      </c>
      <c r="G46" s="72">
        <v>3461</v>
      </c>
      <c r="H46" s="72">
        <v>3534</v>
      </c>
      <c r="I46" s="72">
        <v>3254</v>
      </c>
      <c r="J46" s="80">
        <v>2950</v>
      </c>
    </row>
    <row r="47" spans="2:10" x14ac:dyDescent="0.3">
      <c r="B47" s="108" t="s">
        <v>10</v>
      </c>
      <c r="C47" s="108" t="s">
        <v>273</v>
      </c>
      <c r="D47" s="108" t="s">
        <v>274</v>
      </c>
      <c r="E47" s="79">
        <v>5033</v>
      </c>
      <c r="F47" s="72">
        <v>5064</v>
      </c>
      <c r="G47" s="72">
        <v>5246</v>
      </c>
      <c r="H47" s="72">
        <v>5301</v>
      </c>
      <c r="I47" s="72">
        <v>1319</v>
      </c>
      <c r="J47" s="80">
        <v>5712</v>
      </c>
    </row>
    <row r="48" spans="2:10" x14ac:dyDescent="0.3">
      <c r="B48" s="108" t="s">
        <v>10</v>
      </c>
      <c r="C48" s="108" t="s">
        <v>281</v>
      </c>
      <c r="D48" s="108" t="s">
        <v>282</v>
      </c>
      <c r="E48" s="79">
        <v>76</v>
      </c>
      <c r="F48" s="72">
        <v>72</v>
      </c>
      <c r="G48" s="72">
        <v>31</v>
      </c>
      <c r="H48" s="72">
        <v>16</v>
      </c>
      <c r="I48" s="72">
        <v>10</v>
      </c>
      <c r="J48" s="80">
        <v>8</v>
      </c>
    </row>
    <row r="49" spans="2:10" x14ac:dyDescent="0.3">
      <c r="B49" s="108" t="s">
        <v>10</v>
      </c>
      <c r="C49" s="108" t="s">
        <v>285</v>
      </c>
      <c r="D49" s="108" t="s">
        <v>286</v>
      </c>
      <c r="E49" s="79">
        <v>12608</v>
      </c>
      <c r="F49" s="72">
        <v>12833</v>
      </c>
      <c r="G49" s="72">
        <v>12805</v>
      </c>
      <c r="H49" s="72">
        <v>11680</v>
      </c>
      <c r="I49" s="72">
        <v>10817</v>
      </c>
      <c r="J49" s="80">
        <v>24067</v>
      </c>
    </row>
    <row r="50" spans="2:10" x14ac:dyDescent="0.3">
      <c r="B50" s="108" t="s">
        <v>10</v>
      </c>
      <c r="C50" s="108" t="s">
        <v>287</v>
      </c>
      <c r="D50" s="108" t="s">
        <v>288</v>
      </c>
      <c r="E50" s="79">
        <v>2578</v>
      </c>
      <c r="F50" s="72">
        <v>2435</v>
      </c>
      <c r="G50" s="72">
        <v>2381</v>
      </c>
      <c r="H50" s="72">
        <v>1988</v>
      </c>
      <c r="I50" s="72">
        <v>1709</v>
      </c>
      <c r="J50" s="80">
        <v>1428</v>
      </c>
    </row>
    <row r="51" spans="2:10" x14ac:dyDescent="0.3">
      <c r="B51" s="108" t="s">
        <v>10</v>
      </c>
      <c r="C51" s="108" t="s">
        <v>289</v>
      </c>
      <c r="D51" s="108" t="s">
        <v>290</v>
      </c>
      <c r="E51" s="79">
        <v>749</v>
      </c>
      <c r="F51" s="72">
        <v>671</v>
      </c>
      <c r="G51" s="72">
        <v>578</v>
      </c>
      <c r="H51" s="72">
        <v>562</v>
      </c>
      <c r="I51" s="72">
        <v>550</v>
      </c>
      <c r="J51" s="80">
        <v>296</v>
      </c>
    </row>
    <row r="52" spans="2:10" x14ac:dyDescent="0.3">
      <c r="B52" s="108" t="s">
        <v>10</v>
      </c>
      <c r="C52" s="108" t="s">
        <v>299</v>
      </c>
      <c r="D52" s="108" t="s">
        <v>300</v>
      </c>
      <c r="E52" s="79">
        <v>1895</v>
      </c>
      <c r="F52" s="72">
        <v>1852</v>
      </c>
      <c r="G52" s="72">
        <v>1715</v>
      </c>
      <c r="H52" s="72">
        <v>1720</v>
      </c>
      <c r="I52" s="72">
        <v>1830</v>
      </c>
      <c r="J52" s="80">
        <v>1784</v>
      </c>
    </row>
    <row r="53" spans="2:10" x14ac:dyDescent="0.3">
      <c r="B53" s="108" t="s">
        <v>16</v>
      </c>
      <c r="C53" s="108" t="s">
        <v>301</v>
      </c>
      <c r="D53" s="108" t="s">
        <v>302</v>
      </c>
      <c r="E53" s="79">
        <v>10040</v>
      </c>
      <c r="F53" s="72">
        <v>10825</v>
      </c>
      <c r="G53" s="72">
        <v>11600</v>
      </c>
      <c r="H53" s="72">
        <v>11381</v>
      </c>
      <c r="I53" s="72">
        <v>11498</v>
      </c>
      <c r="J53" s="80">
        <v>10737</v>
      </c>
    </row>
    <row r="54" spans="2:10" x14ac:dyDescent="0.3">
      <c r="B54" s="108" t="s">
        <v>16</v>
      </c>
      <c r="C54" s="108" t="s">
        <v>303</v>
      </c>
      <c r="D54" s="108" t="s">
        <v>304</v>
      </c>
      <c r="E54" s="79">
        <v>5319</v>
      </c>
      <c r="F54" s="72">
        <v>5512</v>
      </c>
      <c r="G54" s="72">
        <v>5450</v>
      </c>
      <c r="H54" s="72">
        <v>6005</v>
      </c>
      <c r="I54" s="72">
        <v>6415</v>
      </c>
      <c r="J54" s="80">
        <v>12191</v>
      </c>
    </row>
  </sheetData>
  <sheetProtection algorithmName="SHA-512" hashValue="WH62zziagSl6LIS90mRSOnbPE+RYSpPRE57XD6/cHaX4zkwD9hA2q8b8rjQCUtTOGE+ihD8gxizsIX61B57Nbw==" saltValue="jy4k5S/aSEbrAmQrAMfrxw==" spinCount="100000" sheet="1" objects="1" scenarios="1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APDocumentPublicationDate xmlns="db5b5153-05ec-487a-9888-1ff31c09d16b">2018-12-10T18:18:09+00:00</FAPDocumentPublicationDate>
    <TaxCatchAll xmlns="db5b5153-05ec-487a-9888-1ff31c09d16b">
      <Value>58</Value>
    </TaxCatchAll>
    <ob40ff6321ba420fa96f38dc03ce21fb xmlns="db5b5153-05ec-487a-9888-1ff31c09d16b">
      <Terms xmlns="http://schemas.microsoft.com/office/infopath/2007/PartnerControls"/>
    </ob40ff6321ba420fa96f38dc03ce21fb>
    <be6a83b906574d5086b4c6372a28473d xmlns="db5b5153-05ec-487a-9888-1ff31c09d16b">
      <Terms xmlns="http://schemas.microsoft.com/office/infopath/2007/PartnerControls"/>
    </be6a83b906574d5086b4c6372a28473d>
    <h72fde80bf934ca7b20aa055a3df6a49 xmlns="db5b5153-05ec-487a-9888-1ff31c09d16b">
      <Terms xmlns="http://schemas.microsoft.com/office/infopath/2007/PartnerControls"/>
    </h72fde80bf934ca7b20aa055a3df6a49>
    <b53b3ff776fb4b3a9352443f93e7bb0f xmlns="aa8c2dbd-1dc4-4513-ac4e-4ad2d8a7082b">
      <Terms xmlns="http://schemas.microsoft.com/office/infopath/2007/PartnerControls">
        <TermInfo xmlns="http://schemas.microsoft.com/office/infopath/2007/PartnerControls">
          <TermName xmlns="http://schemas.microsoft.com/office/infopath/2007/PartnerControls">UBO</TermName>
          <TermId xmlns="http://schemas.microsoft.com/office/infopath/2007/PartnerControls">4ada26b1-c88a-4687-b541-5dc71c5e6590</TermId>
        </TermInfo>
      </Terms>
    </b53b3ff776fb4b3a9352443f93e7bb0f>
    <o4b0cf31c90d4df285844f711f827df1 xmlns="db5b5153-05ec-487a-9888-1ff31c09d16b">
      <Terms xmlns="http://schemas.microsoft.com/office/infopath/2007/PartnerControls"/>
    </o4b0cf31c90d4df285844f711f827df1>
    <m3f84d21918f4b5aa49a2210f64763da xmlns="db5b5153-05ec-487a-9888-1ff31c09d16b">
      <Terms xmlns="http://schemas.microsoft.com/office/infopath/2007/PartnerControls"/>
    </m3f84d21918f4b5aa49a2210f64763da>
    <pf2bbfeb1fc945ebb26ba0f50c76b3ef xmlns="db5b5153-05ec-487a-9888-1ff31c09d16b">
      <Terms xmlns="http://schemas.microsoft.com/office/infopath/2007/PartnerControls"/>
    </pf2bbfeb1fc945ebb26ba0f50c76b3ef>
    <Root xmlns="aa8c2dbd-1dc4-4513-ac4e-4ad2d8a7082b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FAPDocument" ma:contentTypeID="0x010100533ECA756E03CD42A2D95BC433E92FDA0009A3CC7C3CB95647B763B9DBDC1FDCBD" ma:contentTypeVersion="34" ma:contentTypeDescription="" ma:contentTypeScope="" ma:versionID="c66a8676b380965ec9fe71a59e22c3c6">
  <xsd:schema xmlns:xsd="http://www.w3.org/2001/XMLSchema" xmlns:xs="http://www.w3.org/2001/XMLSchema" xmlns:p="http://schemas.microsoft.com/office/2006/metadata/properties" xmlns:ns2="db5b5153-05ec-487a-9888-1ff31c09d16b" xmlns:ns3="4f5f803d-650c-4184-a6ea-7bdc93ab674f" xmlns:ns4="aa8c2dbd-1dc4-4513-ac4e-4ad2d8a7082b" targetNamespace="http://schemas.microsoft.com/office/2006/metadata/properties" ma:root="true" ma:fieldsID="e7e0318f0f82f64c8eac83e5df5926f3" ns2:_="" ns3:_="" ns4:_="">
    <xsd:import namespace="db5b5153-05ec-487a-9888-1ff31c09d16b"/>
    <xsd:import namespace="4f5f803d-650c-4184-a6ea-7bdc93ab674f"/>
    <xsd:import namespace="aa8c2dbd-1dc4-4513-ac4e-4ad2d8a7082b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2:TaxCatchAllLabel" minOccurs="0"/>
                <xsd:element ref="ns2:h72fde80bf934ca7b20aa055a3df6a49" minOccurs="0"/>
                <xsd:element ref="ns2:FAPDocumentPublicationDate" minOccurs="0"/>
                <xsd:element ref="ns2:ob40ff6321ba420fa96f38dc03ce21fb" minOccurs="0"/>
                <xsd:element ref="ns2:m3f84d21918f4b5aa49a2210f64763da" minOccurs="0"/>
                <xsd:element ref="ns2:be6a83b906574d5086b4c6372a28473d" minOccurs="0"/>
                <xsd:element ref="ns2:o4b0cf31c90d4df285844f711f827df1" minOccurs="0"/>
                <xsd:element ref="ns2:pf2bbfeb1fc945ebb26ba0f50c76b3ef" minOccurs="0"/>
                <xsd:element ref="ns3:MediaServiceMetadata" minOccurs="0"/>
                <xsd:element ref="ns3:MediaServiceFastMetadata" minOccurs="0"/>
                <xsd:element ref="ns4:b53b3ff776fb4b3a9352443f93e7bb0f" minOccurs="0"/>
                <xsd:element ref="ns4:MediaServiceAutoTags" minOccurs="0"/>
                <xsd:element ref="ns4:MediaServiceOCR" minOccurs="0"/>
                <xsd:element ref="ns2:SharedWithUsers" minOccurs="0"/>
                <xsd:element ref="ns2:SharedWithDetails" minOccurs="0"/>
                <xsd:element ref="ns4:MediaServiceEventHashCode" minOccurs="0"/>
                <xsd:element ref="ns4:MediaServiceGenerationTime" minOccurs="0"/>
                <xsd:element ref="ns4:MediaServiceDateTaken" minOccurs="0"/>
                <xsd:element ref="ns4:Roo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5b5153-05ec-487a-9888-1ff31c09d16b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Taxonomy Catch All Column" ma:hidden="true" ma:list="{3092ed3b-7b06-4a47-bf54-93e01d352787}" ma:internalName="TaxCatchAll" ma:showField="CatchAllData" ma:web="db5b5153-05ec-487a-9888-1ff31c09d16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9" nillable="true" ma:displayName="Taxonomy Catch All Column1" ma:hidden="true" ma:list="{3092ed3b-7b06-4a47-bf54-93e01d352787}" ma:internalName="TaxCatchAllLabel" ma:readOnly="true" ma:showField="CatchAllDataLabel" ma:web="db5b5153-05ec-487a-9888-1ff31c09d16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h72fde80bf934ca7b20aa055a3df6a49" ma:index="10" nillable="true" ma:taxonomy="true" ma:internalName="h72fde80bf934ca7b20aa055a3df6a49" ma:taxonomyFieldName="FAPFiscalYear" ma:displayName="Fiscal Year" ma:indexed="true" ma:default="" ma:fieldId="{172fde80-bf93-4ca7-b20a-a055a3df6a49}" ma:sspId="62ccf825-c800-4294-a3b1-d7aff7742ab2" ma:termSetId="8f098eed-3660-4101-89fd-25bb329f47d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FAPDocumentPublicationDate" ma:index="12" nillable="true" ma:displayName="Document Publication Date" ma:default="[today]" ma:format="DateOnly" ma:indexed="true" ma:internalName="FAPDocumentPublicationDate">
      <xsd:simpleType>
        <xsd:restriction base="dms:DateTime"/>
      </xsd:simpleType>
    </xsd:element>
    <xsd:element name="ob40ff6321ba420fa96f38dc03ce21fb" ma:index="13" nillable="true" ma:taxonomy="true" ma:internalName="ob40ff6321ba420fa96f38dc03ce21fb" ma:taxonomyFieldName="FAPDocumentType" ma:displayName="Document Type" ma:indexed="true" ma:default="" ma:fieldId="{8b40ff63-21ba-420f-a96f-38dc03ce21fb}" ma:sspId="62ccf825-c800-4294-a3b1-d7aff7742ab2" ma:termSetId="f20fe95e-6c81-409e-b0de-41ef706dde6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3f84d21918f4b5aa49a2210f64763da" ma:index="15" nillable="true" ma:taxonomy="true" ma:internalName="m3f84d21918f4b5aa49a2210f64763da" ma:taxonomyFieldName="FAPWorkstream" ma:displayName="Workstream" ma:indexed="true" ma:readOnly="false" ma:default="" ma:fieldId="{63f84d21-918f-4b5a-a49a-2210f64763da}" ma:sspId="62ccf825-c800-4294-a3b1-d7aff7742ab2" ma:termSetId="f434bb7f-8f22-4b80-8733-91c5508129e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e6a83b906574d5086b4c6372a28473d" ma:index="17" nillable="true" ma:taxonomy="true" ma:internalName="be6a83b906574d5086b4c6372a28473d" ma:taxonomyFieldName="FAPWorkstreamTask" ma:displayName="Workstream Task" ma:default="" ma:fieldId="{be6a83b9-0657-4d50-86b4-c6372a28473d}" ma:sspId="62ccf825-c800-4294-a3b1-d7aff7742ab2" ma:termSetId="a725e0d9-7ff4-477f-aa7a-8b8ed491460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o4b0cf31c90d4df285844f711f827df1" ma:index="19" nillable="true" ma:taxonomy="true" ma:internalName="o4b0cf31c90d4df285844f711f827df1" ma:taxonomyFieldName="FAPProjectType" ma:displayName="Project Type" ma:default="" ma:fieldId="{84b0cf31-c90d-4df2-8584-4f711f827df1}" ma:sspId="62ccf825-c800-4294-a3b1-d7aff7742ab2" ma:termSetId="ffa74329-a77c-4fca-b31e-3ae8fb5257c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pf2bbfeb1fc945ebb26ba0f50c76b3ef" ma:index="21" nillable="true" ma:taxonomy="true" ma:internalName="pf2bbfeb1fc945ebb26ba0f50c76b3ef" ma:taxonomyFieldName="FAPProjectSubType" ma:displayName="Project SubType" ma:default="" ma:fieldId="{9f2bbfeb-1fc9-45eb-b26b-a0f50c76b3ef}" ma:sspId="62ccf825-c800-4294-a3b1-d7aff7742ab2" ma:termSetId="ffa74329-a77c-4fca-b31e-3ae8fb5257c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haredWithUsers" ma:index="2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5f803d-650c-4184-a6ea-7bdc93ab674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2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4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8c2dbd-1dc4-4513-ac4e-4ad2d8a7082b" elementFormDefault="qualified">
    <xsd:import namespace="http://schemas.microsoft.com/office/2006/documentManagement/types"/>
    <xsd:import namespace="http://schemas.microsoft.com/office/infopath/2007/PartnerControls"/>
    <xsd:element name="b53b3ff776fb4b3a9352443f93e7bb0f" ma:index="26" nillable="true" ma:taxonomy="true" ma:internalName="b53b3ff776fb4b3a9352443f93e7bb0f" ma:taxonomyFieldName="VHA" ma:displayName="Contract Project" ma:default="" ma:fieldId="{b53b3ff7-76fb-4b3a-9352-443f93e7bb0f}" ma:taxonomyMulti="true" ma:sspId="62ccf825-c800-4294-a3b1-d7aff7742ab2" ma:termSetId="ffa74329-a77c-4fca-b31e-3ae8fb5257c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ediaServiceAutoTags" ma:index="27" nillable="true" ma:displayName="MediaServiceAutoTags" ma:description="" ma:indexed="true" ma:internalName="MediaServiceAutoTags" ma:readOnly="true">
      <xsd:simpleType>
        <xsd:restriction base="dms:Text"/>
      </xsd:simpleType>
    </xsd:element>
    <xsd:element name="MediaServiceOCR" ma:index="28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3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3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DateTaken" ma:index="33" nillable="true" ma:displayName="MediaServiceDateTaken" ma:hidden="true" ma:internalName="MediaServiceDateTaken" ma:readOnly="true">
      <xsd:simpleType>
        <xsd:restriction base="dms:Text"/>
      </xsd:simpleType>
    </xsd:element>
    <xsd:element name="Root" ma:index="34" nillable="true" ma:displayName="Root" ma:indexed="true" ma:internalName="Root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2916EAE-F15A-4DE7-8D70-5BDECF68DAC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9B60E82-9F2A-4CC5-A372-C6B9D652EADE}">
  <ds:schemaRefs>
    <ds:schemaRef ds:uri="46fdc438-c77e-46f3-b8fa-9ea4f8cf2ec2"/>
    <ds:schemaRef ds:uri="http://purl.org/dc/elements/1.1/"/>
    <ds:schemaRef ds:uri="http://schemas.microsoft.com/office/2006/metadata/properties"/>
    <ds:schemaRef ds:uri="ed942bd9-03bd-4c5c-bfb5-6930f08cf6f1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  <ds:schemaRef ds:uri="db5b5153-05ec-487a-9888-1ff31c09d16b"/>
    <ds:schemaRef ds:uri="aa8c2dbd-1dc4-4513-ac4e-4ad2d8a7082b"/>
  </ds:schemaRefs>
</ds:datastoreItem>
</file>

<file path=customXml/itemProps3.xml><?xml version="1.0" encoding="utf-8"?>
<ds:datastoreItem xmlns:ds="http://schemas.openxmlformats.org/officeDocument/2006/customXml" ds:itemID="{705BBE8E-8E71-44A6-9C0E-DCADE25080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b5b5153-05ec-487a-9888-1ff31c09d16b"/>
    <ds:schemaRef ds:uri="4f5f803d-650c-4184-a6ea-7bdc93ab674f"/>
    <ds:schemaRef ds:uri="aa8c2dbd-1dc4-4513-ac4e-4ad2d8a7082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FY 2018 Goals</vt:lpstr>
      <vt:lpstr>OP $ Collections by DMIS</vt:lpstr>
      <vt:lpstr>OP Claims by DMIS</vt:lpstr>
      <vt:lpstr>OP Visits by DMIS</vt:lpstr>
      <vt:lpstr>IP $ Collections by DMIS</vt:lpstr>
      <vt:lpstr>IP Claims by DMIS</vt:lpstr>
      <vt:lpstr>IP Dispositions by DMIS</vt:lpstr>
    </vt:vector>
  </TitlesOfParts>
  <Manager/>
  <Company>Altarum Institute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Jesse Snyder</dc:creator>
  <cp:keywords/>
  <dc:description/>
  <cp:lastModifiedBy>Snyder, Jesse, CTR, DHA</cp:lastModifiedBy>
  <cp:revision/>
  <dcterms:created xsi:type="dcterms:W3CDTF">2015-11-20T19:03:04Z</dcterms:created>
  <dcterms:modified xsi:type="dcterms:W3CDTF">2020-08-05T16:32:40Z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0x010100533ECA756E03CD42A2D95BC433E92FDA0009A3CC7C3CB95647B763B9DBDC1FDCBD</vt:lpwstr>
  </property>
  <property fmtid="{D5CDD505-2E9C-101B-9397-08002B2CF9AE}" pid="3" name="_dlc_DocIdItemGuid">
    <vt:lpwstr>fc1ea2fd-9897-4362-883f-a8393208f502</vt:lpwstr>
  </property>
  <property fmtid="{D5CDD505-2E9C-101B-9397-08002B2CF9AE}" pid="4" name="FAPDocumentType">
    <vt:lpwstr/>
  </property>
  <property fmtid="{D5CDD505-2E9C-101B-9397-08002B2CF9AE}" pid="5" name="VHA">
    <vt:lpwstr>58;#UBO|4ada26b1-c88a-4687-b541-5dc71c5e6590</vt:lpwstr>
  </property>
  <property fmtid="{D5CDD505-2E9C-101B-9397-08002B2CF9AE}" pid="6" name="FAPWorkstreamTask">
    <vt:lpwstr/>
  </property>
  <property fmtid="{D5CDD505-2E9C-101B-9397-08002B2CF9AE}" pid="7" name="FAPProjectType">
    <vt:lpwstr/>
  </property>
  <property fmtid="{D5CDD505-2E9C-101B-9397-08002B2CF9AE}" pid="8" name="FAPProjectSubType">
    <vt:lpwstr/>
  </property>
  <property fmtid="{D5CDD505-2E9C-101B-9397-08002B2CF9AE}" pid="9" name="FAPWorkstream">
    <vt:lpwstr/>
  </property>
  <property fmtid="{D5CDD505-2E9C-101B-9397-08002B2CF9AE}" pid="10" name="FAPFiscalYear">
    <vt:lpwstr/>
  </property>
</Properties>
</file>