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/>
  </bookViews>
  <sheets>
    <sheet name="FY 2019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7" l="1"/>
  <c r="F6" i="7"/>
  <c r="G6" i="7"/>
  <c r="H6" i="7"/>
  <c r="I6" i="7"/>
  <c r="J6" i="7"/>
  <c r="E7" i="7"/>
  <c r="F7" i="7"/>
  <c r="G7" i="7"/>
  <c r="H7" i="7"/>
  <c r="I7" i="7"/>
  <c r="J7" i="7"/>
  <c r="E8" i="7"/>
  <c r="F8" i="7"/>
  <c r="G8" i="7"/>
  <c r="H8" i="7"/>
  <c r="I8" i="7"/>
  <c r="J8" i="7"/>
  <c r="E9" i="7"/>
  <c r="F9" i="7"/>
  <c r="G9" i="7"/>
  <c r="H9" i="7"/>
  <c r="I9" i="7"/>
  <c r="J9" i="7"/>
  <c r="E10" i="7"/>
  <c r="F10" i="7"/>
  <c r="G10" i="7"/>
  <c r="H10" i="7"/>
  <c r="I10" i="7"/>
  <c r="J10" i="7"/>
  <c r="E11" i="7"/>
  <c r="F11" i="7"/>
  <c r="G11" i="7"/>
  <c r="H11" i="7"/>
  <c r="I11" i="7"/>
  <c r="J11" i="7"/>
  <c r="E12" i="7"/>
  <c r="F12" i="7"/>
  <c r="G12" i="7"/>
  <c r="H12" i="7"/>
  <c r="I12" i="7"/>
  <c r="J12" i="7"/>
  <c r="E13" i="7"/>
  <c r="F13" i="7"/>
  <c r="G13" i="7"/>
  <c r="H13" i="7"/>
  <c r="I13" i="7"/>
  <c r="J13" i="7"/>
  <c r="E14" i="7"/>
  <c r="F14" i="7"/>
  <c r="G14" i="7"/>
  <c r="H14" i="7"/>
  <c r="I14" i="7"/>
  <c r="J14" i="7"/>
  <c r="E15" i="7"/>
  <c r="F15" i="7"/>
  <c r="G15" i="7"/>
  <c r="H15" i="7"/>
  <c r="I15" i="7"/>
  <c r="J15" i="7"/>
  <c r="E16" i="7"/>
  <c r="F16" i="7"/>
  <c r="G16" i="7"/>
  <c r="H16" i="7"/>
  <c r="I16" i="7"/>
  <c r="J16" i="7"/>
  <c r="E17" i="7"/>
  <c r="F17" i="7"/>
  <c r="G17" i="7"/>
  <c r="H17" i="7"/>
  <c r="I17" i="7"/>
  <c r="J17" i="7"/>
  <c r="E18" i="7"/>
  <c r="F18" i="7"/>
  <c r="G18" i="7"/>
  <c r="H18" i="7"/>
  <c r="I18" i="7"/>
  <c r="J18" i="7"/>
  <c r="E19" i="7"/>
  <c r="F19" i="7"/>
  <c r="G19" i="7"/>
  <c r="H19" i="7"/>
  <c r="I19" i="7"/>
  <c r="J19" i="7"/>
  <c r="E20" i="7"/>
  <c r="F20" i="7"/>
  <c r="G20" i="7"/>
  <c r="H20" i="7"/>
  <c r="I20" i="7"/>
  <c r="J20" i="7"/>
  <c r="E21" i="7"/>
  <c r="F21" i="7"/>
  <c r="G21" i="7"/>
  <c r="H21" i="7"/>
  <c r="I21" i="7"/>
  <c r="J21" i="7"/>
  <c r="E22" i="7"/>
  <c r="F22" i="7"/>
  <c r="G22" i="7"/>
  <c r="H22" i="7"/>
  <c r="I22" i="7"/>
  <c r="J22" i="7"/>
  <c r="E23" i="7"/>
  <c r="F23" i="7"/>
  <c r="G23" i="7"/>
  <c r="H23" i="7"/>
  <c r="I23" i="7"/>
  <c r="J23" i="7"/>
  <c r="E24" i="7"/>
  <c r="F24" i="7"/>
  <c r="G24" i="7"/>
  <c r="H24" i="7"/>
  <c r="I24" i="7"/>
  <c r="J24" i="7"/>
  <c r="E25" i="7"/>
  <c r="F25" i="7"/>
  <c r="G25" i="7"/>
  <c r="H25" i="7"/>
  <c r="I25" i="7"/>
  <c r="J25" i="7"/>
  <c r="E26" i="7"/>
  <c r="F26" i="7"/>
  <c r="G26" i="7"/>
  <c r="H26" i="7"/>
  <c r="I26" i="7"/>
  <c r="J26" i="7"/>
  <c r="E27" i="7"/>
  <c r="F27" i="7"/>
  <c r="G27" i="7"/>
  <c r="H27" i="7"/>
  <c r="I27" i="7"/>
  <c r="J27" i="7"/>
  <c r="E28" i="7"/>
  <c r="F28" i="7"/>
  <c r="G28" i="7"/>
  <c r="H28" i="7"/>
  <c r="I28" i="7"/>
  <c r="J28" i="7"/>
  <c r="E29" i="7"/>
  <c r="F29" i="7"/>
  <c r="G29" i="7"/>
  <c r="H29" i="7"/>
  <c r="I29" i="7"/>
  <c r="J29" i="7"/>
  <c r="E30" i="7"/>
  <c r="F30" i="7"/>
  <c r="G30" i="7"/>
  <c r="H30" i="7"/>
  <c r="I30" i="7"/>
  <c r="J30" i="7"/>
  <c r="E31" i="7"/>
  <c r="F31" i="7"/>
  <c r="G31" i="7"/>
  <c r="H31" i="7"/>
  <c r="I31" i="7"/>
  <c r="J31" i="7"/>
  <c r="E32" i="7"/>
  <c r="F32" i="7"/>
  <c r="G32" i="7"/>
  <c r="H32" i="7"/>
  <c r="I32" i="7"/>
  <c r="J32" i="7"/>
  <c r="E33" i="7"/>
  <c r="F33" i="7"/>
  <c r="G33" i="7"/>
  <c r="H33" i="7"/>
  <c r="I33" i="7"/>
  <c r="J33" i="7"/>
  <c r="E34" i="7"/>
  <c r="F34" i="7"/>
  <c r="G34" i="7"/>
  <c r="H34" i="7"/>
  <c r="I34" i="7"/>
  <c r="J34" i="7"/>
  <c r="E35" i="7"/>
  <c r="F35" i="7"/>
  <c r="G35" i="7"/>
  <c r="H35" i="7"/>
  <c r="I35" i="7"/>
  <c r="J35" i="7"/>
  <c r="E36" i="7"/>
  <c r="F36" i="7"/>
  <c r="G36" i="7"/>
  <c r="H36" i="7"/>
  <c r="I36" i="7"/>
  <c r="J36" i="7"/>
  <c r="E37" i="7"/>
  <c r="F37" i="7"/>
  <c r="G37" i="7"/>
  <c r="H37" i="7"/>
  <c r="I37" i="7"/>
  <c r="J37" i="7"/>
  <c r="E38" i="7"/>
  <c r="F38" i="7"/>
  <c r="G38" i="7"/>
  <c r="H38" i="7"/>
  <c r="I38" i="7"/>
  <c r="J38" i="7"/>
  <c r="E39" i="7"/>
  <c r="F39" i="7"/>
  <c r="G39" i="7"/>
  <c r="H39" i="7"/>
  <c r="I39" i="7"/>
  <c r="J39" i="7"/>
  <c r="E40" i="7"/>
  <c r="F40" i="7"/>
  <c r="G40" i="7"/>
  <c r="H40" i="7"/>
  <c r="I40" i="7"/>
  <c r="J40" i="7"/>
  <c r="E41" i="7"/>
  <c r="F41" i="7"/>
  <c r="G41" i="7"/>
  <c r="H41" i="7"/>
  <c r="I41" i="7"/>
  <c r="J41" i="7"/>
  <c r="E42" i="7"/>
  <c r="F42" i="7"/>
  <c r="G42" i="7"/>
  <c r="H42" i="7"/>
  <c r="I42" i="7"/>
  <c r="J42" i="7"/>
  <c r="E43" i="7"/>
  <c r="F43" i="7"/>
  <c r="G43" i="7"/>
  <c r="H43" i="7"/>
  <c r="I43" i="7"/>
  <c r="J43" i="7"/>
  <c r="E44" i="7"/>
  <c r="F44" i="7"/>
  <c r="G44" i="7"/>
  <c r="H44" i="7"/>
  <c r="I44" i="7"/>
  <c r="J44" i="7"/>
  <c r="E45" i="7"/>
  <c r="F45" i="7"/>
  <c r="G45" i="7"/>
  <c r="H45" i="7"/>
  <c r="I45" i="7"/>
  <c r="J45" i="7"/>
  <c r="E46" i="7"/>
  <c r="F46" i="7"/>
  <c r="G46" i="7"/>
  <c r="H46" i="7"/>
  <c r="I46" i="7"/>
  <c r="J46" i="7"/>
  <c r="E47" i="7"/>
  <c r="F47" i="7"/>
  <c r="G47" i="7"/>
  <c r="H47" i="7"/>
  <c r="I47" i="7"/>
  <c r="J47" i="7"/>
  <c r="E48" i="7"/>
  <c r="F48" i="7"/>
  <c r="G48" i="7"/>
  <c r="H48" i="7"/>
  <c r="I48" i="7"/>
  <c r="J48" i="7"/>
  <c r="E49" i="7"/>
  <c r="F49" i="7"/>
  <c r="G49" i="7"/>
  <c r="H49" i="7"/>
  <c r="I49" i="7"/>
  <c r="J49" i="7"/>
  <c r="E50" i="7"/>
  <c r="F50" i="7"/>
  <c r="G50" i="7"/>
  <c r="H50" i="7"/>
  <c r="I50" i="7"/>
  <c r="J50" i="7"/>
  <c r="E51" i="7"/>
  <c r="F51" i="7"/>
  <c r="G51" i="7"/>
  <c r="H51" i="7"/>
  <c r="I51" i="7"/>
  <c r="J51" i="7"/>
  <c r="E52" i="7"/>
  <c r="F52" i="7"/>
  <c r="G52" i="7"/>
  <c r="H52" i="7"/>
  <c r="I52" i="7"/>
  <c r="J52" i="7"/>
  <c r="E53" i="7"/>
  <c r="F53" i="7"/>
  <c r="G53" i="7"/>
  <c r="H53" i="7"/>
  <c r="I53" i="7"/>
  <c r="J53" i="7"/>
  <c r="E54" i="7"/>
  <c r="F54" i="7"/>
  <c r="G54" i="7"/>
  <c r="H54" i="7"/>
  <c r="I54" i="7"/>
  <c r="J54" i="7"/>
  <c r="J5" i="7"/>
  <c r="I5" i="7"/>
  <c r="H5" i="7"/>
  <c r="G5" i="7"/>
  <c r="F5" i="7"/>
  <c r="E5" i="7"/>
  <c r="E6" i="6"/>
  <c r="F6" i="6"/>
  <c r="G6" i="6"/>
  <c r="H6" i="6"/>
  <c r="I6" i="6"/>
  <c r="J6" i="6"/>
  <c r="E7" i="6"/>
  <c r="F7" i="6"/>
  <c r="G7" i="6"/>
  <c r="H7" i="6"/>
  <c r="I7" i="6"/>
  <c r="J7" i="6"/>
  <c r="E8" i="6"/>
  <c r="F8" i="6"/>
  <c r="G8" i="6"/>
  <c r="H8" i="6"/>
  <c r="I8" i="6"/>
  <c r="J8" i="6"/>
  <c r="E9" i="6"/>
  <c r="F9" i="6"/>
  <c r="G9" i="6"/>
  <c r="H9" i="6"/>
  <c r="I9" i="6"/>
  <c r="J9" i="6"/>
  <c r="E10" i="6"/>
  <c r="F10" i="6"/>
  <c r="G10" i="6"/>
  <c r="H10" i="6"/>
  <c r="I10" i="6"/>
  <c r="J10" i="6"/>
  <c r="E11" i="6"/>
  <c r="F11" i="6"/>
  <c r="G11" i="6"/>
  <c r="H11" i="6"/>
  <c r="I11" i="6"/>
  <c r="J11" i="6"/>
  <c r="E12" i="6"/>
  <c r="F12" i="6"/>
  <c r="G12" i="6"/>
  <c r="H12" i="6"/>
  <c r="I12" i="6"/>
  <c r="J12" i="6"/>
  <c r="E13" i="6"/>
  <c r="F13" i="6"/>
  <c r="G13" i="6"/>
  <c r="H13" i="6"/>
  <c r="I13" i="6"/>
  <c r="J13" i="6"/>
  <c r="E14" i="6"/>
  <c r="F14" i="6"/>
  <c r="G14" i="6"/>
  <c r="H14" i="6"/>
  <c r="I14" i="6"/>
  <c r="J14" i="6"/>
  <c r="E15" i="6"/>
  <c r="F15" i="6"/>
  <c r="G15" i="6"/>
  <c r="H15" i="6"/>
  <c r="I15" i="6"/>
  <c r="J15" i="6"/>
  <c r="E16" i="6"/>
  <c r="F16" i="6"/>
  <c r="G16" i="6"/>
  <c r="H16" i="6"/>
  <c r="I16" i="6"/>
  <c r="J16" i="6"/>
  <c r="E17" i="6"/>
  <c r="F17" i="6"/>
  <c r="G17" i="6"/>
  <c r="H17" i="6"/>
  <c r="I17" i="6"/>
  <c r="J17" i="6"/>
  <c r="E18" i="6"/>
  <c r="F18" i="6"/>
  <c r="G18" i="6"/>
  <c r="H18" i="6"/>
  <c r="I18" i="6"/>
  <c r="J18" i="6"/>
  <c r="E19" i="6"/>
  <c r="F19" i="6"/>
  <c r="G19" i="6"/>
  <c r="H19" i="6"/>
  <c r="I19" i="6"/>
  <c r="J19" i="6"/>
  <c r="E20" i="6"/>
  <c r="F20" i="6"/>
  <c r="G20" i="6"/>
  <c r="H20" i="6"/>
  <c r="I20" i="6"/>
  <c r="J20" i="6"/>
  <c r="E21" i="6"/>
  <c r="F21" i="6"/>
  <c r="G21" i="6"/>
  <c r="H21" i="6"/>
  <c r="I21" i="6"/>
  <c r="J21" i="6"/>
  <c r="E22" i="6"/>
  <c r="F22" i="6"/>
  <c r="G22" i="6"/>
  <c r="H22" i="6"/>
  <c r="I22" i="6"/>
  <c r="J22" i="6"/>
  <c r="E23" i="6"/>
  <c r="F23" i="6"/>
  <c r="G23" i="6"/>
  <c r="H23" i="6"/>
  <c r="I23" i="6"/>
  <c r="J23" i="6"/>
  <c r="E24" i="6"/>
  <c r="F24" i="6"/>
  <c r="G24" i="6"/>
  <c r="H24" i="6"/>
  <c r="I24" i="6"/>
  <c r="J24" i="6"/>
  <c r="E25" i="6"/>
  <c r="F25" i="6"/>
  <c r="G25" i="6"/>
  <c r="H25" i="6"/>
  <c r="I25" i="6"/>
  <c r="J25" i="6"/>
  <c r="E26" i="6"/>
  <c r="F26" i="6"/>
  <c r="G26" i="6"/>
  <c r="H26" i="6"/>
  <c r="I26" i="6"/>
  <c r="J26" i="6"/>
  <c r="E27" i="6"/>
  <c r="F27" i="6"/>
  <c r="G27" i="6"/>
  <c r="H27" i="6"/>
  <c r="I27" i="6"/>
  <c r="J27" i="6"/>
  <c r="E28" i="6"/>
  <c r="F28" i="6"/>
  <c r="G28" i="6"/>
  <c r="H28" i="6"/>
  <c r="I28" i="6"/>
  <c r="J28" i="6"/>
  <c r="E29" i="6"/>
  <c r="F29" i="6"/>
  <c r="G29" i="6"/>
  <c r="H29" i="6"/>
  <c r="I29" i="6"/>
  <c r="J29" i="6"/>
  <c r="E30" i="6"/>
  <c r="F30" i="6"/>
  <c r="G30" i="6"/>
  <c r="H30" i="6"/>
  <c r="I30" i="6"/>
  <c r="J30" i="6"/>
  <c r="E31" i="6"/>
  <c r="F31" i="6"/>
  <c r="G31" i="6"/>
  <c r="H31" i="6"/>
  <c r="I31" i="6"/>
  <c r="J31" i="6"/>
  <c r="E32" i="6"/>
  <c r="F32" i="6"/>
  <c r="G32" i="6"/>
  <c r="H32" i="6"/>
  <c r="I32" i="6"/>
  <c r="J32" i="6"/>
  <c r="E33" i="6"/>
  <c r="F33" i="6"/>
  <c r="G33" i="6"/>
  <c r="H33" i="6"/>
  <c r="I33" i="6"/>
  <c r="J33" i="6"/>
  <c r="E34" i="6"/>
  <c r="F34" i="6"/>
  <c r="G34" i="6"/>
  <c r="H34" i="6"/>
  <c r="I34" i="6"/>
  <c r="J34" i="6"/>
  <c r="E35" i="6"/>
  <c r="F35" i="6"/>
  <c r="G35" i="6"/>
  <c r="H35" i="6"/>
  <c r="I35" i="6"/>
  <c r="J35" i="6"/>
  <c r="E36" i="6"/>
  <c r="F36" i="6"/>
  <c r="G36" i="6"/>
  <c r="H36" i="6"/>
  <c r="I36" i="6"/>
  <c r="J36" i="6"/>
  <c r="E37" i="6"/>
  <c r="F37" i="6"/>
  <c r="G37" i="6"/>
  <c r="H37" i="6"/>
  <c r="I37" i="6"/>
  <c r="J37" i="6"/>
  <c r="E38" i="6"/>
  <c r="F38" i="6"/>
  <c r="G38" i="6"/>
  <c r="H38" i="6"/>
  <c r="I38" i="6"/>
  <c r="J38" i="6"/>
  <c r="E39" i="6"/>
  <c r="F39" i="6"/>
  <c r="G39" i="6"/>
  <c r="H39" i="6"/>
  <c r="I39" i="6"/>
  <c r="J39" i="6"/>
  <c r="E40" i="6"/>
  <c r="F40" i="6"/>
  <c r="G40" i="6"/>
  <c r="H40" i="6"/>
  <c r="I40" i="6"/>
  <c r="J40" i="6"/>
  <c r="E41" i="6"/>
  <c r="F41" i="6"/>
  <c r="G41" i="6"/>
  <c r="H41" i="6"/>
  <c r="I41" i="6"/>
  <c r="J41" i="6"/>
  <c r="E42" i="6"/>
  <c r="F42" i="6"/>
  <c r="G42" i="6"/>
  <c r="H42" i="6"/>
  <c r="I42" i="6"/>
  <c r="J42" i="6"/>
  <c r="E43" i="6"/>
  <c r="F43" i="6"/>
  <c r="G43" i="6"/>
  <c r="H43" i="6"/>
  <c r="I43" i="6"/>
  <c r="J43" i="6"/>
  <c r="E44" i="6"/>
  <c r="F44" i="6"/>
  <c r="G44" i="6"/>
  <c r="H44" i="6"/>
  <c r="I44" i="6"/>
  <c r="J44" i="6"/>
  <c r="E45" i="6"/>
  <c r="F45" i="6"/>
  <c r="G45" i="6"/>
  <c r="H45" i="6"/>
  <c r="I45" i="6"/>
  <c r="J45" i="6"/>
  <c r="E46" i="6"/>
  <c r="F46" i="6"/>
  <c r="G46" i="6"/>
  <c r="H46" i="6"/>
  <c r="I46" i="6"/>
  <c r="J46" i="6"/>
  <c r="E47" i="6"/>
  <c r="F47" i="6"/>
  <c r="G47" i="6"/>
  <c r="H47" i="6"/>
  <c r="I47" i="6"/>
  <c r="J47" i="6"/>
  <c r="E48" i="6"/>
  <c r="F48" i="6"/>
  <c r="G48" i="6"/>
  <c r="H48" i="6"/>
  <c r="I48" i="6"/>
  <c r="J48" i="6"/>
  <c r="E49" i="6"/>
  <c r="F49" i="6"/>
  <c r="G49" i="6"/>
  <c r="H49" i="6"/>
  <c r="I49" i="6"/>
  <c r="J49" i="6"/>
  <c r="E50" i="6"/>
  <c r="F50" i="6"/>
  <c r="G50" i="6"/>
  <c r="H50" i="6"/>
  <c r="I50" i="6"/>
  <c r="J50" i="6"/>
  <c r="J5" i="6"/>
  <c r="I5" i="6"/>
  <c r="H5" i="6"/>
  <c r="G5" i="6"/>
  <c r="F5" i="6"/>
  <c r="E5" i="6"/>
  <c r="E6" i="4"/>
  <c r="F6" i="4"/>
  <c r="G6" i="4"/>
  <c r="H6" i="4"/>
  <c r="I6" i="4"/>
  <c r="J6" i="4"/>
  <c r="E7" i="4"/>
  <c r="F7" i="4"/>
  <c r="G7" i="4"/>
  <c r="H7" i="4"/>
  <c r="I7" i="4"/>
  <c r="J7" i="4"/>
  <c r="E8" i="4"/>
  <c r="F8" i="4"/>
  <c r="G8" i="4"/>
  <c r="H8" i="4"/>
  <c r="I8" i="4"/>
  <c r="J8" i="4"/>
  <c r="E9" i="4"/>
  <c r="F9" i="4"/>
  <c r="G9" i="4"/>
  <c r="H9" i="4"/>
  <c r="I9" i="4"/>
  <c r="J9" i="4"/>
  <c r="E10" i="4"/>
  <c r="F10" i="4"/>
  <c r="G10" i="4"/>
  <c r="H10" i="4"/>
  <c r="I10" i="4"/>
  <c r="J10" i="4"/>
  <c r="E11" i="4"/>
  <c r="F11" i="4"/>
  <c r="G11" i="4"/>
  <c r="H11" i="4"/>
  <c r="I11" i="4"/>
  <c r="J11" i="4"/>
  <c r="E12" i="4"/>
  <c r="F12" i="4"/>
  <c r="G12" i="4"/>
  <c r="H12" i="4"/>
  <c r="I12" i="4"/>
  <c r="J12" i="4"/>
  <c r="E13" i="4"/>
  <c r="F13" i="4"/>
  <c r="G13" i="4"/>
  <c r="H13" i="4"/>
  <c r="I13" i="4"/>
  <c r="J13" i="4"/>
  <c r="E14" i="4"/>
  <c r="F14" i="4"/>
  <c r="G14" i="4"/>
  <c r="H14" i="4"/>
  <c r="I14" i="4"/>
  <c r="J14" i="4"/>
  <c r="E15" i="4"/>
  <c r="F15" i="4"/>
  <c r="G15" i="4"/>
  <c r="H15" i="4"/>
  <c r="I15" i="4"/>
  <c r="J15" i="4"/>
  <c r="E16" i="4"/>
  <c r="F16" i="4"/>
  <c r="G16" i="4"/>
  <c r="H16" i="4"/>
  <c r="I16" i="4"/>
  <c r="J16" i="4"/>
  <c r="E17" i="4"/>
  <c r="F17" i="4"/>
  <c r="G17" i="4"/>
  <c r="H17" i="4"/>
  <c r="I17" i="4"/>
  <c r="J17" i="4"/>
  <c r="E18" i="4"/>
  <c r="F18" i="4"/>
  <c r="G18" i="4"/>
  <c r="H18" i="4"/>
  <c r="I18" i="4"/>
  <c r="J18" i="4"/>
  <c r="E19" i="4"/>
  <c r="F19" i="4"/>
  <c r="G19" i="4"/>
  <c r="H19" i="4"/>
  <c r="I19" i="4"/>
  <c r="J19" i="4"/>
  <c r="E20" i="4"/>
  <c r="F20" i="4"/>
  <c r="G20" i="4"/>
  <c r="H20" i="4"/>
  <c r="I20" i="4"/>
  <c r="J20" i="4"/>
  <c r="E21" i="4"/>
  <c r="F21" i="4"/>
  <c r="G21" i="4"/>
  <c r="H21" i="4"/>
  <c r="I21" i="4"/>
  <c r="J21" i="4"/>
  <c r="E22" i="4"/>
  <c r="F22" i="4"/>
  <c r="G22" i="4"/>
  <c r="H22" i="4"/>
  <c r="I22" i="4"/>
  <c r="J22" i="4"/>
  <c r="E23" i="4"/>
  <c r="F23" i="4"/>
  <c r="G23" i="4"/>
  <c r="H23" i="4"/>
  <c r="I23" i="4"/>
  <c r="J23" i="4"/>
  <c r="E24" i="4"/>
  <c r="F24" i="4"/>
  <c r="G24" i="4"/>
  <c r="H24" i="4"/>
  <c r="I24" i="4"/>
  <c r="J24" i="4"/>
  <c r="E25" i="4"/>
  <c r="F25" i="4"/>
  <c r="G25" i="4"/>
  <c r="H25" i="4"/>
  <c r="I25" i="4"/>
  <c r="J25" i="4"/>
  <c r="E26" i="4"/>
  <c r="F26" i="4"/>
  <c r="G26" i="4"/>
  <c r="H26" i="4"/>
  <c r="I26" i="4"/>
  <c r="J26" i="4"/>
  <c r="E27" i="4"/>
  <c r="F27" i="4"/>
  <c r="G27" i="4"/>
  <c r="H27" i="4"/>
  <c r="I27" i="4"/>
  <c r="J27" i="4"/>
  <c r="E28" i="4"/>
  <c r="F28" i="4"/>
  <c r="G28" i="4"/>
  <c r="H28" i="4"/>
  <c r="I28" i="4"/>
  <c r="J28" i="4"/>
  <c r="E29" i="4"/>
  <c r="F29" i="4"/>
  <c r="G29" i="4"/>
  <c r="H29" i="4"/>
  <c r="I29" i="4"/>
  <c r="J29" i="4"/>
  <c r="E30" i="4"/>
  <c r="F30" i="4"/>
  <c r="G30" i="4"/>
  <c r="H30" i="4"/>
  <c r="I30" i="4"/>
  <c r="J30" i="4"/>
  <c r="E31" i="4"/>
  <c r="F31" i="4"/>
  <c r="G31" i="4"/>
  <c r="H31" i="4"/>
  <c r="I31" i="4"/>
  <c r="J31" i="4"/>
  <c r="E32" i="4"/>
  <c r="F32" i="4"/>
  <c r="G32" i="4"/>
  <c r="H32" i="4"/>
  <c r="I32" i="4"/>
  <c r="J32" i="4"/>
  <c r="E33" i="4"/>
  <c r="F33" i="4"/>
  <c r="G33" i="4"/>
  <c r="H33" i="4"/>
  <c r="I33" i="4"/>
  <c r="J33" i="4"/>
  <c r="E34" i="4"/>
  <c r="F34" i="4"/>
  <c r="G34" i="4"/>
  <c r="H34" i="4"/>
  <c r="I34" i="4"/>
  <c r="J34" i="4"/>
  <c r="E35" i="4"/>
  <c r="F35" i="4"/>
  <c r="G35" i="4"/>
  <c r="H35" i="4"/>
  <c r="I35" i="4"/>
  <c r="J35" i="4"/>
  <c r="E36" i="4"/>
  <c r="F36" i="4"/>
  <c r="G36" i="4"/>
  <c r="H36" i="4"/>
  <c r="I36" i="4"/>
  <c r="J36" i="4"/>
  <c r="E37" i="4"/>
  <c r="F37" i="4"/>
  <c r="G37" i="4"/>
  <c r="H37" i="4"/>
  <c r="I37" i="4"/>
  <c r="J37" i="4"/>
  <c r="E38" i="4"/>
  <c r="F38" i="4"/>
  <c r="G38" i="4"/>
  <c r="H38" i="4"/>
  <c r="I38" i="4"/>
  <c r="J38" i="4"/>
  <c r="E39" i="4"/>
  <c r="F39" i="4"/>
  <c r="G39" i="4"/>
  <c r="H39" i="4"/>
  <c r="I39" i="4"/>
  <c r="J39" i="4"/>
  <c r="E40" i="4"/>
  <c r="F40" i="4"/>
  <c r="G40" i="4"/>
  <c r="H40" i="4"/>
  <c r="I40" i="4"/>
  <c r="J40" i="4"/>
  <c r="E41" i="4"/>
  <c r="F41" i="4"/>
  <c r="G41" i="4"/>
  <c r="H41" i="4"/>
  <c r="I41" i="4"/>
  <c r="J41" i="4"/>
  <c r="E42" i="4"/>
  <c r="F42" i="4"/>
  <c r="G42" i="4"/>
  <c r="H42" i="4"/>
  <c r="I42" i="4"/>
  <c r="J42" i="4"/>
  <c r="E43" i="4"/>
  <c r="F43" i="4"/>
  <c r="G43" i="4"/>
  <c r="H43" i="4"/>
  <c r="I43" i="4"/>
  <c r="J43" i="4"/>
  <c r="E44" i="4"/>
  <c r="F44" i="4"/>
  <c r="G44" i="4"/>
  <c r="H44" i="4"/>
  <c r="I44" i="4"/>
  <c r="J44" i="4"/>
  <c r="E45" i="4"/>
  <c r="F45" i="4"/>
  <c r="G45" i="4"/>
  <c r="H45" i="4"/>
  <c r="I45" i="4"/>
  <c r="J45" i="4"/>
  <c r="E46" i="4"/>
  <c r="F46" i="4"/>
  <c r="G46" i="4"/>
  <c r="H46" i="4"/>
  <c r="I46" i="4"/>
  <c r="J46" i="4"/>
  <c r="E47" i="4"/>
  <c r="F47" i="4"/>
  <c r="G47" i="4"/>
  <c r="H47" i="4"/>
  <c r="I47" i="4"/>
  <c r="J47" i="4"/>
  <c r="E48" i="4"/>
  <c r="F48" i="4"/>
  <c r="G48" i="4"/>
  <c r="H48" i="4"/>
  <c r="I48" i="4"/>
  <c r="J48" i="4"/>
  <c r="E49" i="4"/>
  <c r="F49" i="4"/>
  <c r="G49" i="4"/>
  <c r="H49" i="4"/>
  <c r="I49" i="4"/>
  <c r="J49" i="4"/>
  <c r="E50" i="4"/>
  <c r="F50" i="4"/>
  <c r="G50" i="4"/>
  <c r="H50" i="4"/>
  <c r="I50" i="4"/>
  <c r="J50" i="4"/>
  <c r="E51" i="4"/>
  <c r="F51" i="4"/>
  <c r="G51" i="4"/>
  <c r="H51" i="4"/>
  <c r="I51" i="4"/>
  <c r="J51" i="4"/>
  <c r="E52" i="4"/>
  <c r="F52" i="4"/>
  <c r="G52" i="4"/>
  <c r="H52" i="4"/>
  <c r="I52" i="4"/>
  <c r="J52" i="4"/>
  <c r="E53" i="4"/>
  <c r="F53" i="4"/>
  <c r="G53" i="4"/>
  <c r="H53" i="4"/>
  <c r="I53" i="4"/>
  <c r="J53" i="4"/>
  <c r="E54" i="4"/>
  <c r="F54" i="4"/>
  <c r="G54" i="4"/>
  <c r="H54" i="4"/>
  <c r="I54" i="4"/>
  <c r="J54" i="4"/>
  <c r="E55" i="4"/>
  <c r="F55" i="4"/>
  <c r="G55" i="4"/>
  <c r="H55" i="4"/>
  <c r="I55" i="4"/>
  <c r="J55" i="4"/>
  <c r="E56" i="4"/>
  <c r="F56" i="4"/>
  <c r="G56" i="4"/>
  <c r="H56" i="4"/>
  <c r="I56" i="4"/>
  <c r="J56" i="4"/>
  <c r="E57" i="4"/>
  <c r="F57" i="4"/>
  <c r="G57" i="4"/>
  <c r="H57" i="4"/>
  <c r="I57" i="4"/>
  <c r="J57" i="4"/>
  <c r="E58" i="4"/>
  <c r="F58" i="4"/>
  <c r="G58" i="4"/>
  <c r="H58" i="4"/>
  <c r="I58" i="4"/>
  <c r="J58" i="4"/>
  <c r="E59" i="4"/>
  <c r="F59" i="4"/>
  <c r="G59" i="4"/>
  <c r="H59" i="4"/>
  <c r="I59" i="4"/>
  <c r="J59" i="4"/>
  <c r="E60" i="4"/>
  <c r="F60" i="4"/>
  <c r="G60" i="4"/>
  <c r="H60" i="4"/>
  <c r="I60" i="4"/>
  <c r="J60" i="4"/>
  <c r="E61" i="4"/>
  <c r="F61" i="4"/>
  <c r="G61" i="4"/>
  <c r="H61" i="4"/>
  <c r="I61" i="4"/>
  <c r="J61" i="4"/>
  <c r="E62" i="4"/>
  <c r="F62" i="4"/>
  <c r="G62" i="4"/>
  <c r="H62" i="4"/>
  <c r="I62" i="4"/>
  <c r="J62" i="4"/>
  <c r="E63" i="4"/>
  <c r="F63" i="4"/>
  <c r="G63" i="4"/>
  <c r="H63" i="4"/>
  <c r="I63" i="4"/>
  <c r="J63" i="4"/>
  <c r="E64" i="4"/>
  <c r="F64" i="4"/>
  <c r="G64" i="4"/>
  <c r="H64" i="4"/>
  <c r="I64" i="4"/>
  <c r="J64" i="4"/>
  <c r="E65" i="4"/>
  <c r="F65" i="4"/>
  <c r="G65" i="4"/>
  <c r="H65" i="4"/>
  <c r="I65" i="4"/>
  <c r="J65" i="4"/>
  <c r="E66" i="4"/>
  <c r="F66" i="4"/>
  <c r="G66" i="4"/>
  <c r="H66" i="4"/>
  <c r="I66" i="4"/>
  <c r="J66" i="4"/>
  <c r="E67" i="4"/>
  <c r="F67" i="4"/>
  <c r="G67" i="4"/>
  <c r="H67" i="4"/>
  <c r="I67" i="4"/>
  <c r="J67" i="4"/>
  <c r="E68" i="4"/>
  <c r="F68" i="4"/>
  <c r="G68" i="4"/>
  <c r="H68" i="4"/>
  <c r="I68" i="4"/>
  <c r="J68" i="4"/>
  <c r="E69" i="4"/>
  <c r="F69" i="4"/>
  <c r="G69" i="4"/>
  <c r="H69" i="4"/>
  <c r="I69" i="4"/>
  <c r="J69" i="4"/>
  <c r="E70" i="4"/>
  <c r="F70" i="4"/>
  <c r="G70" i="4"/>
  <c r="H70" i="4"/>
  <c r="I70" i="4"/>
  <c r="J70" i="4"/>
  <c r="E71" i="4"/>
  <c r="F71" i="4"/>
  <c r="G71" i="4"/>
  <c r="H71" i="4"/>
  <c r="I71" i="4"/>
  <c r="J71" i="4"/>
  <c r="E72" i="4"/>
  <c r="F72" i="4"/>
  <c r="G72" i="4"/>
  <c r="H72" i="4"/>
  <c r="I72" i="4"/>
  <c r="J72" i="4"/>
  <c r="E73" i="4"/>
  <c r="F73" i="4"/>
  <c r="G73" i="4"/>
  <c r="H73" i="4"/>
  <c r="I73" i="4"/>
  <c r="J73" i="4"/>
  <c r="E74" i="4"/>
  <c r="F74" i="4"/>
  <c r="G74" i="4"/>
  <c r="H74" i="4"/>
  <c r="I74" i="4"/>
  <c r="J74" i="4"/>
  <c r="E75" i="4"/>
  <c r="F75" i="4"/>
  <c r="G75" i="4"/>
  <c r="H75" i="4"/>
  <c r="I75" i="4"/>
  <c r="J75" i="4"/>
  <c r="E76" i="4"/>
  <c r="F76" i="4"/>
  <c r="G76" i="4"/>
  <c r="H76" i="4"/>
  <c r="I76" i="4"/>
  <c r="J76" i="4"/>
  <c r="E77" i="4"/>
  <c r="F77" i="4"/>
  <c r="G77" i="4"/>
  <c r="H77" i="4"/>
  <c r="I77" i="4"/>
  <c r="J77" i="4"/>
  <c r="E78" i="4"/>
  <c r="F78" i="4"/>
  <c r="G78" i="4"/>
  <c r="H78" i="4"/>
  <c r="I78" i="4"/>
  <c r="J78" i="4"/>
  <c r="E79" i="4"/>
  <c r="F79" i="4"/>
  <c r="G79" i="4"/>
  <c r="H79" i="4"/>
  <c r="I79" i="4"/>
  <c r="J79" i="4"/>
  <c r="E80" i="4"/>
  <c r="F80" i="4"/>
  <c r="G80" i="4"/>
  <c r="H80" i="4"/>
  <c r="I80" i="4"/>
  <c r="J80" i="4"/>
  <c r="E81" i="4"/>
  <c r="F81" i="4"/>
  <c r="G81" i="4"/>
  <c r="H81" i="4"/>
  <c r="I81" i="4"/>
  <c r="J81" i="4"/>
  <c r="E82" i="4"/>
  <c r="F82" i="4"/>
  <c r="G82" i="4"/>
  <c r="H82" i="4"/>
  <c r="I82" i="4"/>
  <c r="J82" i="4"/>
  <c r="E83" i="4"/>
  <c r="F83" i="4"/>
  <c r="G83" i="4"/>
  <c r="H83" i="4"/>
  <c r="I83" i="4"/>
  <c r="J83" i="4"/>
  <c r="E84" i="4"/>
  <c r="F84" i="4"/>
  <c r="G84" i="4"/>
  <c r="H84" i="4"/>
  <c r="I84" i="4"/>
  <c r="J84" i="4"/>
  <c r="E85" i="4"/>
  <c r="F85" i="4"/>
  <c r="G85" i="4"/>
  <c r="H85" i="4"/>
  <c r="I85" i="4"/>
  <c r="J85" i="4"/>
  <c r="E86" i="4"/>
  <c r="F86" i="4"/>
  <c r="G86" i="4"/>
  <c r="H86" i="4"/>
  <c r="I86" i="4"/>
  <c r="J86" i="4"/>
  <c r="E87" i="4"/>
  <c r="F87" i="4"/>
  <c r="G87" i="4"/>
  <c r="H87" i="4"/>
  <c r="I87" i="4"/>
  <c r="J87" i="4"/>
  <c r="E88" i="4"/>
  <c r="F88" i="4"/>
  <c r="G88" i="4"/>
  <c r="H88" i="4"/>
  <c r="I88" i="4"/>
  <c r="J88" i="4"/>
  <c r="E89" i="4"/>
  <c r="F89" i="4"/>
  <c r="G89" i="4"/>
  <c r="H89" i="4"/>
  <c r="I89" i="4"/>
  <c r="J89" i="4"/>
  <c r="E90" i="4"/>
  <c r="F90" i="4"/>
  <c r="G90" i="4"/>
  <c r="H90" i="4"/>
  <c r="I90" i="4"/>
  <c r="J90" i="4"/>
  <c r="E91" i="4"/>
  <c r="F91" i="4"/>
  <c r="G91" i="4"/>
  <c r="H91" i="4"/>
  <c r="I91" i="4"/>
  <c r="J91" i="4"/>
  <c r="E92" i="4"/>
  <c r="F92" i="4"/>
  <c r="G92" i="4"/>
  <c r="H92" i="4"/>
  <c r="I92" i="4"/>
  <c r="J92" i="4"/>
  <c r="E93" i="4"/>
  <c r="F93" i="4"/>
  <c r="G93" i="4"/>
  <c r="H93" i="4"/>
  <c r="I93" i="4"/>
  <c r="J93" i="4"/>
  <c r="E94" i="4"/>
  <c r="F94" i="4"/>
  <c r="G94" i="4"/>
  <c r="H94" i="4"/>
  <c r="I94" i="4"/>
  <c r="J94" i="4"/>
  <c r="E95" i="4"/>
  <c r="F95" i="4"/>
  <c r="G95" i="4"/>
  <c r="H95" i="4"/>
  <c r="I95" i="4"/>
  <c r="J95" i="4"/>
  <c r="E96" i="4"/>
  <c r="F96" i="4"/>
  <c r="G96" i="4"/>
  <c r="H96" i="4"/>
  <c r="I96" i="4"/>
  <c r="J96" i="4"/>
  <c r="E97" i="4"/>
  <c r="F97" i="4"/>
  <c r="G97" i="4"/>
  <c r="H97" i="4"/>
  <c r="I97" i="4"/>
  <c r="J97" i="4"/>
  <c r="E98" i="4"/>
  <c r="F98" i="4"/>
  <c r="G98" i="4"/>
  <c r="H98" i="4"/>
  <c r="I98" i="4"/>
  <c r="J98" i="4"/>
  <c r="E99" i="4"/>
  <c r="F99" i="4"/>
  <c r="G99" i="4"/>
  <c r="H99" i="4"/>
  <c r="I99" i="4"/>
  <c r="J99" i="4"/>
  <c r="E100" i="4"/>
  <c r="F100" i="4"/>
  <c r="G100" i="4"/>
  <c r="H100" i="4"/>
  <c r="I100" i="4"/>
  <c r="J100" i="4"/>
  <c r="E101" i="4"/>
  <c r="F101" i="4"/>
  <c r="G101" i="4"/>
  <c r="H101" i="4"/>
  <c r="I101" i="4"/>
  <c r="J101" i="4"/>
  <c r="E102" i="4"/>
  <c r="F102" i="4"/>
  <c r="G102" i="4"/>
  <c r="H102" i="4"/>
  <c r="I102" i="4"/>
  <c r="J102" i="4"/>
  <c r="E103" i="4"/>
  <c r="F103" i="4"/>
  <c r="G103" i="4"/>
  <c r="H103" i="4"/>
  <c r="I103" i="4"/>
  <c r="J103" i="4"/>
  <c r="E104" i="4"/>
  <c r="F104" i="4"/>
  <c r="G104" i="4"/>
  <c r="H104" i="4"/>
  <c r="I104" i="4"/>
  <c r="J104" i="4"/>
  <c r="E105" i="4"/>
  <c r="F105" i="4"/>
  <c r="G105" i="4"/>
  <c r="H105" i="4"/>
  <c r="I105" i="4"/>
  <c r="J105" i="4"/>
  <c r="E106" i="4"/>
  <c r="F106" i="4"/>
  <c r="G106" i="4"/>
  <c r="H106" i="4"/>
  <c r="I106" i="4"/>
  <c r="J106" i="4"/>
  <c r="E107" i="4"/>
  <c r="F107" i="4"/>
  <c r="G107" i="4"/>
  <c r="H107" i="4"/>
  <c r="I107" i="4"/>
  <c r="J107" i="4"/>
  <c r="E108" i="4"/>
  <c r="F108" i="4"/>
  <c r="G108" i="4"/>
  <c r="H108" i="4"/>
  <c r="I108" i="4"/>
  <c r="J108" i="4"/>
  <c r="E109" i="4"/>
  <c r="F109" i="4"/>
  <c r="G109" i="4"/>
  <c r="H109" i="4"/>
  <c r="I109" i="4"/>
  <c r="J109" i="4"/>
  <c r="E110" i="4"/>
  <c r="F110" i="4"/>
  <c r="G110" i="4"/>
  <c r="H110" i="4"/>
  <c r="I110" i="4"/>
  <c r="J110" i="4"/>
  <c r="E111" i="4"/>
  <c r="F111" i="4"/>
  <c r="G111" i="4"/>
  <c r="H111" i="4"/>
  <c r="I111" i="4"/>
  <c r="J111" i="4"/>
  <c r="E112" i="4"/>
  <c r="F112" i="4"/>
  <c r="G112" i="4"/>
  <c r="H112" i="4"/>
  <c r="I112" i="4"/>
  <c r="J112" i="4"/>
  <c r="E113" i="4"/>
  <c r="F113" i="4"/>
  <c r="G113" i="4"/>
  <c r="H113" i="4"/>
  <c r="I113" i="4"/>
  <c r="J113" i="4"/>
  <c r="E114" i="4"/>
  <c r="F114" i="4"/>
  <c r="G114" i="4"/>
  <c r="H114" i="4"/>
  <c r="I114" i="4"/>
  <c r="J114" i="4"/>
  <c r="E115" i="4"/>
  <c r="F115" i="4"/>
  <c r="G115" i="4"/>
  <c r="H115" i="4"/>
  <c r="I115" i="4"/>
  <c r="J115" i="4"/>
  <c r="E116" i="4"/>
  <c r="F116" i="4"/>
  <c r="G116" i="4"/>
  <c r="H116" i="4"/>
  <c r="I116" i="4"/>
  <c r="J116" i="4"/>
  <c r="E117" i="4"/>
  <c r="F117" i="4"/>
  <c r="G117" i="4"/>
  <c r="H117" i="4"/>
  <c r="I117" i="4"/>
  <c r="J117" i="4"/>
  <c r="E118" i="4"/>
  <c r="F118" i="4"/>
  <c r="G118" i="4"/>
  <c r="H118" i="4"/>
  <c r="I118" i="4"/>
  <c r="J118" i="4"/>
  <c r="E119" i="4"/>
  <c r="F119" i="4"/>
  <c r="G119" i="4"/>
  <c r="H119" i="4"/>
  <c r="I119" i="4"/>
  <c r="J119" i="4"/>
  <c r="E120" i="4"/>
  <c r="F120" i="4"/>
  <c r="G120" i="4"/>
  <c r="H120" i="4"/>
  <c r="I120" i="4"/>
  <c r="J120" i="4"/>
  <c r="E121" i="4"/>
  <c r="F121" i="4"/>
  <c r="G121" i="4"/>
  <c r="H121" i="4"/>
  <c r="I121" i="4"/>
  <c r="J121" i="4"/>
  <c r="E122" i="4"/>
  <c r="F122" i="4"/>
  <c r="G122" i="4"/>
  <c r="H122" i="4"/>
  <c r="I122" i="4"/>
  <c r="J122" i="4"/>
  <c r="E123" i="4"/>
  <c r="F123" i="4"/>
  <c r="G123" i="4"/>
  <c r="H123" i="4"/>
  <c r="I123" i="4"/>
  <c r="J123" i="4"/>
  <c r="E124" i="4"/>
  <c r="F124" i="4"/>
  <c r="G124" i="4"/>
  <c r="H124" i="4"/>
  <c r="I124" i="4"/>
  <c r="J124" i="4"/>
  <c r="E125" i="4"/>
  <c r="F125" i="4"/>
  <c r="G125" i="4"/>
  <c r="H125" i="4"/>
  <c r="I125" i="4"/>
  <c r="J125" i="4"/>
  <c r="E126" i="4"/>
  <c r="F126" i="4"/>
  <c r="G126" i="4"/>
  <c r="H126" i="4"/>
  <c r="I126" i="4"/>
  <c r="J126" i="4"/>
  <c r="E127" i="4"/>
  <c r="F127" i="4"/>
  <c r="G127" i="4"/>
  <c r="H127" i="4"/>
  <c r="I127" i="4"/>
  <c r="J127" i="4"/>
  <c r="E128" i="4"/>
  <c r="F128" i="4"/>
  <c r="G128" i="4"/>
  <c r="H128" i="4"/>
  <c r="I128" i="4"/>
  <c r="J128" i="4"/>
  <c r="E129" i="4"/>
  <c r="F129" i="4"/>
  <c r="G129" i="4"/>
  <c r="H129" i="4"/>
  <c r="I129" i="4"/>
  <c r="J129" i="4"/>
  <c r="E130" i="4"/>
  <c r="F130" i="4"/>
  <c r="G130" i="4"/>
  <c r="H130" i="4"/>
  <c r="I130" i="4"/>
  <c r="J130" i="4"/>
  <c r="E131" i="4"/>
  <c r="F131" i="4"/>
  <c r="G131" i="4"/>
  <c r="H131" i="4"/>
  <c r="I131" i="4"/>
  <c r="J131" i="4"/>
  <c r="E132" i="4"/>
  <c r="F132" i="4"/>
  <c r="G132" i="4"/>
  <c r="H132" i="4"/>
  <c r="I132" i="4"/>
  <c r="J132" i="4"/>
  <c r="E133" i="4"/>
  <c r="F133" i="4"/>
  <c r="G133" i="4"/>
  <c r="H133" i="4"/>
  <c r="I133" i="4"/>
  <c r="J133" i="4"/>
  <c r="J5" i="4"/>
  <c r="I5" i="4"/>
  <c r="H5" i="4"/>
  <c r="G5" i="4"/>
  <c r="F5" i="4"/>
  <c r="E5" i="4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J5" i="3"/>
  <c r="I5" i="3"/>
  <c r="H5" i="3"/>
  <c r="G5" i="3"/>
  <c r="F5" i="3"/>
  <c r="E5" i="3"/>
  <c r="J6" i="2"/>
  <c r="L6" i="2" s="1"/>
  <c r="J7" i="2"/>
  <c r="J8" i="2"/>
  <c r="J9" i="2"/>
  <c r="L9" i="2" s="1"/>
  <c r="J10" i="2"/>
  <c r="L10" i="2" s="1"/>
  <c r="J11" i="2"/>
  <c r="J12" i="2"/>
  <c r="J13" i="2"/>
  <c r="L13" i="2" s="1"/>
  <c r="J14" i="2"/>
  <c r="L14" i="2" s="1"/>
  <c r="J15" i="2"/>
  <c r="J16" i="2"/>
  <c r="J17" i="2"/>
  <c r="L17" i="2" s="1"/>
  <c r="J18" i="2"/>
  <c r="L18" i="2" s="1"/>
  <c r="J19" i="2"/>
  <c r="J20" i="2"/>
  <c r="J21" i="2"/>
  <c r="L21" i="2" s="1"/>
  <c r="J22" i="2"/>
  <c r="J23" i="2"/>
  <c r="J24" i="2"/>
  <c r="J25" i="2"/>
  <c r="L25" i="2" s="1"/>
  <c r="J26" i="2"/>
  <c r="L26" i="2" s="1"/>
  <c r="J27" i="2"/>
  <c r="J28" i="2"/>
  <c r="J29" i="2"/>
  <c r="L29" i="2" s="1"/>
  <c r="J30" i="2"/>
  <c r="L30" i="2" s="1"/>
  <c r="J31" i="2"/>
  <c r="J32" i="2"/>
  <c r="J33" i="2"/>
  <c r="J34" i="2"/>
  <c r="L34" i="2" s="1"/>
  <c r="J35" i="2"/>
  <c r="J36" i="2"/>
  <c r="J37" i="2"/>
  <c r="L37" i="2" s="1"/>
  <c r="J38" i="2"/>
  <c r="L38" i="2" s="1"/>
  <c r="J39" i="2"/>
  <c r="J40" i="2"/>
  <c r="J41" i="2"/>
  <c r="L41" i="2" s="1"/>
  <c r="J42" i="2"/>
  <c r="L42" i="2" s="1"/>
  <c r="J43" i="2"/>
  <c r="J44" i="2"/>
  <c r="J45" i="2"/>
  <c r="L45" i="2" s="1"/>
  <c r="J46" i="2"/>
  <c r="L46" i="2" s="1"/>
  <c r="J47" i="2"/>
  <c r="J48" i="2"/>
  <c r="J49" i="2"/>
  <c r="J50" i="2"/>
  <c r="L50" i="2" s="1"/>
  <c r="J51" i="2"/>
  <c r="J52" i="2"/>
  <c r="J53" i="2"/>
  <c r="L53" i="2" s="1"/>
  <c r="J54" i="2"/>
  <c r="L54" i="2" s="1"/>
  <c r="J55" i="2"/>
  <c r="J56" i="2"/>
  <c r="J57" i="2"/>
  <c r="L57" i="2" s="1"/>
  <c r="J58" i="2"/>
  <c r="J59" i="2"/>
  <c r="J60" i="2"/>
  <c r="J61" i="2"/>
  <c r="L61" i="2" s="1"/>
  <c r="J62" i="2"/>
  <c r="L62" i="2" s="1"/>
  <c r="J63" i="2"/>
  <c r="J64" i="2"/>
  <c r="J65" i="2"/>
  <c r="L65" i="2" s="1"/>
  <c r="J66" i="2"/>
  <c r="J67" i="2"/>
  <c r="J68" i="2"/>
  <c r="J69" i="2"/>
  <c r="L69" i="2" s="1"/>
  <c r="J70" i="2"/>
  <c r="L70" i="2" s="1"/>
  <c r="J71" i="2"/>
  <c r="J72" i="2"/>
  <c r="J73" i="2"/>
  <c r="L73" i="2" s="1"/>
  <c r="J74" i="2"/>
  <c r="J75" i="2"/>
  <c r="J76" i="2"/>
  <c r="J77" i="2"/>
  <c r="L77" i="2" s="1"/>
  <c r="J78" i="2"/>
  <c r="J79" i="2"/>
  <c r="J80" i="2"/>
  <c r="J81" i="2"/>
  <c r="J82" i="2"/>
  <c r="L82" i="2" s="1"/>
  <c r="J83" i="2"/>
  <c r="J84" i="2"/>
  <c r="J85" i="2"/>
  <c r="L85" i="2" s="1"/>
  <c r="J86" i="2"/>
  <c r="L86" i="2" s="1"/>
  <c r="J87" i="2"/>
  <c r="J88" i="2"/>
  <c r="J89" i="2"/>
  <c r="L89" i="2" s="1"/>
  <c r="J90" i="2"/>
  <c r="L90" i="2" s="1"/>
  <c r="J91" i="2"/>
  <c r="J92" i="2"/>
  <c r="J93" i="2"/>
  <c r="L93" i="2" s="1"/>
  <c r="J94" i="2"/>
  <c r="L94" i="2" s="1"/>
  <c r="J95" i="2"/>
  <c r="J96" i="2"/>
  <c r="J97" i="2"/>
  <c r="L97" i="2" s="1"/>
  <c r="J98" i="2"/>
  <c r="L98" i="2" s="1"/>
  <c r="J99" i="2"/>
  <c r="J100" i="2"/>
  <c r="J101" i="2"/>
  <c r="J102" i="2"/>
  <c r="L102" i="2" s="1"/>
  <c r="J103" i="2"/>
  <c r="J104" i="2"/>
  <c r="J105" i="2"/>
  <c r="L105" i="2" s="1"/>
  <c r="J106" i="2"/>
  <c r="L106" i="2" s="1"/>
  <c r="J107" i="2"/>
  <c r="J108" i="2"/>
  <c r="J109" i="2"/>
  <c r="L109" i="2" s="1"/>
  <c r="J110" i="2"/>
  <c r="L110" i="2" s="1"/>
  <c r="J111" i="2"/>
  <c r="J112" i="2"/>
  <c r="J113" i="2"/>
  <c r="J114" i="2"/>
  <c r="L114" i="2" s="1"/>
  <c r="J115" i="2"/>
  <c r="J116" i="2"/>
  <c r="J117" i="2"/>
  <c r="L117" i="2" s="1"/>
  <c r="J118" i="2"/>
  <c r="L118" i="2" s="1"/>
  <c r="J119" i="2"/>
  <c r="J120" i="2"/>
  <c r="J121" i="2"/>
  <c r="L121" i="2" s="1"/>
  <c r="J122" i="2"/>
  <c r="L122" i="2" s="1"/>
  <c r="J123" i="2"/>
  <c r="J124" i="2"/>
  <c r="J125" i="2"/>
  <c r="L125" i="2" s="1"/>
  <c r="J126" i="2"/>
  <c r="L126" i="2" s="1"/>
  <c r="J127" i="2"/>
  <c r="J128" i="2"/>
  <c r="J129" i="2"/>
  <c r="L129" i="2" s="1"/>
  <c r="J130" i="2"/>
  <c r="L130" i="2" s="1"/>
  <c r="J131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E127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8" i="2"/>
  <c r="E129" i="2"/>
  <c r="E130" i="2"/>
  <c r="E131" i="2"/>
  <c r="J5" i="2"/>
  <c r="L5" i="2" s="1"/>
  <c r="I5" i="2"/>
  <c r="H5" i="2"/>
  <c r="G5" i="2"/>
  <c r="F5" i="2"/>
  <c r="E5" i="2"/>
  <c r="J38" i="5"/>
  <c r="J8" i="5"/>
  <c r="J6" i="5"/>
  <c r="L6" i="5" s="1"/>
  <c r="J7" i="5"/>
  <c r="J9" i="5"/>
  <c r="L9" i="5" s="1"/>
  <c r="J10" i="5"/>
  <c r="L10" i="5" s="1"/>
  <c r="J11" i="5"/>
  <c r="L11" i="5" s="1"/>
  <c r="J12" i="5"/>
  <c r="J13" i="5"/>
  <c r="L13" i="5" s="1"/>
  <c r="J14" i="5"/>
  <c r="J15" i="5"/>
  <c r="J16" i="5"/>
  <c r="J17" i="5"/>
  <c r="L17" i="5" s="1"/>
  <c r="J18" i="5"/>
  <c r="L18" i="5" s="1"/>
  <c r="J19" i="5"/>
  <c r="L19" i="5" s="1"/>
  <c r="J20" i="5"/>
  <c r="J21" i="5"/>
  <c r="L21" i="5" s="1"/>
  <c r="J22" i="5"/>
  <c r="J23" i="5"/>
  <c r="L23" i="5" s="1"/>
  <c r="J24" i="5"/>
  <c r="J25" i="5"/>
  <c r="L25" i="5" s="1"/>
  <c r="J26" i="5"/>
  <c r="L26" i="5" s="1"/>
  <c r="J27" i="5"/>
  <c r="L27" i="5" s="1"/>
  <c r="J28" i="5"/>
  <c r="J29" i="5"/>
  <c r="L29" i="5" s="1"/>
  <c r="J30" i="5"/>
  <c r="L30" i="5" s="1"/>
  <c r="J31" i="5"/>
  <c r="L31" i="5" s="1"/>
  <c r="J32" i="5"/>
  <c r="J33" i="5"/>
  <c r="L33" i="5" s="1"/>
  <c r="J34" i="5"/>
  <c r="L34" i="5" s="1"/>
  <c r="J35" i="5"/>
  <c r="L35" i="5" s="1"/>
  <c r="J36" i="5"/>
  <c r="J37" i="5"/>
  <c r="J39" i="5"/>
  <c r="L39" i="5" s="1"/>
  <c r="J40" i="5"/>
  <c r="J41" i="5"/>
  <c r="L41" i="5" s="1"/>
  <c r="J42" i="5"/>
  <c r="L42" i="5" s="1"/>
  <c r="J43" i="5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Q8" i="5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P8" i="5" s="1"/>
  <c r="I50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J5" i="5"/>
  <c r="L5" i="5" s="1"/>
  <c r="E5" i="5"/>
  <c r="F5" i="5"/>
  <c r="G5" i="5"/>
  <c r="H5" i="5"/>
  <c r="I5" i="5"/>
  <c r="L16" i="5"/>
  <c r="L20" i="5"/>
  <c r="L22" i="5"/>
  <c r="L24" i="5"/>
  <c r="L28" i="5"/>
  <c r="L32" i="5"/>
  <c r="L36" i="5"/>
  <c r="L7" i="5"/>
  <c r="L12" i="5"/>
  <c r="L14" i="5"/>
  <c r="L37" i="5"/>
  <c r="L43" i="5"/>
  <c r="L50" i="5"/>
  <c r="Q7" i="2"/>
  <c r="L7" i="2"/>
  <c r="L8" i="2"/>
  <c r="L11" i="2"/>
  <c r="L12" i="2"/>
  <c r="L15" i="2"/>
  <c r="L16" i="2"/>
  <c r="L19" i="2"/>
  <c r="L23" i="2"/>
  <c r="P10" i="6"/>
  <c r="P9" i="6"/>
  <c r="P8" i="6"/>
  <c r="P7" i="6"/>
  <c r="P6" i="6"/>
  <c r="P9" i="7"/>
  <c r="O9" i="7"/>
  <c r="P8" i="7"/>
  <c r="P7" i="7"/>
  <c r="P6" i="7"/>
  <c r="P5" i="7"/>
  <c r="O8" i="7"/>
  <c r="O7" i="7"/>
  <c r="O6" i="7"/>
  <c r="O5" i="7"/>
  <c r="O9" i="4"/>
  <c r="O8" i="4"/>
  <c r="O5" i="4"/>
  <c r="N8" i="4"/>
  <c r="P8" i="3"/>
  <c r="O6" i="3"/>
  <c r="J21" i="1"/>
  <c r="J22" i="1"/>
  <c r="J23" i="1"/>
  <c r="J24" i="1"/>
  <c r="J13" i="1"/>
  <c r="J14" i="1"/>
  <c r="J15" i="1"/>
  <c r="J16" i="1"/>
  <c r="J12" i="1"/>
  <c r="J5" i="1"/>
  <c r="J20" i="1"/>
  <c r="J6" i="1"/>
  <c r="J7" i="1"/>
  <c r="J8" i="1"/>
  <c r="J4" i="1"/>
  <c r="O9" i="6"/>
  <c r="O8" i="6"/>
  <c r="O7" i="6"/>
  <c r="O6" i="6"/>
  <c r="C36" i="1"/>
  <c r="C24" i="1"/>
  <c r="O10" i="6"/>
  <c r="L20" i="2"/>
  <c r="L22" i="2"/>
  <c r="L24" i="2"/>
  <c r="L28" i="2"/>
  <c r="L27" i="2"/>
  <c r="L31" i="2"/>
  <c r="L33" i="2"/>
  <c r="L32" i="2"/>
  <c r="L35" i="2"/>
  <c r="L36" i="2"/>
  <c r="L39" i="2"/>
  <c r="L40" i="2"/>
  <c r="L43" i="2"/>
  <c r="L44" i="2"/>
  <c r="L47" i="2"/>
  <c r="L49" i="2"/>
  <c r="L48" i="2"/>
  <c r="L51" i="2"/>
  <c r="L52" i="2"/>
  <c r="L55" i="2"/>
  <c r="L56" i="2"/>
  <c r="L59" i="2"/>
  <c r="L60" i="2"/>
  <c r="L64" i="2"/>
  <c r="L63" i="2"/>
  <c r="L67" i="2"/>
  <c r="L68" i="2"/>
  <c r="L71" i="2"/>
  <c r="L72" i="2"/>
  <c r="L75" i="2"/>
  <c r="L76" i="2"/>
  <c r="L78" i="2"/>
  <c r="L81" i="2"/>
  <c r="L80" i="2"/>
  <c r="L83" i="2"/>
  <c r="L84" i="2"/>
  <c r="L87" i="2"/>
  <c r="L88" i="2"/>
  <c r="L91" i="2"/>
  <c r="L92" i="2"/>
  <c r="L95" i="2"/>
  <c r="L96" i="2"/>
  <c r="L100" i="2"/>
  <c r="L99" i="2"/>
  <c r="L101" i="2"/>
  <c r="L104" i="2"/>
  <c r="L107" i="2"/>
  <c r="L108" i="2"/>
  <c r="L111" i="2"/>
  <c r="L115" i="2"/>
  <c r="L113" i="2"/>
  <c r="L116" i="2"/>
  <c r="L120" i="2"/>
  <c r="L119" i="2"/>
  <c r="L123" i="2"/>
  <c r="L124" i="2"/>
  <c r="L131" i="2"/>
  <c r="L128" i="2"/>
  <c r="O8" i="3" l="1"/>
  <c r="O7" i="3"/>
  <c r="O7" i="4"/>
  <c r="O6" i="4"/>
  <c r="R9" i="7"/>
  <c r="P7" i="2"/>
  <c r="P5" i="2"/>
  <c r="R7" i="2"/>
  <c r="C4" i="1" s="1"/>
  <c r="C11" i="1" s="1"/>
  <c r="P7" i="3"/>
  <c r="P6" i="3"/>
  <c r="P9" i="3"/>
  <c r="N7" i="4"/>
  <c r="N5" i="4"/>
  <c r="P8" i="2"/>
  <c r="Q7" i="5"/>
  <c r="Q6" i="5"/>
  <c r="P6" i="2"/>
  <c r="R8" i="2"/>
  <c r="C6" i="1" s="1"/>
  <c r="Q6" i="2"/>
  <c r="O9" i="3"/>
  <c r="Q5" i="5"/>
  <c r="O5" i="3"/>
  <c r="P9" i="5"/>
  <c r="R8" i="5"/>
  <c r="D6" i="1" s="1"/>
  <c r="D13" i="1" s="1"/>
  <c r="N9" i="4"/>
  <c r="Q9" i="4" s="1"/>
  <c r="P6" i="5"/>
  <c r="R5" i="2"/>
  <c r="P9" i="2"/>
  <c r="N6" i="4"/>
  <c r="P5" i="5"/>
  <c r="P5" i="3"/>
  <c r="R10" i="6"/>
  <c r="L15" i="5"/>
  <c r="R6" i="5" s="1"/>
  <c r="D3" i="1" s="1"/>
  <c r="D10" i="1" s="1"/>
  <c r="P7" i="5"/>
  <c r="C5" i="1"/>
  <c r="C13" i="1"/>
  <c r="E13" i="1" s="1"/>
  <c r="E6" i="1"/>
  <c r="R5" i="5"/>
  <c r="D5" i="1" s="1"/>
  <c r="D12" i="1" s="1"/>
  <c r="Q5" i="2"/>
  <c r="L40" i="5"/>
  <c r="R7" i="5" s="1"/>
  <c r="D4" i="1" s="1"/>
  <c r="D11" i="1" s="1"/>
  <c r="D14" i="1" s="1"/>
  <c r="Q9" i="2"/>
  <c r="L74" i="2"/>
  <c r="R6" i="2" s="1"/>
  <c r="C3" i="1" s="1"/>
  <c r="C33" i="1"/>
  <c r="Q9" i="5"/>
  <c r="Q8" i="2"/>
  <c r="C21" i="1"/>
  <c r="C32" i="1"/>
  <c r="C20" i="1" l="1"/>
  <c r="C22" i="1" s="1"/>
  <c r="C25" i="1" s="1"/>
  <c r="C27" i="1" s="1"/>
  <c r="R9" i="3"/>
  <c r="E4" i="1"/>
  <c r="E11" i="1"/>
  <c r="E5" i="1"/>
  <c r="C12" i="1"/>
  <c r="E12" i="1" s="1"/>
  <c r="C34" i="1"/>
  <c r="C37" i="1" s="1"/>
  <c r="C39" i="1" s="1"/>
  <c r="C10" i="1"/>
  <c r="E3" i="1"/>
  <c r="R9" i="5"/>
  <c r="D7" i="1" s="1"/>
  <c r="R9" i="2"/>
  <c r="C7" i="1" s="1"/>
  <c r="E7" i="1" l="1"/>
  <c r="E10" i="1"/>
  <c r="E14" i="1" s="1"/>
  <c r="C14" i="1"/>
</calcChain>
</file>

<file path=xl/sharedStrings.xml><?xml version="1.0" encoding="utf-8"?>
<sst xmlns="http://schemas.openxmlformats.org/spreadsheetml/2006/main" count="1756" uniqueCount="321">
  <si>
    <t>Total Outpatient $ Collections Metric by DMIS ID</t>
  </si>
  <si>
    <t>Service</t>
  </si>
  <si>
    <t>DMIS ID</t>
  </si>
  <si>
    <t>DMIS ID NAME</t>
  </si>
  <si>
    <t>Total OP Collections In FY by DMIS ID</t>
  </si>
  <si>
    <t>FY 2013</t>
  </si>
  <si>
    <t>FY 2014</t>
  </si>
  <si>
    <t>FY 2015</t>
  </si>
  <si>
    <t>FY 2016</t>
  </si>
  <si>
    <t>FY 2017</t>
  </si>
  <si>
    <t>FY 2018</t>
  </si>
  <si>
    <t>Goal Setting Factor</t>
  </si>
  <si>
    <t>FY 2019 Goals</t>
  </si>
  <si>
    <t>Air Force</t>
  </si>
  <si>
    <t>0004</t>
  </si>
  <si>
    <t>Maxwell AFB (42nd Medical Group)</t>
  </si>
  <si>
    <t>0006</t>
  </si>
  <si>
    <t>Elmendorf AFB (3rd Medical group)</t>
  </si>
  <si>
    <t>Army</t>
  </si>
  <si>
    <t>0009</t>
  </si>
  <si>
    <t>Luke AFB (56th Medical Group)</t>
  </si>
  <si>
    <t>Navy</t>
  </si>
  <si>
    <t>0010</t>
  </si>
  <si>
    <t>Davis Monthan AFB (355th Medical Group)</t>
  </si>
  <si>
    <t xml:space="preserve">NCR MD </t>
  </si>
  <si>
    <t>0013</t>
  </si>
  <si>
    <t>Little Rock AFB (314th Medical Group)</t>
  </si>
  <si>
    <t>Grand Total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</si>
  <si>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</si>
  <si>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</si>
  <si>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</si>
  <si>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</si>
  <si>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</si>
  <si>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</si>
  <si>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</si>
  <si>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</si>
  <si>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</si>
  <si>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</si>
  <si>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</si>
  <si>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</si>
  <si>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</si>
  <si>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</si>
  <si>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</si>
  <si>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</si>
  <si>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</si>
  <si>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</si>
  <si>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</si>
  <si>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</si>
  <si>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</si>
  <si>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</si>
  <si>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</si>
  <si>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</si>
  <si>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</si>
  <si>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</si>
  <si>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</si>
  <si>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</si>
  <si>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</si>
  <si>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</si>
  <si>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</si>
  <si>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</si>
  <si>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</si>
  <si>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</si>
  <si>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</si>
  <si>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</si>
  <si>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</si>
  <si>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</si>
  <si>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</si>
  <si>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</si>
  <si>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</si>
  <si>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</si>
  <si>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</si>
  <si>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</si>
  <si>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</si>
  <si>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</si>
  <si>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</si>
  <si>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</si>
  <si>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</si>
  <si>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</si>
  <si>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</si>
  <si>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</si>
  <si>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</si>
  <si>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</si>
  <si>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</si>
  <si>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</si>
  <si>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</si>
  <si>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</si>
  <si>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</si>
  <si>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</si>
  <si>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</si>
  <si>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</si>
  <si>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</si>
  <si>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</si>
  <si>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</si>
  <si>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</si>
  <si>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</si>
  <si>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</si>
  <si>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</si>
  <si>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</si>
  <si>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</si>
  <si>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</si>
  <si>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</si>
  <si>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</si>
  <si>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</si>
  <si>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</si>
  <si>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</si>
  <si>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</si>
  <si>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</si>
  <si>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</si>
  <si>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</si>
  <si>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</si>
  <si>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</si>
  <si>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</si>
  <si>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</si>
  <si>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</si>
  <si>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</si>
  <si>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</si>
  <si>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</si>
  <si>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</si>
  <si>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</si>
  <si>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</si>
  <si>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</si>
  <si>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</si>
  <si>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</si>
  <si>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</si>
  <si>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0335</t>
  </si>
  <si>
    <t>Pope AFB (43rd Medical Group)</t>
  </si>
  <si>
    <t>0338</t>
  </si>
  <si>
    <t>Vance AFB (71st Medical Group)</t>
  </si>
  <si>
    <t>0356</t>
  </si>
  <si>
    <t>Charleston AFB (437th Medical Group)</t>
  </si>
  <si>
    <t>0364</t>
  </si>
  <si>
    <t>Goodfellow AFB (17th Medical Group)</t>
  </si>
  <si>
    <t>0366</t>
  </si>
  <si>
    <t>Randolph AFB (12 Medical Group)</t>
  </si>
  <si>
    <t>0413</t>
  </si>
  <si>
    <t>Bolling AFB (579th Medical Group)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</si>
  <si>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</si>
  <si>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</si>
  <si>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</si>
  <si>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</si>
  <si>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</si>
  <si>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</si>
  <si>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</si>
  <si>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</si>
  <si>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</si>
  <si>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</si>
  <si>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0802</t>
  </si>
  <si>
    <t>Andersen JB (36th Med Group)</t>
  </si>
  <si>
    <t>0804</t>
  </si>
  <si>
    <t>18th Medical Group (Kadena AB)</t>
  </si>
  <si>
    <t>0806</t>
  </si>
  <si>
    <t>86th Medical Group-Ramstein (Ramstein AB)</t>
  </si>
  <si>
    <t>7139</t>
  </si>
  <si>
    <t>Hurlburt FLD (1st Special Operations Medical Group)</t>
  </si>
  <si>
    <t>7200</t>
  </si>
  <si>
    <t>Buckley AFB (460th Medical Squadron)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</si>
  <si>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</si>
  <si>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</si>
  <si>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</si>
  <si>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</si>
  <si>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</si>
  <si>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</si>
  <si>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</si>
  <si>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</si>
  <si>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</si>
  <si>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</si>
  <si>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0037</t>
  </si>
  <si>
    <t>Washington D.C. (Walter Reed Army Medical Center)</t>
  </si>
  <si>
    <t>0047</t>
  </si>
  <si>
    <t>Ft. Gordon (AMC Eisenhower-Gordon)</t>
  </si>
  <si>
    <t>0048</t>
  </si>
  <si>
    <t>Ft. Benning (ACH Martin-Benning)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</si>
  <si>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</si>
  <si>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</si>
  <si>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</si>
  <si>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</si>
  <si>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</si>
  <si>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</si>
  <si>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</si>
  <si>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</si>
  <si>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</si>
  <si>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</si>
  <si>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</si>
  <si>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</si>
  <si>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</si>
  <si>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</si>
  <si>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</si>
  <si>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</si>
  <si>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</si>
  <si>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</si>
  <si>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</si>
  <si>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</si>
  <si>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</si>
  <si>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</si>
  <si>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</si>
  <si>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</si>
  <si>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</si>
  <si>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</si>
  <si>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</si>
  <si>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</si>
  <si>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</si>
  <si>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</si>
  <si>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</si>
  <si>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</si>
  <si>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</si>
  <si>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</si>
  <si>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</si>
  <si>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</si>
  <si>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</si>
  <si>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</si>
  <si>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</si>
  <si>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</si>
  <si>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</si>
  <si>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</si>
  <si>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0606</t>
  </si>
  <si>
    <t>Heidelberg MEDDAC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</si>
  <si>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</si>
  <si>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</si>
  <si>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</si>
  <si>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</si>
  <si>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</si>
  <si>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</si>
  <si>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</si>
  <si>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</si>
  <si>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</si>
  <si>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</si>
  <si>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</si>
  <si>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Clinic Lemoore</t>
  </si>
  <si>
    <t>0029</t>
  </si>
  <si>
    <t>NMC San Diego</t>
  </si>
  <si>
    <t>0030</t>
  </si>
  <si>
    <t>NH 29 Palms</t>
  </si>
  <si>
    <t>0035</t>
  </si>
  <si>
    <t>NBHC Groton</t>
  </si>
  <si>
    <t>0038</t>
  </si>
  <si>
    <t>NH Pensacola</t>
  </si>
  <si>
    <t>0039</t>
  </si>
  <si>
    <t>NH Jacksonville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</si>
  <si>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</si>
  <si>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</si>
  <si>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</si>
  <si>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</si>
  <si>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</si>
  <si>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</si>
  <si>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</si>
  <si>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</si>
  <si>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</si>
  <si>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</si>
  <si>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</si>
  <si>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</si>
  <si>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0118</t>
  </si>
  <si>
    <t>NHC Corpus Christi</t>
  </si>
  <si>
    <t>0124</t>
  </si>
  <si>
    <t>NMC Portsmouth</t>
  </si>
  <si>
    <t>0126</t>
  </si>
  <si>
    <t>NH Bremerton</t>
  </si>
  <si>
    <t>0127</t>
  </si>
  <si>
    <t>NH Clinic Oak Harbor</t>
  </si>
  <si>
    <t>0280</t>
  </si>
  <si>
    <t>NHC Hawaii</t>
  </si>
  <si>
    <t>0306</t>
  </si>
  <si>
    <t>NHC Annapolis</t>
  </si>
  <si>
    <t>0321</t>
  </si>
  <si>
    <t>NBHC Portsmouth (NH)</t>
  </si>
  <si>
    <t>0385</t>
  </si>
  <si>
    <t>NHC Quantico</t>
  </si>
  <si>
    <t>0620</t>
  </si>
  <si>
    <t>NH Guam</t>
  </si>
  <si>
    <t>NCR MD</t>
  </si>
  <si>
    <t>0067</t>
  </si>
  <si>
    <t>Walter Reed National Military Medical Center</t>
  </si>
  <si>
    <t>0123</t>
  </si>
  <si>
    <t>Ft. Belvoir (FT. Belvoir Community Hospital)</t>
  </si>
  <si>
    <t>Total Outpatient Claims metric QC by DMIS ID</t>
  </si>
  <si>
    <t>DMIS ID Name</t>
  </si>
  <si>
    <t>Number of OP Claims for CFY</t>
  </si>
  <si>
    <t>0633</t>
  </si>
  <si>
    <t>48th Med Group (Lakenhealth)</t>
  </si>
  <si>
    <t>0805</t>
  </si>
  <si>
    <t>52nd Medical Group (Spangdahlem)</t>
  </si>
  <si>
    <t>0808</t>
  </si>
  <si>
    <t>31st Medical Group (Aviano)</t>
  </si>
  <si>
    <t>Total Outpatient Visits Metric by DMIS ID</t>
  </si>
  <si>
    <t>Number of OP Visits for CFY</t>
  </si>
  <si>
    <t>Total Inpatient $ Collections Metric by DMIS ID</t>
  </si>
  <si>
    <t>Total IP Collections In FY by DMIS ID</t>
  </si>
  <si>
    <t>Total Inpatient Claims Metric by DMIS ID</t>
  </si>
  <si>
    <t xml:space="preserve">DMIS ID Name </t>
  </si>
  <si>
    <t>Number of IP Claims for CFY</t>
  </si>
  <si>
    <t>Total Inpatient Dispositions Metric by DMIS ID</t>
  </si>
  <si>
    <t>Number of IP Dispositions for CFY</t>
  </si>
  <si>
    <t>Outpatient Goal</t>
  </si>
  <si>
    <t>Inpatient Goal</t>
  </si>
  <si>
    <t>Overall Goal</t>
  </si>
  <si>
    <t>Outpatient Goals ($ millions)</t>
  </si>
  <si>
    <t xml:space="preserve">Army </t>
  </si>
  <si>
    <t>Service &amp; NCR MD</t>
  </si>
  <si>
    <t>FY 2019</t>
  </si>
  <si>
    <t>% Change</t>
  </si>
  <si>
    <t xml:space="preserve">Air Force </t>
  </si>
  <si>
    <t>All Services and NCR MD</t>
  </si>
  <si>
    <t>Total</t>
  </si>
  <si>
    <t>FY 2019 Goals in Millions USD</t>
  </si>
  <si>
    <t>Inpatient Goals ($ millions)</t>
  </si>
  <si>
    <t>Outpatient Goal Setting Factor Calculations</t>
  </si>
  <si>
    <t>Overall Goals ($ millions)</t>
  </si>
  <si>
    <t>FY17 Outpatient Claims to Visits</t>
  </si>
  <si>
    <t>FY18 Outpatient Claims to Visits</t>
  </si>
  <si>
    <t xml:space="preserve">Outpatient Claims to Visits Rate Change </t>
  </si>
  <si>
    <t>CY17 - CY18 CMAC Rate Change</t>
  </si>
  <si>
    <t>CMAC Factor +1</t>
  </si>
  <si>
    <t>Outpatient Claims to Visits Rate Change + 1</t>
  </si>
  <si>
    <t>Outpatient Goal Setting Factor</t>
  </si>
  <si>
    <t>Inpatient Goal Setting Factor Calculations</t>
  </si>
  <si>
    <t>FY17 Inpatient Claims to Disp</t>
  </si>
  <si>
    <t>FY18 Inpatient Claims to Disp</t>
  </si>
  <si>
    <t>Inpatient Claims to Disp Rate Change</t>
  </si>
  <si>
    <t>FY18-FY19 ASA Rate Change</t>
  </si>
  <si>
    <t>ASA Factor + 1</t>
  </si>
  <si>
    <t>Inpatient Claims to Disp Rate Change + 1</t>
  </si>
  <si>
    <t>Inpatient Goal Setting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</si>
</sst>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"/>
    <numFmt numFmtId="166" formatCode="&quot;$&quot;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0" fontId="26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61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19" fillId="0" borderId="0" xfId="43"/>
    <xf numFmtId="49" fontId="19" fillId="0" borderId="0" xfId="43" applyNumberFormat="1"/>
    <xf numFmtId="3" fontId="19" fillId="0" borderId="0" xfId="49" applyNumberFormat="1"/>
    <xf numFmtId="0" fontId="20" fillId="0" borderId="18" xfId="43" applyFont="1" applyBorder="1"/>
    <xf numFmtId="0" fontId="20" fillId="0" borderId="19" xfId="43" applyFont="1" applyBorder="1"/>
    <xf numFmtId="0" fontId="20" fillId="0" borderId="18" xfId="42" applyFont="1" applyBorder="1" applyAlignment="1">
      <alignment horizontal="center"/>
    </xf>
    <xf numFmtId="0" fontId="20" fillId="0" borderId="20" xfId="42" applyFont="1" applyBorder="1" applyAlignment="1">
      <alignment horizontal="center"/>
    </xf>
    <xf numFmtId="44" fontId="18" fillId="0" borderId="13" xfId="1" applyFont="1" applyBorder="1"/>
    <xf numFmtId="44" fontId="18" fillId="0" borderId="15" xfId="1" applyFont="1" applyBorder="1"/>
    <xf numFmtId="0" fontId="18" fillId="0" borderId="18" xfId="42" applyBorder="1"/>
    <xf numFmtId="0" fontId="18" fillId="0" borderId="11" xfId="42" applyBorder="1"/>
    <xf numFmtId="0" fontId="18" fillId="0" borderId="12" xfId="42" applyBorder="1"/>
    <xf numFmtId="164" fontId="19" fillId="0" borderId="19" xfId="49" applyNumberFormat="1" applyBorder="1"/>
    <xf numFmtId="164" fontId="19" fillId="0" borderId="18" xfId="49" applyNumberFormat="1" applyBorder="1"/>
    <xf numFmtId="0" fontId="19" fillId="0" borderId="0" xfId="49"/>
    <xf numFmtId="49" fontId="19" fillId="0" borderId="0" xfId="49" applyNumberFormat="1"/>
    <xf numFmtId="0" fontId="18" fillId="0" borderId="0" xfId="42"/>
    <xf numFmtId="0" fontId="20" fillId="0" borderId="14" xfId="43" applyFont="1" applyBorder="1" applyAlignment="1">
      <alignment horizontal="center"/>
    </xf>
    <xf numFmtId="164" fontId="20" fillId="0" borderId="19" xfId="49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3" fontId="20" fillId="0" borderId="11" xfId="49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1" fillId="0" borderId="21" xfId="0" applyFont="1" applyBorder="1"/>
    <xf numFmtId="0" fontId="21" fillId="0" borderId="0" xfId="0" applyFont="1"/>
    <xf numFmtId="0" fontId="21" fillId="0" borderId="19" xfId="0" applyFont="1" applyBorder="1"/>
    <xf numFmtId="0" fontId="20" fillId="0" borderId="11" xfId="42" applyFont="1" applyBorder="1" applyAlignment="1">
      <alignment horizontal="center"/>
    </xf>
    <xf numFmtId="0" fontId="16" fillId="0" borderId="0" xfId="0" applyFont="1"/>
    <xf numFmtId="2" fontId="0" fillId="0" borderId="0" xfId="0" applyNumberFormat="1"/>
    <xf numFmtId="0" fontId="0" fillId="0" borderId="21" xfId="0" applyBorder="1"/>
    <xf numFmtId="164" fontId="0" fillId="0" borderId="15" xfId="0" applyNumberFormat="1" applyBorder="1" applyAlignment="1">
      <alignment horizontal="center"/>
    </xf>
    <xf numFmtId="0" fontId="23" fillId="33" borderId="0" xfId="0" applyFont="1" applyFill="1"/>
    <xf numFmtId="0" fontId="21" fillId="0" borderId="0" xfId="43" applyFont="1"/>
    <xf numFmtId="49" fontId="21" fillId="0" borderId="0" xfId="43" applyNumberFormat="1" applyFont="1"/>
    <xf numFmtId="49" fontId="21" fillId="0" borderId="11" xfId="43" applyNumberFormat="1" applyFont="1" applyBorder="1"/>
    <xf numFmtId="164" fontId="24" fillId="0" borderId="0" xfId="43" applyNumberFormat="1" applyFont="1"/>
    <xf numFmtId="49" fontId="21" fillId="0" borderId="12" xfId="43" applyNumberFormat="1" applyFont="1" applyBorder="1"/>
    <xf numFmtId="49" fontId="21" fillId="0" borderId="18" xfId="43" applyNumberFormat="1" applyFont="1" applyBorder="1"/>
    <xf numFmtId="164" fontId="24" fillId="0" borderId="19" xfId="43" applyNumberFormat="1" applyFont="1" applyBorder="1"/>
    <xf numFmtId="0" fontId="21" fillId="0" borderId="0" xfId="49" applyFont="1"/>
    <xf numFmtId="49" fontId="21" fillId="0" borderId="0" xfId="49" applyNumberFormat="1" applyFont="1"/>
    <xf numFmtId="3" fontId="21" fillId="0" borderId="0" xfId="49" applyNumberFormat="1" applyFont="1"/>
    <xf numFmtId="49" fontId="21" fillId="0" borderId="11" xfId="49" applyNumberFormat="1" applyFont="1" applyBorder="1"/>
    <xf numFmtId="3" fontId="21" fillId="0" borderId="21" xfId="49" applyNumberFormat="1" applyFont="1" applyBorder="1"/>
    <xf numFmtId="49" fontId="21" fillId="0" borderId="12" xfId="49" applyNumberFormat="1" applyFont="1" applyBorder="1"/>
    <xf numFmtId="49" fontId="21" fillId="0" borderId="18" xfId="49" applyNumberFormat="1" applyFont="1" applyBorder="1"/>
    <xf numFmtId="3" fontId="21" fillId="0" borderId="19" xfId="49" applyNumberFormat="1" applyFont="1" applyBorder="1"/>
    <xf numFmtId="164" fontId="0" fillId="0" borderId="15" xfId="0" applyNumberFormat="1" applyBorder="1"/>
    <xf numFmtId="164" fontId="21" fillId="0" borderId="0" xfId="49" applyNumberFormat="1" applyFont="1"/>
    <xf numFmtId="164" fontId="21" fillId="0" borderId="19" xfId="49" applyNumberFormat="1" applyFont="1" applyBorder="1"/>
    <xf numFmtId="0" fontId="21" fillId="0" borderId="0" xfId="42" applyFont="1"/>
    <xf numFmtId="49" fontId="21" fillId="0" borderId="0" xfId="42" applyNumberFormat="1" applyFont="1"/>
    <xf numFmtId="3" fontId="21" fillId="0" borderId="0" xfId="42" applyNumberFormat="1" applyFont="1"/>
    <xf numFmtId="49" fontId="21" fillId="0" borderId="11" xfId="42" applyNumberFormat="1" applyFont="1" applyBorder="1"/>
    <xf numFmtId="3" fontId="21" fillId="0" borderId="21" xfId="42" applyNumberFormat="1" applyFont="1" applyBorder="1"/>
    <xf numFmtId="49" fontId="21" fillId="0" borderId="12" xfId="42" applyNumberFormat="1" applyFont="1" applyBorder="1"/>
    <xf numFmtId="49" fontId="21" fillId="0" borderId="18" xfId="42" applyNumberFormat="1" applyFont="1" applyBorder="1"/>
    <xf numFmtId="3" fontId="21" fillId="0" borderId="19" xfId="42" applyNumberFormat="1" applyFont="1" applyBorder="1"/>
    <xf numFmtId="10" fontId="25" fillId="0" borderId="0" xfId="51" applyNumberFormat="1" applyFont="1"/>
    <xf numFmtId="164" fontId="25" fillId="0" borderId="0" xfId="0" applyNumberFormat="1" applyFont="1"/>
    <xf numFmtId="44" fontId="18" fillId="0" borderId="20" xfId="1" applyFont="1" applyBorder="1"/>
    <xf numFmtId="165" fontId="0" fillId="0" borderId="0" xfId="0" applyNumberFormat="1" applyAlignment="1">
      <alignment horizontal="center"/>
    </xf>
    <xf numFmtId="7" fontId="18" fillId="0" borderId="15" xfId="1" applyNumberFormat="1" applyFont="1" applyBorder="1"/>
    <xf numFmtId="7" fontId="18" fillId="0" borderId="20" xfId="1" applyNumberFormat="1" applyFont="1" applyBorder="1"/>
    <xf numFmtId="10" fontId="21" fillId="0" borderId="0" xfId="0" applyNumberFormat="1" applyFont="1"/>
    <xf numFmtId="165" fontId="21" fillId="0" borderId="0" xfId="0" applyNumberFormat="1" applyFont="1"/>
    <xf numFmtId="7" fontId="0" fillId="0" borderId="0" xfId="0" applyNumberFormat="1"/>
    <xf numFmtId="7" fontId="18" fillId="0" borderId="13" xfId="1" applyNumberFormat="1" applyFont="1" applyBorder="1"/>
    <xf numFmtId="7" fontId="18" fillId="0" borderId="17" xfId="1" applyNumberFormat="1" applyFont="1" applyBorder="1"/>
    <xf numFmtId="3" fontId="26" fillId="0" borderId="0" xfId="53" applyNumberFormat="1"/>
    <xf numFmtId="166" fontId="26" fillId="0" borderId="0" xfId="53" applyNumberFormat="1"/>
    <xf numFmtId="49" fontId="26" fillId="0" borderId="0" xfId="53" applyNumberFormat="1"/>
    <xf numFmtId="0" fontId="20" fillId="0" borderId="26" xfId="43" applyFont="1" applyBorder="1" applyAlignment="1">
      <alignment horizontal="center"/>
    </xf>
    <xf numFmtId="0" fontId="18" fillId="0" borderId="22" xfId="53" applyFont="1" applyBorder="1" applyAlignment="1">
      <alignment horizontal="center"/>
    </xf>
    <xf numFmtId="0" fontId="20" fillId="0" borderId="22" xfId="53" applyFont="1" applyBorder="1" applyAlignment="1">
      <alignment horizontal="center"/>
    </xf>
    <xf numFmtId="3" fontId="26" fillId="0" borderId="12" xfId="53" applyNumberFormat="1" applyBorder="1"/>
    <xf numFmtId="0" fontId="18" fillId="0" borderId="19" xfId="53" applyFont="1" applyBorder="1" applyAlignment="1">
      <alignment horizontal="center"/>
    </xf>
    <xf numFmtId="0" fontId="18" fillId="0" borderId="20" xfId="53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0" fillId="0" borderId="24" xfId="0" applyBorder="1"/>
    <xf numFmtId="49" fontId="0" fillId="0" borderId="0" xfId="0" applyNumberFormat="1"/>
    <xf numFmtId="164" fontId="21" fillId="0" borderId="23" xfId="49" applyNumberFormat="1" applyFont="1" applyBorder="1" applyAlignment="1">
      <alignment horizontal="center"/>
    </xf>
    <xf numFmtId="164" fontId="21" fillId="0" borderId="24" xfId="49" applyNumberFormat="1" applyFont="1" applyBorder="1" applyAlignment="1">
      <alignment horizontal="center"/>
    </xf>
    <xf numFmtId="164" fontId="21" fillId="0" borderId="22" xfId="49" applyNumberFormat="1" applyFont="1" applyBorder="1" applyAlignment="1">
      <alignment horizontal="center"/>
    </xf>
    <xf numFmtId="3" fontId="21" fillId="0" borderId="11" xfId="49" applyNumberFormat="1" applyFont="1" applyBorder="1" applyAlignment="1">
      <alignment horizontal="center"/>
    </xf>
    <xf numFmtId="3" fontId="21" fillId="0" borderId="23" xfId="49" applyNumberFormat="1" applyFont="1" applyBorder="1" applyAlignment="1">
      <alignment horizontal="center"/>
    </xf>
    <xf numFmtId="3" fontId="21" fillId="0" borderId="12" xfId="49" applyNumberFormat="1" applyFont="1" applyBorder="1" applyAlignment="1">
      <alignment horizontal="center"/>
    </xf>
    <xf numFmtId="3" fontId="21" fillId="0" borderId="24" xfId="49" applyNumberFormat="1" applyFont="1" applyBorder="1" applyAlignment="1">
      <alignment horizontal="center"/>
    </xf>
    <xf numFmtId="3" fontId="21" fillId="0" borderId="16" xfId="49" applyNumberFormat="1" applyFont="1" applyBorder="1" applyAlignment="1">
      <alignment horizontal="center"/>
    </xf>
    <xf numFmtId="3" fontId="21" fillId="0" borderId="25" xfId="49" applyNumberFormat="1" applyFont="1" applyBorder="1" applyAlignment="1">
      <alignment horizontal="center"/>
    </xf>
    <xf numFmtId="3" fontId="21" fillId="0" borderId="18" xfId="49" applyNumberFormat="1" applyFont="1" applyBorder="1" applyAlignment="1">
      <alignment horizontal="center"/>
    </xf>
    <xf numFmtId="3" fontId="21" fillId="0" borderId="22" xfId="49" applyNumberFormat="1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3" fontId="20" fillId="0" borderId="23" xfId="49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21" fillId="0" borderId="15" xfId="43" applyNumberFormat="1" applyFont="1" applyBorder="1" applyAlignment="1">
      <alignment horizontal="center"/>
    </xf>
    <xf numFmtId="164" fontId="21" fillId="0" borderId="20" xfId="43" applyNumberFormat="1" applyFont="1" applyBorder="1" applyAlignment="1">
      <alignment horizontal="center"/>
    </xf>
    <xf numFmtId="164" fontId="21" fillId="0" borderId="23" xfId="43" applyNumberFormat="1" applyFont="1" applyBorder="1" applyAlignment="1">
      <alignment horizontal="center"/>
    </xf>
    <xf numFmtId="164" fontId="21" fillId="0" borderId="24" xfId="43" applyNumberFormat="1" applyFont="1" applyBorder="1" applyAlignment="1">
      <alignment horizontal="center"/>
    </xf>
    <xf numFmtId="164" fontId="21" fillId="0" borderId="22" xfId="43" applyNumberFormat="1" applyFont="1" applyBorder="1" applyAlignment="1">
      <alignment horizontal="center"/>
    </xf>
    <xf numFmtId="0" fontId="20" fillId="0" borderId="22" xfId="43" applyFont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26" fillId="0" borderId="0" xfId="53"/>
    <xf numFmtId="0" fontId="1" fillId="0" borderId="0" xfId="54"/>
    <xf numFmtId="0" fontId="20" fillId="0" borderId="22" xfId="42" applyFont="1" applyBorder="1" applyAlignment="1">
      <alignment horizontal="center"/>
    </xf>
    <xf numFmtId="3" fontId="21" fillId="0" borderId="23" xfId="42" applyNumberFormat="1" applyFont="1" applyBorder="1" applyAlignment="1">
      <alignment horizontal="center"/>
    </xf>
    <xf numFmtId="3" fontId="21" fillId="0" borderId="24" xfId="42" applyNumberFormat="1" applyFont="1" applyBorder="1" applyAlignment="1">
      <alignment horizontal="center"/>
    </xf>
    <xf numFmtId="3" fontId="21" fillId="0" borderId="25" xfId="42" applyNumberFormat="1" applyFont="1" applyBorder="1" applyAlignment="1">
      <alignment horizontal="center"/>
    </xf>
    <xf numFmtId="3" fontId="21" fillId="0" borderId="22" xfId="42" applyNumberFormat="1" applyFont="1" applyBorder="1" applyAlignment="1">
      <alignment horizontal="center"/>
    </xf>
    <xf numFmtId="3" fontId="21" fillId="0" borderId="13" xfId="42" applyNumberFormat="1" applyFont="1" applyBorder="1" applyAlignment="1">
      <alignment horizontal="center"/>
    </xf>
    <xf numFmtId="0" fontId="26" fillId="0" borderId="12" xfId="53" applyBorder="1"/>
    <xf numFmtId="164" fontId="20" fillId="0" borderId="22" xfId="49" applyNumberFormat="1" applyFont="1" applyBorder="1" applyAlignment="1">
      <alignment horizontal="center"/>
    </xf>
    <xf numFmtId="0" fontId="20" fillId="0" borderId="22" xfId="49" applyFont="1" applyBorder="1" applyAlignment="1">
      <alignment horizontal="center"/>
    </xf>
    <xf numFmtId="166" fontId="26" fillId="0" borderId="12" xfId="53" applyNumberFormat="1" applyBorder="1"/>
    <xf numFmtId="164" fontId="0" fillId="0" borderId="17" xfId="0" applyNumberFormat="1" applyBorder="1"/>
    <xf numFmtId="164" fontId="0" fillId="0" borderId="0" xfId="0" applyNumberFormat="1"/>
    <xf numFmtId="0" fontId="20" fillId="0" borderId="28" xfId="53" applyFont="1" applyBorder="1" applyAlignment="1">
      <alignment horizontal="center"/>
    </xf>
    <xf numFmtId="0" fontId="20" fillId="0" borderId="10" xfId="53" applyFont="1" applyBorder="1" applyAlignment="1">
      <alignment horizontal="center"/>
    </xf>
    <xf numFmtId="0" fontId="20" fillId="0" borderId="14" xfId="53" applyFont="1" applyBorder="1" applyAlignment="1">
      <alignment horizontal="center"/>
    </xf>
    <xf numFmtId="3" fontId="26" fillId="0" borderId="11" xfId="53" applyNumberFormat="1" applyBorder="1"/>
    <xf numFmtId="3" fontId="26" fillId="0" borderId="21" xfId="53" applyNumberFormat="1" applyBorder="1"/>
    <xf numFmtId="0" fontId="18" fillId="0" borderId="21" xfId="53" applyFont="1" applyBorder="1" applyAlignment="1">
      <alignment horizontal="center"/>
    </xf>
    <xf numFmtId="3" fontId="21" fillId="0" borderId="21" xfId="49" applyNumberFormat="1" applyFont="1" applyBorder="1" applyAlignment="1">
      <alignment horizontal="center"/>
    </xf>
    <xf numFmtId="44" fontId="18" fillId="0" borderId="23" xfId="1" applyFont="1" applyBorder="1"/>
    <xf numFmtId="44" fontId="18" fillId="0" borderId="24" xfId="1" applyFont="1" applyBorder="1"/>
    <xf numFmtId="44" fontId="18" fillId="0" borderId="22" xfId="1" applyFont="1" applyBorder="1"/>
    <xf numFmtId="7" fontId="18" fillId="0" borderId="23" xfId="1" applyNumberFormat="1" applyFont="1" applyBorder="1"/>
    <xf numFmtId="7" fontId="18" fillId="0" borderId="24" xfId="1" applyNumberFormat="1" applyFont="1" applyBorder="1"/>
    <xf numFmtId="7" fontId="18" fillId="0" borderId="22" xfId="1" applyNumberFormat="1" applyFont="1" applyBorder="1"/>
    <xf numFmtId="0" fontId="0" fillId="34" borderId="27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4" borderId="23" xfId="0" applyFill="1" applyBorder="1" applyAlignment="1">
      <alignment horizontal="center"/>
    </xf>
    <xf numFmtId="0" fontId="0" fillId="0" borderId="22" xfId="0" applyBorder="1"/>
    <xf numFmtId="165" fontId="23" fillId="33" borderId="0" xfId="0" applyNumberFormat="1" applyFont="1" applyFill="1"/>
    <xf numFmtId="0" fontId="0" fillId="0" borderId="23" xfId="0" applyBorder="1"/>
    <xf numFmtId="0" fontId="26" fillId="0" borderId="21" xfId="53" applyBorder="1"/>
    <xf numFmtId="164" fontId="0" fillId="0" borderId="24" xfId="0" applyNumberFormat="1" applyBorder="1" applyAlignment="1">
      <alignment horizontal="center"/>
    </xf>
    <xf numFmtId="9" fontId="0" fillId="0" borderId="15" xfId="5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9" fontId="0" fillId="0" borderId="20" xfId="5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9" fontId="0" fillId="0" borderId="23" xfId="51" applyFont="1" applyBorder="1" applyAlignment="1">
      <alignment horizontal="center"/>
    </xf>
    <xf numFmtId="9" fontId="0" fillId="0" borderId="24" xfId="51" applyFont="1" applyBorder="1" applyAlignment="1">
      <alignment horizontal="center"/>
    </xf>
    <xf numFmtId="9" fontId="0" fillId="0" borderId="22" xfId="51" applyFont="1" applyBorder="1" applyAlignment="1">
      <alignment horizontal="center"/>
    </xf>
    <xf numFmtId="166" fontId="26" fillId="0" borderId="16" xfId="53" applyNumberFormat="1" applyBorder="1"/>
    <xf numFmtId="166" fontId="26" fillId="0" borderId="27" xfId="53" applyNumberFormat="1" applyBorder="1"/>
    <xf numFmtId="165" fontId="0" fillId="0" borderId="27" xfId="0" applyNumberFormat="1" applyBorder="1" applyAlignment="1">
      <alignment horizontal="center"/>
    </xf>
    <xf numFmtId="0" fontId="26" fillId="33" borderId="0" xfId="53" applyFill="1"/>
    <xf numFmtId="10" fontId="14" fillId="0" borderId="0" xfId="0" applyNumberFormat="1" applyFont="1"/>
    <xf numFmtId="10" fontId="14" fillId="0" borderId="0" xfId="51" applyNumberFormat="1" applyFont="1"/>
    <xf numFmtId="0" fontId="16" fillId="34" borderId="18" xfId="0" applyFont="1" applyFill="1" applyBorder="1" applyAlignment="1">
      <alignment horizontal="left"/>
    </xf>
    <xf numFmtId="0" fontId="16" fillId="34" borderId="19" xfId="0" applyFont="1" applyFill="1" applyBorder="1" applyAlignment="1">
      <alignment horizontal="left"/>
    </xf>
    <xf numFmtId="0" fontId="16" fillId="34" borderId="20" xfId="0" applyFont="1" applyFill="1" applyBorder="1" applyAlignment="1">
      <alignment horizontal="left"/>
    </xf>
    <xf numFmtId="0" fontId="16" fillId="34" borderId="11" xfId="0" applyFont="1" applyFill="1" applyBorder="1" applyAlignment="1">
      <alignment horizontal="left"/>
    </xf>
    <xf numFmtId="0" fontId="16" fillId="34" borderId="21" xfId="0" applyFont="1" applyFill="1" applyBorder="1" applyAlignment="1">
      <alignment horizontal="left"/>
    </xf>
    <xf numFmtId="0" fontId="16" fillId="34" borderId="13" xfId="0" applyFont="1" applyFill="1" applyBorder="1" applyAlignment="1">
      <alignment horizontal="left"/>
    </xf>
  </cellXfs>
  <cellStyles count="101">
    <cellStyle name="20% - Accent1" xfId="19" builtinId="30" customBuiltin="1"/>
    <cellStyle name="20% - Accent1 2" xfId="56"/>
    <cellStyle name="20% - Accent1 2 2" xfId="89"/>
    <cellStyle name="20% - Accent1 3" xfId="70"/>
    <cellStyle name="20% - Accent2" xfId="23" builtinId="34" customBuiltin="1"/>
    <cellStyle name="20% - Accent2 2" xfId="58"/>
    <cellStyle name="20% - Accent2 2 2" xfId="91"/>
    <cellStyle name="20% - Accent2 3" xfId="72"/>
    <cellStyle name="20% - Accent3" xfId="27" builtinId="38" customBuiltin="1"/>
    <cellStyle name="20% - Accent3 2" xfId="60"/>
    <cellStyle name="20% - Accent3 2 2" xfId="93"/>
    <cellStyle name="20% - Accent3 3" xfId="74"/>
    <cellStyle name="20% - Accent4" xfId="31" builtinId="42" customBuiltin="1"/>
    <cellStyle name="20% - Accent4 2" xfId="62"/>
    <cellStyle name="20% - Accent4 2 2" xfId="95"/>
    <cellStyle name="20% - Accent4 3" xfId="76"/>
    <cellStyle name="20% - Accent5" xfId="35" builtinId="46" customBuiltin="1"/>
    <cellStyle name="20% - Accent5 2" xfId="64"/>
    <cellStyle name="20% - Accent5 2 2" xfId="97"/>
    <cellStyle name="20% - Accent5 3" xfId="78"/>
    <cellStyle name="20% - Accent6" xfId="39" builtinId="50" customBuiltin="1"/>
    <cellStyle name="20% - Accent6 2" xfId="66"/>
    <cellStyle name="20% - Accent6 2 2" xfId="99"/>
    <cellStyle name="20% - Accent6 3" xfId="80"/>
    <cellStyle name="40% - Accent1" xfId="20" builtinId="31" customBuiltin="1"/>
    <cellStyle name="40% - Accent1 2" xfId="57"/>
    <cellStyle name="40% - Accent1 2 2" xfId="90"/>
    <cellStyle name="40% - Accent1 3" xfId="71"/>
    <cellStyle name="40% - Accent2" xfId="24" builtinId="35" customBuiltin="1"/>
    <cellStyle name="40% - Accent2 2" xfId="59"/>
    <cellStyle name="40% - Accent2 2 2" xfId="92"/>
    <cellStyle name="40% - Accent2 3" xfId="73"/>
    <cellStyle name="40% - Accent3" xfId="28" builtinId="39" customBuiltin="1"/>
    <cellStyle name="40% - Accent3 2" xfId="61"/>
    <cellStyle name="40% - Accent3 2 2" xfId="94"/>
    <cellStyle name="40% - Accent3 3" xfId="75"/>
    <cellStyle name="40% - Accent4" xfId="32" builtinId="43" customBuiltin="1"/>
    <cellStyle name="40% - Accent4 2" xfId="63"/>
    <cellStyle name="40% - Accent4 2 2" xfId="96"/>
    <cellStyle name="40% - Accent4 3" xfId="77"/>
    <cellStyle name="40% - Accent5" xfId="36" builtinId="47" customBuiltin="1"/>
    <cellStyle name="40% - Accent5 2" xfId="65"/>
    <cellStyle name="40% - Accent5 2 2" xfId="98"/>
    <cellStyle name="40% - Accent5 3" xfId="79"/>
    <cellStyle name="40% - Accent6" xfId="40" builtinId="51" customBuiltin="1"/>
    <cellStyle name="40% - Accent6 2" xfId="67"/>
    <cellStyle name="40% - Accent6 2 2" xfId="100"/>
    <cellStyle name="40% - Accent6 3" xfId="8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69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4"/>
    <cellStyle name="Normal 2 2 2" xfId="45"/>
    <cellStyle name="Normal 2 2 3" xfId="49"/>
    <cellStyle name="Normal 2 2 3 2" xfId="85"/>
    <cellStyle name="Normal 2 2 4" xfId="53"/>
    <cellStyle name="Normal 2 3" xfId="46"/>
    <cellStyle name="Normal 2 4" xfId="54"/>
    <cellStyle name="Normal 3" xfId="47"/>
    <cellStyle name="Normal 3 2" xfId="83"/>
    <cellStyle name="Normal 4" xfId="50"/>
    <cellStyle name="Normal 4 2" xfId="86"/>
    <cellStyle name="Normal 5" xfId="43"/>
    <cellStyle name="Normal 5 2" xfId="82"/>
    <cellStyle name="Normal 6" xfId="52"/>
    <cellStyle name="Normal 7" xfId="68"/>
    <cellStyle name="Note 2" xfId="48"/>
    <cellStyle name="Note 2 2" xfId="84"/>
    <cellStyle name="Note 3" xfId="55"/>
    <cellStyle name="Note 3 2" xfId="88"/>
    <cellStyle name="Output" xfId="11" builtinId="21" customBuiltin="1"/>
    <cellStyle name="Percent" xfId="51" builtinId="5"/>
    <cellStyle name="Percent 2" xfId="87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ederaladvisorypartners.sharepoint.com/sites/Secure/Contracts/DHA/UBO/Uniform%20Business%20Office%20(UBO)/Compliance%20Management/TPCP/TPCP%20Goals/FY%202019/Final_6_yr_qc_Q4_2018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llections Summary"/>
      <sheetName val="Billed&amp;Collected"/>
      <sheetName val="Total Collections Rpt"/>
      <sheetName val="Total Billings Rpt"/>
      <sheetName val="Collections per Disp or Visit"/>
      <sheetName val="Collected to Claims Ratio Rpt"/>
      <sheetName val="Claims per Disp or Visits rpt"/>
      <sheetName val="Total Collections"/>
      <sheetName val="Total Billings"/>
      <sheetName val="Collected to Claims Ratio"/>
      <sheetName val="Claims per Disp or Visits"/>
      <sheetName val="Details"/>
      <sheetName val="IP $ Collections by DMIS"/>
      <sheetName val="IP $ Billings by DMIS"/>
      <sheetName val="IP Collections by DMIS ID"/>
      <sheetName val="IP Claims by DMIS ID"/>
      <sheetName val="IP Disp by DMISID"/>
      <sheetName val="IP Claims per Disp by DMISID"/>
      <sheetName val="OP $ Collections by DMIS"/>
      <sheetName val="OP $ Billings by DMIS "/>
      <sheetName val="OP Collect by DMIS"/>
      <sheetName val="OP Claims by DMISID"/>
      <sheetName val="OP Visits by DMISID"/>
      <sheetName val="OP Claims per Visit by DMISID"/>
      <sheetName val="Detail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 t="str">
            <v>NULL</v>
          </cell>
          <cell r="G5" t="str">
            <v>NULL</v>
          </cell>
          <cell r="H5" t="str">
            <v>NULL</v>
          </cell>
          <cell r="I5" t="str">
            <v>NULL</v>
          </cell>
          <cell r="J5" t="str">
            <v>NULL</v>
          </cell>
          <cell r="K5" t="str">
            <v>NULL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556827.78</v>
          </cell>
          <cell r="G6">
            <v>862379.75</v>
          </cell>
          <cell r="H6">
            <v>940375.71</v>
          </cell>
          <cell r="I6">
            <v>261509.94</v>
          </cell>
          <cell r="J6">
            <v>623108.15</v>
          </cell>
          <cell r="K6">
            <v>939913.89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 t="str">
            <v>NULL</v>
          </cell>
          <cell r="G7" t="str">
            <v>NULL</v>
          </cell>
          <cell r="H7" t="str">
            <v>NULL</v>
          </cell>
          <cell r="I7" t="str">
            <v>NULL</v>
          </cell>
          <cell r="J7" t="str">
            <v>NULL</v>
          </cell>
          <cell r="K7" t="str">
            <v>NULL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 t="str">
            <v>NULL</v>
          </cell>
          <cell r="G8" t="str">
            <v>NULL</v>
          </cell>
          <cell r="H8" t="str">
            <v>NULL</v>
          </cell>
          <cell r="I8" t="str">
            <v>NULL</v>
          </cell>
          <cell r="J8" t="str">
            <v>NULL</v>
          </cell>
          <cell r="K8" t="str">
            <v>NULL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 t="str">
            <v>NULL</v>
          </cell>
          <cell r="G9" t="str">
            <v>NULL</v>
          </cell>
          <cell r="H9" t="str">
            <v>NULL</v>
          </cell>
          <cell r="I9" t="str">
            <v>NULL</v>
          </cell>
          <cell r="J9" t="str">
            <v>NULL</v>
          </cell>
          <cell r="K9" t="str">
            <v>NULL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680809.06</v>
          </cell>
          <cell r="G10">
            <v>531159.77</v>
          </cell>
          <cell r="H10">
            <v>528494.81999999995</v>
          </cell>
          <cell r="I10">
            <v>49878.36</v>
          </cell>
          <cell r="J10">
            <v>311261.75</v>
          </cell>
          <cell r="K10">
            <v>395812.67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 t="str">
            <v>NULL</v>
          </cell>
          <cell r="G11" t="str">
            <v>NULL</v>
          </cell>
          <cell r="H11" t="str">
            <v>NULL</v>
          </cell>
          <cell r="I11" t="str">
            <v>NULL</v>
          </cell>
          <cell r="J11" t="str">
            <v>NULL</v>
          </cell>
          <cell r="K11" t="str">
            <v>NULL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 t="str">
            <v>NULL</v>
          </cell>
          <cell r="G12" t="str">
            <v>NULL</v>
          </cell>
          <cell r="H12" t="str">
            <v>NULL</v>
          </cell>
          <cell r="I12" t="str">
            <v>NULL</v>
          </cell>
          <cell r="J12" t="str">
            <v>NULL</v>
          </cell>
          <cell r="K12" t="str">
            <v>NULL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 t="str">
            <v>NULL</v>
          </cell>
          <cell r="G13" t="str">
            <v>NULL</v>
          </cell>
          <cell r="H13" t="str">
            <v>NULL</v>
          </cell>
          <cell r="I13" t="str">
            <v>NULL</v>
          </cell>
          <cell r="J13" t="str">
            <v>NULL</v>
          </cell>
          <cell r="K13" t="str">
            <v>NULL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 t="str">
            <v>NULL</v>
          </cell>
          <cell r="G14" t="str">
            <v>NULL</v>
          </cell>
          <cell r="H14" t="str">
            <v>NULL</v>
          </cell>
          <cell r="I14" t="str">
            <v>NULL</v>
          </cell>
          <cell r="J14" t="str">
            <v>NULL</v>
          </cell>
          <cell r="K14" t="str">
            <v>NULL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 t="str">
            <v>NULL</v>
          </cell>
          <cell r="G15" t="str">
            <v>NULL</v>
          </cell>
          <cell r="H15" t="str">
            <v>NULL</v>
          </cell>
          <cell r="I15" t="str">
            <v>NULL</v>
          </cell>
          <cell r="J15" t="str">
            <v>NULL</v>
          </cell>
          <cell r="K15" t="str">
            <v>NULL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283400.69</v>
          </cell>
          <cell r="G16">
            <v>204058.8</v>
          </cell>
          <cell r="H16">
            <v>326393.99</v>
          </cell>
          <cell r="I16">
            <v>13461.2</v>
          </cell>
          <cell r="J16">
            <v>372153.32</v>
          </cell>
          <cell r="K16">
            <v>470094.28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 t="str">
            <v>NULL</v>
          </cell>
          <cell r="G17" t="str">
            <v>NULL</v>
          </cell>
          <cell r="H17" t="str">
            <v>NULL</v>
          </cell>
          <cell r="I17" t="str">
            <v>NULL</v>
          </cell>
          <cell r="J17" t="str">
            <v>NULL</v>
          </cell>
          <cell r="K17" t="str">
            <v>NULL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 t="str">
            <v>NULL</v>
          </cell>
          <cell r="G18" t="str">
            <v>NULL</v>
          </cell>
          <cell r="H18" t="str">
            <v>NULL</v>
          </cell>
          <cell r="I18" t="str">
            <v>NULL</v>
          </cell>
          <cell r="J18" t="str">
            <v>NULL</v>
          </cell>
          <cell r="K18" t="str">
            <v>NULL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 t="str">
            <v>NULL</v>
          </cell>
          <cell r="G19" t="str">
            <v>NULL</v>
          </cell>
          <cell r="H19" t="str">
            <v>NULL</v>
          </cell>
          <cell r="I19" t="str">
            <v>NULL</v>
          </cell>
          <cell r="J19" t="str">
            <v>NULL</v>
          </cell>
          <cell r="K19" t="str">
            <v>NULL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 t="str">
            <v>NULL</v>
          </cell>
          <cell r="G20" t="str">
            <v>NULL</v>
          </cell>
          <cell r="H20" t="str">
            <v>NULL</v>
          </cell>
          <cell r="I20" t="str">
            <v>NULL</v>
          </cell>
          <cell r="J20" t="str">
            <v>NULL</v>
          </cell>
          <cell r="K20" t="str">
            <v>NULL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 t="str">
            <v>NULL</v>
          </cell>
          <cell r="G21" t="str">
            <v>NULL</v>
          </cell>
          <cell r="H21" t="str">
            <v>NULL</v>
          </cell>
          <cell r="I21" t="str">
            <v>NULL</v>
          </cell>
          <cell r="J21" t="str">
            <v>NULL</v>
          </cell>
          <cell r="K21" t="str">
            <v>NULL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55487.6</v>
          </cell>
          <cell r="G22">
            <v>26397.77</v>
          </cell>
          <cell r="H22">
            <v>4275.99</v>
          </cell>
          <cell r="I22">
            <v>31244.39</v>
          </cell>
          <cell r="J22">
            <v>11376.49</v>
          </cell>
          <cell r="K22" t="str">
            <v>NULL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 t="str">
            <v>NULL</v>
          </cell>
          <cell r="G23" t="str">
            <v>NULL</v>
          </cell>
          <cell r="H23" t="str">
            <v>NULL</v>
          </cell>
          <cell r="I23" t="str">
            <v>NULL</v>
          </cell>
          <cell r="J23" t="str">
            <v>NULL</v>
          </cell>
          <cell r="K23" t="str">
            <v>NULL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 t="str">
            <v>NULL</v>
          </cell>
          <cell r="G24" t="str">
            <v>NULL</v>
          </cell>
          <cell r="H24" t="str">
            <v>NULL</v>
          </cell>
          <cell r="I24" t="str">
            <v>NULL</v>
          </cell>
          <cell r="J24" t="str">
            <v>NULL</v>
          </cell>
          <cell r="K24" t="str">
            <v>NULL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 t="str">
            <v>NULL</v>
          </cell>
          <cell r="G25" t="str">
            <v>NULL</v>
          </cell>
          <cell r="H25" t="str">
            <v>NULL</v>
          </cell>
          <cell r="I25" t="str">
            <v>NULL</v>
          </cell>
          <cell r="J25" t="str">
            <v>NULL</v>
          </cell>
          <cell r="K25" t="str">
            <v>NULL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0</v>
          </cell>
          <cell r="G26" t="str">
            <v>NULL</v>
          </cell>
          <cell r="H26" t="str">
            <v>NULL</v>
          </cell>
          <cell r="I26" t="str">
            <v>NULL</v>
          </cell>
          <cell r="J26" t="str">
            <v>NULL</v>
          </cell>
          <cell r="K26" t="str">
            <v>NULL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996577.67</v>
          </cell>
          <cell r="G27">
            <v>489045.93</v>
          </cell>
          <cell r="H27">
            <v>589710.93999999994</v>
          </cell>
          <cell r="I27">
            <v>261262.7</v>
          </cell>
          <cell r="J27">
            <v>315089.34999999998</v>
          </cell>
          <cell r="K27">
            <v>758331.68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 t="str">
            <v>NULL</v>
          </cell>
          <cell r="G28" t="str">
            <v>NULL</v>
          </cell>
          <cell r="H28" t="str">
            <v>NULL</v>
          </cell>
          <cell r="I28" t="str">
            <v>NULL</v>
          </cell>
          <cell r="J28" t="str">
            <v>NULL</v>
          </cell>
          <cell r="K28" t="str">
            <v>NULL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 t="str">
            <v>NULL</v>
          </cell>
          <cell r="G29" t="str">
            <v>NULL</v>
          </cell>
          <cell r="H29" t="str">
            <v>NULL</v>
          </cell>
          <cell r="I29" t="str">
            <v>NULL</v>
          </cell>
          <cell r="J29" t="str">
            <v>NULL</v>
          </cell>
          <cell r="K29" t="str">
            <v>NULL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 t="str">
            <v>NULL</v>
          </cell>
          <cell r="G30" t="str">
            <v>NULL</v>
          </cell>
          <cell r="H30" t="str">
            <v>NULL</v>
          </cell>
          <cell r="I30" t="str">
            <v>NULL</v>
          </cell>
          <cell r="J30" t="str">
            <v>NULL</v>
          </cell>
          <cell r="K30" t="str">
            <v>NULL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 t="str">
            <v>NULL</v>
          </cell>
          <cell r="G31" t="str">
            <v>NULL</v>
          </cell>
          <cell r="H31" t="str">
            <v>NULL</v>
          </cell>
          <cell r="I31" t="str">
            <v>NULL</v>
          </cell>
          <cell r="J31" t="str">
            <v>NULL</v>
          </cell>
          <cell r="K31" t="str">
            <v>NULL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575442.62</v>
          </cell>
          <cell r="G32">
            <v>989098.59</v>
          </cell>
          <cell r="H32">
            <v>787999.8</v>
          </cell>
          <cell r="I32">
            <v>315643.40999999997</v>
          </cell>
          <cell r="J32">
            <v>832651.65</v>
          </cell>
          <cell r="K32">
            <v>989524.8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 t="str">
            <v>NULL</v>
          </cell>
          <cell r="G33" t="str">
            <v>NULL</v>
          </cell>
          <cell r="H33" t="str">
            <v>NULL</v>
          </cell>
          <cell r="I33" t="str">
            <v>NULL</v>
          </cell>
          <cell r="J33" t="str">
            <v>NULL</v>
          </cell>
          <cell r="K33" t="str">
            <v>NULL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 t="str">
            <v>NULL</v>
          </cell>
          <cell r="G34" t="str">
            <v>NULL</v>
          </cell>
          <cell r="H34" t="str">
            <v>NULL</v>
          </cell>
          <cell r="I34" t="str">
            <v>NULL</v>
          </cell>
          <cell r="J34" t="str">
            <v>NULL</v>
          </cell>
          <cell r="K34" t="str">
            <v>NULL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 t="str">
            <v>NULL</v>
          </cell>
          <cell r="G35" t="str">
            <v>NULL</v>
          </cell>
          <cell r="H35" t="str">
            <v>NULL</v>
          </cell>
          <cell r="I35" t="str">
            <v>NULL</v>
          </cell>
          <cell r="J35" t="str">
            <v>NULL</v>
          </cell>
          <cell r="K35" t="str">
            <v>NULL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 t="str">
            <v>NULL</v>
          </cell>
          <cell r="G36" t="str">
            <v>NULL</v>
          </cell>
          <cell r="H36" t="str">
            <v>NULL</v>
          </cell>
          <cell r="I36" t="str">
            <v>NULL</v>
          </cell>
          <cell r="J36" t="str">
            <v>NULL</v>
          </cell>
          <cell r="K36" t="str">
            <v>NULL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 t="str">
            <v>NULL</v>
          </cell>
          <cell r="G37" t="str">
            <v>NULL</v>
          </cell>
          <cell r="H37" t="str">
            <v>NULL</v>
          </cell>
          <cell r="I37" t="str">
            <v>NULL</v>
          </cell>
          <cell r="J37" t="str">
            <v>NULL</v>
          </cell>
          <cell r="K37" t="str">
            <v>NULL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 t="str">
            <v>NULL</v>
          </cell>
          <cell r="G38" t="str">
            <v>NULL</v>
          </cell>
          <cell r="H38" t="str">
            <v>NULL</v>
          </cell>
          <cell r="I38" t="str">
            <v>NULL</v>
          </cell>
          <cell r="J38" t="str">
            <v>NULL</v>
          </cell>
          <cell r="K38" t="str">
            <v>NULL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1113068.8999999999</v>
          </cell>
          <cell r="G39">
            <v>761335.08</v>
          </cell>
          <cell r="H39">
            <v>794488.7</v>
          </cell>
          <cell r="I39">
            <v>80678.210000000006</v>
          </cell>
          <cell r="J39">
            <v>586977.68999999994</v>
          </cell>
          <cell r="K39">
            <v>876298.99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 t="str">
            <v>NULL</v>
          </cell>
          <cell r="G40" t="str">
            <v>NULL</v>
          </cell>
          <cell r="H40" t="str">
            <v>NULL</v>
          </cell>
          <cell r="I40" t="str">
            <v>NULL</v>
          </cell>
          <cell r="J40" t="str">
            <v>NULL</v>
          </cell>
          <cell r="K40" t="str">
            <v>NULL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 t="str">
            <v>NULL</v>
          </cell>
          <cell r="G41" t="str">
            <v>NULL</v>
          </cell>
          <cell r="H41" t="str">
            <v>NULL</v>
          </cell>
          <cell r="I41" t="str">
            <v>NULL</v>
          </cell>
          <cell r="J41" t="str">
            <v>NULL</v>
          </cell>
          <cell r="K41" t="str">
            <v>NULL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 t="str">
            <v>NULL</v>
          </cell>
          <cell r="G42" t="str">
            <v>NULL</v>
          </cell>
          <cell r="H42" t="str">
            <v>NULL</v>
          </cell>
          <cell r="I42" t="str">
            <v>NULL</v>
          </cell>
          <cell r="J42" t="str">
            <v>NULL</v>
          </cell>
          <cell r="K42" t="str">
            <v>NULL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 t="str">
            <v>NULL</v>
          </cell>
          <cell r="G43" t="str">
            <v>NULL</v>
          </cell>
          <cell r="H43" t="str">
            <v>NULL</v>
          </cell>
          <cell r="I43" t="str">
            <v>NULL</v>
          </cell>
          <cell r="J43" t="str">
            <v>NULL</v>
          </cell>
          <cell r="K43" t="str">
            <v>NULL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 t="str">
            <v>NULL</v>
          </cell>
          <cell r="G44" t="str">
            <v>NULL</v>
          </cell>
          <cell r="H44" t="str">
            <v>NULL</v>
          </cell>
          <cell r="I44" t="str">
            <v>NULL</v>
          </cell>
          <cell r="J44" t="str">
            <v>NULL</v>
          </cell>
          <cell r="K44" t="str">
            <v>NULL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 t="str">
            <v>NULL</v>
          </cell>
          <cell r="G45" t="str">
            <v>NULL</v>
          </cell>
          <cell r="H45" t="str">
            <v>NULL</v>
          </cell>
          <cell r="I45" t="str">
            <v>NULL</v>
          </cell>
          <cell r="J45" t="str">
            <v>NULL</v>
          </cell>
          <cell r="K45" t="str">
            <v>NULL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 t="str">
            <v>NULL</v>
          </cell>
          <cell r="G46" t="str">
            <v>NULL</v>
          </cell>
          <cell r="H46" t="str">
            <v>NULL</v>
          </cell>
          <cell r="I46" t="str">
            <v>NULL</v>
          </cell>
          <cell r="J46" t="str">
            <v>NULL</v>
          </cell>
          <cell r="K46" t="str">
            <v>NULL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0</v>
          </cell>
          <cell r="G47" t="str">
            <v>NULL</v>
          </cell>
          <cell r="H47" t="str">
            <v>NULL</v>
          </cell>
          <cell r="I47" t="str">
            <v>NULL</v>
          </cell>
          <cell r="J47" t="str">
            <v>NULL</v>
          </cell>
          <cell r="K47" t="str">
            <v>NULL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 t="str">
            <v>NULL</v>
          </cell>
          <cell r="G48" t="str">
            <v>NULL</v>
          </cell>
          <cell r="H48" t="str">
            <v>NULL</v>
          </cell>
          <cell r="I48" t="str">
            <v>NULL</v>
          </cell>
          <cell r="J48" t="str">
            <v>NULL</v>
          </cell>
          <cell r="K48" t="str">
            <v>NULL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217721.94</v>
          </cell>
          <cell r="G49">
            <v>141352.49</v>
          </cell>
          <cell r="H49">
            <v>229714.96</v>
          </cell>
          <cell r="I49">
            <v>14648.05</v>
          </cell>
          <cell r="J49">
            <v>133077.75</v>
          </cell>
          <cell r="K49">
            <v>87389.28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 t="str">
            <v>NULL</v>
          </cell>
          <cell r="G50" t="str">
            <v>NULL</v>
          </cell>
          <cell r="H50" t="str">
            <v>NULL</v>
          </cell>
          <cell r="I50" t="str">
            <v>NULL</v>
          </cell>
          <cell r="J50" t="str">
            <v>NULL</v>
          </cell>
          <cell r="K50" t="str">
            <v>NULL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 t="str">
            <v>NULL</v>
          </cell>
          <cell r="G51" t="str">
            <v>NULL</v>
          </cell>
          <cell r="H51" t="str">
            <v>NULL</v>
          </cell>
          <cell r="I51" t="str">
            <v>NULL</v>
          </cell>
          <cell r="J51" t="str">
            <v>NULL</v>
          </cell>
          <cell r="K51" t="str">
            <v>NULL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 t="str">
            <v>NULL</v>
          </cell>
          <cell r="G52" t="str">
            <v>NULL</v>
          </cell>
          <cell r="H52" t="str">
            <v>NULL</v>
          </cell>
          <cell r="I52" t="str">
            <v>NULL</v>
          </cell>
          <cell r="J52" t="str">
            <v>NULL</v>
          </cell>
          <cell r="K52" t="str">
            <v>NULL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 t="str">
            <v>NULL</v>
          </cell>
          <cell r="G53" t="str">
            <v>NULL</v>
          </cell>
          <cell r="H53" t="str">
            <v>NULL</v>
          </cell>
          <cell r="I53" t="str">
            <v>NULL</v>
          </cell>
          <cell r="J53" t="str">
            <v>NULL</v>
          </cell>
          <cell r="K53" t="str">
            <v>NULL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 t="str">
            <v>NULL</v>
          </cell>
          <cell r="G55" t="str">
            <v>NULL</v>
          </cell>
          <cell r="H55" t="str">
            <v>NULL</v>
          </cell>
          <cell r="I55" t="str">
            <v>NULL</v>
          </cell>
          <cell r="J55" t="str">
            <v>NULL</v>
          </cell>
          <cell r="K55" t="str">
            <v>NULL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 t="str">
            <v>NULL</v>
          </cell>
          <cell r="G56" t="str">
            <v>NULL</v>
          </cell>
          <cell r="H56" t="str">
            <v>NULL</v>
          </cell>
          <cell r="I56" t="str">
            <v>NULL</v>
          </cell>
          <cell r="J56" t="str">
            <v>NULL</v>
          </cell>
          <cell r="K56" t="str">
            <v>NULL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 t="str">
            <v>NULL</v>
          </cell>
          <cell r="G57" t="str">
            <v>NULL</v>
          </cell>
          <cell r="H57" t="str">
            <v>NULL</v>
          </cell>
          <cell r="I57" t="str">
            <v>NULL</v>
          </cell>
          <cell r="J57" t="str">
            <v>NULL</v>
          </cell>
          <cell r="K57" t="str">
            <v>NULL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 t="str">
            <v>NULL</v>
          </cell>
          <cell r="G58" t="str">
            <v>NULL</v>
          </cell>
          <cell r="H58" t="str">
            <v>NULL</v>
          </cell>
          <cell r="I58" t="str">
            <v>NULL</v>
          </cell>
          <cell r="J58" t="str">
            <v>NULL</v>
          </cell>
          <cell r="K58" t="str">
            <v>NULL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 t="str">
            <v>NULL</v>
          </cell>
          <cell r="G60" t="str">
            <v>NULL</v>
          </cell>
          <cell r="H60" t="str">
            <v>NULL</v>
          </cell>
          <cell r="I60" t="str">
            <v>NULL</v>
          </cell>
          <cell r="J60" t="str">
            <v>NULL</v>
          </cell>
          <cell r="K60" t="str">
            <v>NULL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 t="str">
            <v>NULL</v>
          </cell>
          <cell r="G61" t="str">
            <v>NULL</v>
          </cell>
          <cell r="H61" t="str">
            <v>NULL</v>
          </cell>
          <cell r="I61" t="str">
            <v>NULL</v>
          </cell>
          <cell r="J61" t="str">
            <v>NULL</v>
          </cell>
          <cell r="K61" t="str">
            <v>NULL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 t="str">
            <v>NULL</v>
          </cell>
          <cell r="G63" t="str">
            <v>NULL</v>
          </cell>
          <cell r="H63" t="str">
            <v>NULL</v>
          </cell>
          <cell r="I63" t="str">
            <v>NULL</v>
          </cell>
          <cell r="J63" t="str">
            <v>NULL</v>
          </cell>
          <cell r="K63" t="str">
            <v>NULL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 t="str">
            <v>NULL</v>
          </cell>
          <cell r="G65" t="str">
            <v>NULL</v>
          </cell>
          <cell r="H65" t="str">
            <v>NULL</v>
          </cell>
          <cell r="I65" t="str">
            <v>NULL</v>
          </cell>
          <cell r="J65" t="str">
            <v>NULL</v>
          </cell>
          <cell r="K65" t="str">
            <v>NULL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 t="str">
            <v>NULL</v>
          </cell>
          <cell r="G67" t="str">
            <v>NULL</v>
          </cell>
          <cell r="H67" t="str">
            <v>NULL</v>
          </cell>
          <cell r="I67" t="str">
            <v>NULL</v>
          </cell>
          <cell r="J67" t="str">
            <v>NULL</v>
          </cell>
          <cell r="K67" t="str">
            <v>NULL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0</v>
          </cell>
          <cell r="I68">
            <v>0</v>
          </cell>
          <cell r="J68" t="str">
            <v>NULL</v>
          </cell>
          <cell r="K68">
            <v>0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 t="str">
            <v>NULL</v>
          </cell>
          <cell r="J69" t="str">
            <v>NULL</v>
          </cell>
          <cell r="K69" t="str">
            <v>NULL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 t="str">
            <v>NULL</v>
          </cell>
          <cell r="J70" t="str">
            <v>NULL</v>
          </cell>
          <cell r="K70" t="str">
            <v>NULL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 t="str">
            <v>NULL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0</v>
          </cell>
          <cell r="J72">
            <v>27831.84</v>
          </cell>
          <cell r="K72">
            <v>6656.21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0</v>
          </cell>
          <cell r="J73">
            <v>0</v>
          </cell>
          <cell r="K73">
            <v>0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 t="str">
            <v>NULL</v>
          </cell>
          <cell r="J75" t="str">
            <v>NULL</v>
          </cell>
          <cell r="K75" t="str">
            <v>NULL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NULL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 t="str">
            <v>NULL</v>
          </cell>
          <cell r="J77" t="str">
            <v>NULL</v>
          </cell>
          <cell r="K77" t="str">
            <v>NULL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 t="str">
            <v>NULL</v>
          </cell>
          <cell r="J78" t="str">
            <v>NULL</v>
          </cell>
          <cell r="K78" t="str">
            <v>NULL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0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 t="str">
            <v>NULL</v>
          </cell>
          <cell r="G80" t="str">
            <v>NULL</v>
          </cell>
          <cell r="H80" t="str">
            <v>NULL</v>
          </cell>
          <cell r="I80" t="str">
            <v>NULL</v>
          </cell>
          <cell r="J80" t="str">
            <v>NULL</v>
          </cell>
          <cell r="K80" t="str">
            <v>NULL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 t="str">
            <v>NULL</v>
          </cell>
          <cell r="G81" t="str">
            <v>NULL</v>
          </cell>
          <cell r="H81" t="str">
            <v>NULL</v>
          </cell>
          <cell r="I81" t="str">
            <v>NULL</v>
          </cell>
          <cell r="J81" t="str">
            <v>NULL</v>
          </cell>
          <cell r="K81" t="str">
            <v>NULL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 t="str">
            <v>NULL</v>
          </cell>
          <cell r="G83" t="str">
            <v>NULL</v>
          </cell>
          <cell r="H83" t="str">
            <v>NULL</v>
          </cell>
          <cell r="I83" t="str">
            <v>NULL</v>
          </cell>
          <cell r="J83" t="str">
            <v>NULL</v>
          </cell>
          <cell r="K83" t="str">
            <v>NULL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 t="str">
            <v>NULL</v>
          </cell>
          <cell r="G85" t="str">
            <v>NULL</v>
          </cell>
          <cell r="H85" t="str">
            <v>NULL</v>
          </cell>
          <cell r="I85" t="str">
            <v>NULL</v>
          </cell>
          <cell r="J85" t="str">
            <v>NULL</v>
          </cell>
          <cell r="K85" t="str">
            <v>NULL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369443.67</v>
          </cell>
          <cell r="G86">
            <v>359201.04</v>
          </cell>
          <cell r="H86">
            <v>327499.89</v>
          </cell>
          <cell r="I86">
            <v>62348.43</v>
          </cell>
          <cell r="J86">
            <v>157414.92000000001</v>
          </cell>
          <cell r="K86">
            <v>171928.06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 t="str">
            <v>NULL</v>
          </cell>
          <cell r="G87" t="str">
            <v>NULL</v>
          </cell>
          <cell r="H87" t="str">
            <v>NULL</v>
          </cell>
          <cell r="I87" t="str">
            <v>NULL</v>
          </cell>
          <cell r="J87" t="str">
            <v>NULL</v>
          </cell>
          <cell r="K87" t="str">
            <v>NULL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290913.15000000002</v>
          </cell>
          <cell r="G88">
            <v>90137.88</v>
          </cell>
          <cell r="H88">
            <v>145780.85999999999</v>
          </cell>
          <cell r="I88">
            <v>110111.48</v>
          </cell>
          <cell r="J88">
            <v>362609.3</v>
          </cell>
          <cell r="K88">
            <v>233871.96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226584.28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889896.93</v>
          </cell>
          <cell r="G90">
            <v>738956.65</v>
          </cell>
          <cell r="H90">
            <v>1028732.34</v>
          </cell>
          <cell r="I90">
            <v>466971.41</v>
          </cell>
          <cell r="J90">
            <v>1487087.73</v>
          </cell>
          <cell r="K90">
            <v>894335.37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100367.91</v>
          </cell>
          <cell r="G91">
            <v>96318.34</v>
          </cell>
          <cell r="H91">
            <v>95200.93</v>
          </cell>
          <cell r="I91">
            <v>72400.009999999995</v>
          </cell>
          <cell r="J91">
            <v>299542.18</v>
          </cell>
          <cell r="K91">
            <v>92595.41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84465.24</v>
          </cell>
          <cell r="G92">
            <v>143693.4</v>
          </cell>
          <cell r="H92">
            <v>103385.64</v>
          </cell>
          <cell r="I92">
            <v>69961.02</v>
          </cell>
          <cell r="J92">
            <v>294250.33</v>
          </cell>
          <cell r="K92">
            <v>101600.3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3151308.4</v>
          </cell>
          <cell r="G93">
            <v>1715402.66</v>
          </cell>
          <cell r="H93">
            <v>1977565.49</v>
          </cell>
          <cell r="I93">
            <v>1470072.48</v>
          </cell>
          <cell r="J93">
            <v>1336129.0900000001</v>
          </cell>
          <cell r="K93">
            <v>2735819.05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66722.53</v>
          </cell>
          <cell r="G94">
            <v>282220.28999999998</v>
          </cell>
          <cell r="H94">
            <v>125288.81</v>
          </cell>
          <cell r="I94">
            <v>138645.85</v>
          </cell>
          <cell r="J94">
            <v>74085.5</v>
          </cell>
          <cell r="K94">
            <v>43218.64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 t="str">
            <v>NULL</v>
          </cell>
          <cell r="G95" t="str">
            <v>NULL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NULL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130937.66</v>
          </cell>
          <cell r="G96">
            <v>47374.47</v>
          </cell>
          <cell r="H96">
            <v>47258.32</v>
          </cell>
          <cell r="I96">
            <v>71745.3</v>
          </cell>
          <cell r="J96">
            <v>12283.05</v>
          </cell>
          <cell r="K96">
            <v>20777.060000000001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60264.72</v>
          </cell>
          <cell r="G97">
            <v>69608.69</v>
          </cell>
          <cell r="H97">
            <v>29247.77</v>
          </cell>
          <cell r="I97">
            <v>25986.71</v>
          </cell>
          <cell r="J97">
            <v>23167.58</v>
          </cell>
          <cell r="K97">
            <v>0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26063</v>
          </cell>
          <cell r="G98">
            <v>56350.34</v>
          </cell>
          <cell r="H98">
            <v>36273.629999999997</v>
          </cell>
          <cell r="I98">
            <v>19572.05</v>
          </cell>
          <cell r="J98">
            <v>61808.27</v>
          </cell>
          <cell r="K98">
            <v>33484.76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 t="str">
            <v>NULL</v>
          </cell>
          <cell r="G99" t="str">
            <v>NULL</v>
          </cell>
          <cell r="H99" t="str">
            <v>NULL</v>
          </cell>
          <cell r="I99" t="str">
            <v>NULL</v>
          </cell>
          <cell r="J99" t="str">
            <v>NULL</v>
          </cell>
          <cell r="K99" t="str">
            <v>NULL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7418.48</v>
          </cell>
          <cell r="G100">
            <v>28946.04</v>
          </cell>
          <cell r="H100">
            <v>8734.2099999999991</v>
          </cell>
          <cell r="I100">
            <v>145823.92000000001</v>
          </cell>
          <cell r="J100">
            <v>124422.59</v>
          </cell>
          <cell r="K100">
            <v>120615.02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57532.87</v>
          </cell>
          <cell r="G102">
            <v>20873.099999999999</v>
          </cell>
          <cell r="H102">
            <v>4783.3100000000004</v>
          </cell>
          <cell r="I102">
            <v>0</v>
          </cell>
          <cell r="J102">
            <v>45050.77</v>
          </cell>
          <cell r="K102">
            <v>6682.31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1363581.54</v>
          </cell>
          <cell r="G103">
            <v>782561.74</v>
          </cell>
          <cell r="H103">
            <v>1000558.83</v>
          </cell>
          <cell r="I103">
            <v>776117.63</v>
          </cell>
          <cell r="J103">
            <v>998864.95</v>
          </cell>
          <cell r="K103">
            <v>878140.02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162026.82999999999</v>
          </cell>
          <cell r="G104">
            <v>140316.23000000001</v>
          </cell>
          <cell r="H104">
            <v>49863.02</v>
          </cell>
          <cell r="I104">
            <v>33951.31</v>
          </cell>
          <cell r="J104">
            <v>23140.89</v>
          </cell>
          <cell r="K104">
            <v>0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15920.45</v>
          </cell>
          <cell r="G105">
            <v>38839.5</v>
          </cell>
          <cell r="H105">
            <v>5493.99</v>
          </cell>
          <cell r="I105" t="str">
            <v>NULL</v>
          </cell>
          <cell r="J105">
            <v>0</v>
          </cell>
          <cell r="K105">
            <v>0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907756.58</v>
          </cell>
          <cell r="G106">
            <v>627489.34</v>
          </cell>
          <cell r="H106">
            <v>565576.26</v>
          </cell>
          <cell r="I106">
            <v>500087.09</v>
          </cell>
          <cell r="J106">
            <v>640024.74</v>
          </cell>
          <cell r="K106">
            <v>771259.54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6964747.2599999998</v>
          </cell>
          <cell r="G107">
            <v>5872977.3600000003</v>
          </cell>
          <cell r="H107">
            <v>6924398.6399999997</v>
          </cell>
          <cell r="I107">
            <v>6210136.9199999999</v>
          </cell>
          <cell r="J107">
            <v>6761204.5599999996</v>
          </cell>
          <cell r="K107">
            <v>5703607.7999999998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429749.58</v>
          </cell>
          <cell r="G108">
            <v>299523.36</v>
          </cell>
          <cell r="H108">
            <v>361648.53</v>
          </cell>
          <cell r="I108">
            <v>260345.65</v>
          </cell>
          <cell r="J108">
            <v>352088.73</v>
          </cell>
          <cell r="K108">
            <v>492929.66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 t="str">
            <v>NULL</v>
          </cell>
          <cell r="G109" t="str">
            <v>NULL</v>
          </cell>
          <cell r="H109" t="str">
            <v>NULL</v>
          </cell>
          <cell r="I109" t="str">
            <v>NULL</v>
          </cell>
          <cell r="J109" t="str">
            <v>NULL</v>
          </cell>
          <cell r="K109" t="str">
            <v>NULL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 t="str">
            <v>NULL</v>
          </cell>
          <cell r="G110" t="str">
            <v>NULL</v>
          </cell>
          <cell r="H110" t="str">
            <v>NULL</v>
          </cell>
          <cell r="I110" t="str">
            <v>NULL</v>
          </cell>
          <cell r="J110" t="str">
            <v>NULL</v>
          </cell>
          <cell r="K110" t="str">
            <v>NULL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3508285.13</v>
          </cell>
          <cell r="G111">
            <v>2953579.84</v>
          </cell>
          <cell r="H111">
            <v>5487094.3899999997</v>
          </cell>
          <cell r="I111">
            <v>4404489.62</v>
          </cell>
          <cell r="J111">
            <v>3556085.44</v>
          </cell>
          <cell r="K111">
            <v>2585543.67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0</v>
          </cell>
          <cell r="G112">
            <v>0</v>
          </cell>
          <cell r="H112">
            <v>0</v>
          </cell>
          <cell r="I112">
            <v>5907.78</v>
          </cell>
          <cell r="J112">
            <v>3631.28</v>
          </cell>
          <cell r="K112">
            <v>0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 t="str">
            <v>NULL</v>
          </cell>
          <cell r="G118" t="str">
            <v>NULL</v>
          </cell>
          <cell r="H118" t="str">
            <v>NULL</v>
          </cell>
          <cell r="I118" t="str">
            <v>NULL</v>
          </cell>
          <cell r="J118" t="str">
            <v>NULL</v>
          </cell>
          <cell r="K118" t="str">
            <v>NULL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2016849.51</v>
          </cell>
          <cell r="G126">
            <v>2410709.29</v>
          </cell>
          <cell r="H126">
            <v>1523595.35</v>
          </cell>
          <cell r="I126">
            <v>927215.7</v>
          </cell>
          <cell r="J126">
            <v>1056291.1100000001</v>
          </cell>
          <cell r="K126">
            <v>1431500.85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 t="str">
            <v>NULL</v>
          </cell>
          <cell r="G127" t="str">
            <v>NULL</v>
          </cell>
          <cell r="H127" t="str">
            <v>NULL</v>
          </cell>
          <cell r="I127" t="str">
            <v>NULL</v>
          </cell>
          <cell r="J127" t="str">
            <v>NULL</v>
          </cell>
          <cell r="K127" t="str">
            <v>NULL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 t="str">
            <v>NULL</v>
          </cell>
          <cell r="G128" t="str">
            <v>NULL</v>
          </cell>
          <cell r="H128" t="str">
            <v>NULL</v>
          </cell>
          <cell r="I128" t="str">
            <v>NULL</v>
          </cell>
          <cell r="J128" t="str">
            <v>NULL</v>
          </cell>
          <cell r="K128" t="str">
            <v>NULL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140162.59</v>
          </cell>
          <cell r="G129">
            <v>41339.75</v>
          </cell>
          <cell r="H129">
            <v>104621.98</v>
          </cell>
          <cell r="I129">
            <v>61981.01</v>
          </cell>
          <cell r="J129">
            <v>117574.21</v>
          </cell>
          <cell r="K129">
            <v>39996.160000000003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93651.36</v>
          </cell>
          <cell r="G130">
            <v>208129.65</v>
          </cell>
          <cell r="H130">
            <v>310659.20000000001</v>
          </cell>
          <cell r="I130">
            <v>268541.89</v>
          </cell>
          <cell r="J130">
            <v>261778.21</v>
          </cell>
          <cell r="K130">
            <v>110574.55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17402.52</v>
          </cell>
          <cell r="G131">
            <v>15224.74</v>
          </cell>
          <cell r="H131">
            <v>0</v>
          </cell>
          <cell r="I131">
            <v>0</v>
          </cell>
          <cell r="J131">
            <v>0</v>
          </cell>
          <cell r="K131" t="str">
            <v>NULL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1307012.29</v>
          </cell>
          <cell r="G132">
            <v>1042527.74</v>
          </cell>
          <cell r="H132">
            <v>847530.05</v>
          </cell>
          <cell r="I132">
            <v>765075.68</v>
          </cell>
          <cell r="J132">
            <v>623110.6</v>
          </cell>
          <cell r="K132">
            <v>841712.25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23795.040000000001</v>
          </cell>
          <cell r="G133">
            <v>14738.31</v>
          </cell>
          <cell r="H133">
            <v>0</v>
          </cell>
          <cell r="I133">
            <v>6255.28</v>
          </cell>
          <cell r="J133">
            <v>21097.58</v>
          </cell>
          <cell r="K133">
            <v>25156.23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131186.25</v>
          </cell>
          <cell r="G135">
            <v>235885.65</v>
          </cell>
          <cell r="H135">
            <v>132223.09</v>
          </cell>
          <cell r="I135">
            <v>16275.8</v>
          </cell>
          <cell r="J135">
            <v>78840.490000000005</v>
          </cell>
          <cell r="K135">
            <v>34977.800000000003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524517.01</v>
          </cell>
          <cell r="G136">
            <v>486198.96</v>
          </cell>
          <cell r="H136">
            <v>597616.24</v>
          </cell>
          <cell r="I136">
            <v>743455.28</v>
          </cell>
          <cell r="J136">
            <v>703330.92</v>
          </cell>
          <cell r="K136">
            <v>424539.88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 t="str">
            <v>NULL</v>
          </cell>
          <cell r="G138" t="str">
            <v>NULL</v>
          </cell>
          <cell r="H138" t="str">
            <v>NULL</v>
          </cell>
          <cell r="I138" t="str">
            <v>NULL</v>
          </cell>
          <cell r="J138" t="str">
            <v>NULL</v>
          </cell>
          <cell r="K138" t="str">
            <v>NULL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284130.83</v>
          </cell>
          <cell r="G139">
            <v>283698.3</v>
          </cell>
          <cell r="H139">
            <v>314794.26</v>
          </cell>
          <cell r="I139">
            <v>569574.56000000006</v>
          </cell>
          <cell r="J139">
            <v>333482.15000000002</v>
          </cell>
          <cell r="K139">
            <v>273062.40999999997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 t="str">
            <v>NULL</v>
          </cell>
          <cell r="G140" t="str">
            <v>NULL</v>
          </cell>
          <cell r="H140" t="str">
            <v>NULL</v>
          </cell>
          <cell r="I140" t="str">
            <v>NULL</v>
          </cell>
          <cell r="J140" t="str">
            <v>NULL</v>
          </cell>
          <cell r="K140" t="str">
            <v>NULL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 t="str">
            <v>NULL</v>
          </cell>
          <cell r="G141" t="str">
            <v>NULL</v>
          </cell>
          <cell r="H141" t="str">
            <v>NULL</v>
          </cell>
          <cell r="I141" t="str">
            <v>NULL</v>
          </cell>
          <cell r="J141" t="str">
            <v>NULL</v>
          </cell>
          <cell r="K141" t="str">
            <v>NULL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 t="str">
            <v>NULL</v>
          </cell>
          <cell r="G142" t="str">
            <v>NULL</v>
          </cell>
          <cell r="H142" t="str">
            <v>NULL</v>
          </cell>
          <cell r="I142" t="str">
            <v>NULL</v>
          </cell>
          <cell r="J142" t="str">
            <v>NULL</v>
          </cell>
          <cell r="K142" t="str">
            <v>NULL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9954.98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 t="str">
            <v>NULL</v>
          </cell>
          <cell r="G145" t="str">
            <v>NULL</v>
          </cell>
          <cell r="H145" t="str">
            <v>NULL</v>
          </cell>
          <cell r="I145" t="str">
            <v>NULL</v>
          </cell>
          <cell r="J145" t="str">
            <v>NULL</v>
          </cell>
          <cell r="K145" t="str">
            <v>NULL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1320550.44</v>
          </cell>
          <cell r="G146">
            <v>1070439.25</v>
          </cell>
          <cell r="H146">
            <v>2526236.36</v>
          </cell>
          <cell r="I146">
            <v>2092763.8</v>
          </cell>
          <cell r="J146">
            <v>3435134.9</v>
          </cell>
          <cell r="K146">
            <v>1486716.32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477145.69</v>
          </cell>
          <cell r="G147">
            <v>362835.22</v>
          </cell>
          <cell r="H147">
            <v>531164.93999999994</v>
          </cell>
          <cell r="I147">
            <v>283733.36</v>
          </cell>
          <cell r="J147">
            <v>201755.74</v>
          </cell>
          <cell r="K147">
            <v>116142.47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21985.33</v>
          </cell>
          <cell r="G148">
            <v>0</v>
          </cell>
          <cell r="H148">
            <v>30715.22</v>
          </cell>
          <cell r="I148">
            <v>11645.56</v>
          </cell>
          <cell r="J148">
            <v>16775.57</v>
          </cell>
          <cell r="K148">
            <v>22970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 t="str">
            <v>NULL</v>
          </cell>
          <cell r="G149" t="str">
            <v>NULL</v>
          </cell>
          <cell r="H149" t="str">
            <v>NULL</v>
          </cell>
          <cell r="I149" t="str">
            <v>NULL</v>
          </cell>
          <cell r="J149" t="str">
            <v>NULL</v>
          </cell>
          <cell r="K149" t="str">
            <v>NULL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 t="str">
            <v>NULL</v>
          </cell>
          <cell r="G151" t="str">
            <v>NULL</v>
          </cell>
          <cell r="H151" t="str">
            <v>NULL</v>
          </cell>
          <cell r="I151" t="str">
            <v>NULL</v>
          </cell>
          <cell r="J151" t="str">
            <v>NULL</v>
          </cell>
          <cell r="K151" t="str">
            <v>NULL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 t="str">
            <v>NULL</v>
          </cell>
          <cell r="G153" t="str">
            <v>NULL</v>
          </cell>
          <cell r="H153" t="str">
            <v>NULL</v>
          </cell>
          <cell r="I153" t="str">
            <v>NULL</v>
          </cell>
          <cell r="J153" t="str">
            <v>NULL</v>
          </cell>
          <cell r="K153" t="str">
            <v>NULL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193670.17</v>
          </cell>
          <cell r="G157">
            <v>43792.27</v>
          </cell>
          <cell r="H157">
            <v>31442.39</v>
          </cell>
          <cell r="I157">
            <v>279301.93</v>
          </cell>
          <cell r="J157">
            <v>30757.73</v>
          </cell>
          <cell r="K157">
            <v>443071.37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5047682.1399999997</v>
          </cell>
          <cell r="G161">
            <v>7940817.0599999996</v>
          </cell>
          <cell r="H161">
            <v>8611170.7100000009</v>
          </cell>
          <cell r="I161">
            <v>11793705.939999999</v>
          </cell>
          <cell r="J161">
            <v>8990294.9399999995</v>
          </cell>
          <cell r="K161">
            <v>9155468.2899999991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1166208.07</v>
          </cell>
          <cell r="G162">
            <v>1051780.75</v>
          </cell>
          <cell r="H162">
            <v>1199087.83</v>
          </cell>
          <cell r="I162">
            <v>1259872.76</v>
          </cell>
          <cell r="J162">
            <v>1580079.41</v>
          </cell>
          <cell r="K162">
            <v>1733090.61</v>
          </cell>
        </row>
        <row r="163">
          <cell r="C163" t="str">
            <v>9123</v>
          </cell>
          <cell r="D163" t="str">
            <v>CSE Admin</v>
          </cell>
          <cell r="E163" t="str">
            <v>NULL</v>
          </cell>
          <cell r="F163" t="str">
            <v>NULL</v>
          </cell>
          <cell r="G163" t="str">
            <v>NULL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NULL</v>
          </cell>
        </row>
        <row r="164">
          <cell r="C164" t="str">
            <v>PROV</v>
          </cell>
          <cell r="D164" t="str">
            <v>UBO CSE Provider</v>
          </cell>
          <cell r="E164" t="str">
            <v>NULL</v>
          </cell>
          <cell r="F164" t="str">
            <v>NULL</v>
          </cell>
          <cell r="G164" t="str">
            <v>NULL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NULL</v>
          </cell>
        </row>
      </sheetData>
      <sheetData sheetId="14"/>
      <sheetData sheetId="15"/>
      <sheetData sheetId="16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 t="str">
            <v>NULL</v>
          </cell>
          <cell r="G5" t="str">
            <v>NULL</v>
          </cell>
          <cell r="H5" t="str">
            <v>NULL</v>
          </cell>
          <cell r="I5" t="str">
            <v>NULL</v>
          </cell>
          <cell r="J5" t="str">
            <v>NULL</v>
          </cell>
          <cell r="K5" t="str">
            <v>NULL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185</v>
          </cell>
          <cell r="G6">
            <v>212</v>
          </cell>
          <cell r="H6">
            <v>219</v>
          </cell>
          <cell r="I6">
            <v>154</v>
          </cell>
          <cell r="J6">
            <v>138</v>
          </cell>
          <cell r="K6">
            <v>177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 t="str">
            <v>NULL</v>
          </cell>
          <cell r="G7" t="str">
            <v>NULL</v>
          </cell>
          <cell r="H7" t="str">
            <v>NULL</v>
          </cell>
          <cell r="I7" t="str">
            <v>NULL</v>
          </cell>
          <cell r="J7" t="str">
            <v>NULL</v>
          </cell>
          <cell r="K7" t="str">
            <v>NULL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 t="str">
            <v>NULL</v>
          </cell>
          <cell r="G8" t="str">
            <v>NULL</v>
          </cell>
          <cell r="H8" t="str">
            <v>NULL</v>
          </cell>
          <cell r="I8" t="str">
            <v>NULL</v>
          </cell>
          <cell r="J8" t="str">
            <v>NULL</v>
          </cell>
          <cell r="K8" t="str">
            <v>NULL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 t="str">
            <v>NULL</v>
          </cell>
          <cell r="G9" t="str">
            <v>NULL</v>
          </cell>
          <cell r="H9" t="str">
            <v>NULL</v>
          </cell>
          <cell r="I9" t="str">
            <v>NULL</v>
          </cell>
          <cell r="J9" t="str">
            <v>NULL</v>
          </cell>
          <cell r="K9" t="str">
            <v>NULL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210</v>
          </cell>
          <cell r="G10">
            <v>165</v>
          </cell>
          <cell r="H10">
            <v>170</v>
          </cell>
          <cell r="I10">
            <v>84</v>
          </cell>
          <cell r="J10">
            <v>107</v>
          </cell>
          <cell r="K10">
            <v>84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 t="str">
            <v>NULL</v>
          </cell>
          <cell r="G11" t="str">
            <v>NULL</v>
          </cell>
          <cell r="H11" t="str">
            <v>NULL</v>
          </cell>
          <cell r="I11" t="str">
            <v>NULL</v>
          </cell>
          <cell r="J11" t="str">
            <v>NULL</v>
          </cell>
          <cell r="K11" t="str">
            <v>NULL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 t="str">
            <v>NULL</v>
          </cell>
          <cell r="G12" t="str">
            <v>NULL</v>
          </cell>
          <cell r="H12" t="str">
            <v>NULL</v>
          </cell>
          <cell r="I12" t="str">
            <v>NULL</v>
          </cell>
          <cell r="J12" t="str">
            <v>NULL</v>
          </cell>
          <cell r="K12" t="str">
            <v>NULL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 t="str">
            <v>NULL</v>
          </cell>
          <cell r="G13" t="str">
            <v>NULL</v>
          </cell>
          <cell r="H13" t="str">
            <v>NULL</v>
          </cell>
          <cell r="I13" t="str">
            <v>NULL</v>
          </cell>
          <cell r="J13" t="str">
            <v>NULL</v>
          </cell>
          <cell r="K13" t="str">
            <v>NULL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 t="str">
            <v>NULL</v>
          </cell>
          <cell r="G14" t="str">
            <v>NULL</v>
          </cell>
          <cell r="H14" t="str">
            <v>NULL</v>
          </cell>
          <cell r="I14" t="str">
            <v>NULL</v>
          </cell>
          <cell r="J14" t="str">
            <v>NULL</v>
          </cell>
          <cell r="K14" t="str">
            <v>NULL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 t="str">
            <v>NULL</v>
          </cell>
          <cell r="G15" t="str">
            <v>NULL</v>
          </cell>
          <cell r="H15" t="str">
            <v>NULL</v>
          </cell>
          <cell r="I15" t="str">
            <v>NULL</v>
          </cell>
          <cell r="J15" t="str">
            <v>NULL</v>
          </cell>
          <cell r="K15" t="str">
            <v>NULL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89</v>
          </cell>
          <cell r="G16">
            <v>113</v>
          </cell>
          <cell r="H16">
            <v>99</v>
          </cell>
          <cell r="I16">
            <v>18</v>
          </cell>
          <cell r="J16">
            <v>79</v>
          </cell>
          <cell r="K16">
            <v>41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 t="str">
            <v>NULL</v>
          </cell>
          <cell r="G17" t="str">
            <v>NULL</v>
          </cell>
          <cell r="H17" t="str">
            <v>NULL</v>
          </cell>
          <cell r="I17" t="str">
            <v>NULL</v>
          </cell>
          <cell r="J17" t="str">
            <v>NULL</v>
          </cell>
          <cell r="K17" t="str">
            <v>NULL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 t="str">
            <v>NULL</v>
          </cell>
          <cell r="G18" t="str">
            <v>NULL</v>
          </cell>
          <cell r="H18" t="str">
            <v>NULL</v>
          </cell>
          <cell r="I18" t="str">
            <v>NULL</v>
          </cell>
          <cell r="J18" t="str">
            <v>NULL</v>
          </cell>
          <cell r="K18" t="str">
            <v>NULL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 t="str">
            <v>NULL</v>
          </cell>
          <cell r="G19" t="str">
            <v>NULL</v>
          </cell>
          <cell r="H19" t="str">
            <v>NULL</v>
          </cell>
          <cell r="I19" t="str">
            <v>NULL</v>
          </cell>
          <cell r="J19" t="str">
            <v>NULL</v>
          </cell>
          <cell r="K19" t="str">
            <v>NULL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 t="str">
            <v>NULL</v>
          </cell>
          <cell r="G20" t="str">
            <v>NULL</v>
          </cell>
          <cell r="H20" t="str">
            <v>NULL</v>
          </cell>
          <cell r="I20" t="str">
            <v>NULL</v>
          </cell>
          <cell r="J20" t="str">
            <v>NULL</v>
          </cell>
          <cell r="K20" t="str">
            <v>NULL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 t="str">
            <v>NULL</v>
          </cell>
          <cell r="G21" t="str">
            <v>NULL</v>
          </cell>
          <cell r="H21" t="str">
            <v>NULL</v>
          </cell>
          <cell r="I21" t="str">
            <v>NULL</v>
          </cell>
          <cell r="J21" t="str">
            <v>NULL</v>
          </cell>
          <cell r="K21" t="str">
            <v>NULL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15</v>
          </cell>
          <cell r="G22">
            <v>6</v>
          </cell>
          <cell r="H22">
            <v>5</v>
          </cell>
          <cell r="I22">
            <v>0</v>
          </cell>
          <cell r="J22">
            <v>24</v>
          </cell>
          <cell r="K22" t="str">
            <v>NULL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 t="str">
            <v>NULL</v>
          </cell>
          <cell r="G23" t="str">
            <v>NULL</v>
          </cell>
          <cell r="H23" t="str">
            <v>NULL</v>
          </cell>
          <cell r="I23" t="str">
            <v>NULL</v>
          </cell>
          <cell r="J23" t="str">
            <v>NULL</v>
          </cell>
          <cell r="K23" t="str">
            <v>NULL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 t="str">
            <v>NULL</v>
          </cell>
          <cell r="G24" t="str">
            <v>NULL</v>
          </cell>
          <cell r="H24" t="str">
            <v>NULL</v>
          </cell>
          <cell r="I24" t="str">
            <v>NULL</v>
          </cell>
          <cell r="J24" t="str">
            <v>NULL</v>
          </cell>
          <cell r="K24" t="str">
            <v>NULL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 t="str">
            <v>NULL</v>
          </cell>
          <cell r="G25" t="str">
            <v>NULL</v>
          </cell>
          <cell r="H25" t="str">
            <v>NULL</v>
          </cell>
          <cell r="I25" t="str">
            <v>NULL</v>
          </cell>
          <cell r="J25" t="str">
            <v>NULL</v>
          </cell>
          <cell r="K25" t="str">
            <v>NULL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0</v>
          </cell>
          <cell r="G26" t="str">
            <v>NULL</v>
          </cell>
          <cell r="H26" t="str">
            <v>NULL</v>
          </cell>
          <cell r="I26" t="str">
            <v>NULL</v>
          </cell>
          <cell r="J26" t="str">
            <v>NULL</v>
          </cell>
          <cell r="K26" t="str">
            <v>NULL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147</v>
          </cell>
          <cell r="G27">
            <v>132</v>
          </cell>
          <cell r="H27">
            <v>138</v>
          </cell>
          <cell r="I27">
            <v>23</v>
          </cell>
          <cell r="J27">
            <v>83</v>
          </cell>
          <cell r="K27">
            <v>75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 t="str">
            <v>NULL</v>
          </cell>
          <cell r="G28" t="str">
            <v>NULL</v>
          </cell>
          <cell r="H28" t="str">
            <v>NULL</v>
          </cell>
          <cell r="I28" t="str">
            <v>NULL</v>
          </cell>
          <cell r="J28" t="str">
            <v>NULL</v>
          </cell>
          <cell r="K28" t="str">
            <v>NULL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 t="str">
            <v>NULL</v>
          </cell>
          <cell r="G29" t="str">
            <v>NULL</v>
          </cell>
          <cell r="H29" t="str">
            <v>NULL</v>
          </cell>
          <cell r="I29" t="str">
            <v>NULL</v>
          </cell>
          <cell r="J29" t="str">
            <v>NULL</v>
          </cell>
          <cell r="K29" t="str">
            <v>NULL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 t="str">
            <v>NULL</v>
          </cell>
          <cell r="G30" t="str">
            <v>NULL</v>
          </cell>
          <cell r="H30" t="str">
            <v>NULL</v>
          </cell>
          <cell r="I30" t="str">
            <v>NULL</v>
          </cell>
          <cell r="J30" t="str">
            <v>NULL</v>
          </cell>
          <cell r="K30" t="str">
            <v>NULL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 t="str">
            <v>NULL</v>
          </cell>
          <cell r="G31" t="str">
            <v>NULL</v>
          </cell>
          <cell r="H31" t="str">
            <v>NULL</v>
          </cell>
          <cell r="I31" t="str">
            <v>NULL</v>
          </cell>
          <cell r="J31" t="str">
            <v>NULL</v>
          </cell>
          <cell r="K31" t="str">
            <v>NULL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128</v>
          </cell>
          <cell r="G32">
            <v>214</v>
          </cell>
          <cell r="H32">
            <v>200</v>
          </cell>
          <cell r="I32">
            <v>170</v>
          </cell>
          <cell r="J32">
            <v>272</v>
          </cell>
          <cell r="K32">
            <v>192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 t="str">
            <v>NULL</v>
          </cell>
          <cell r="G33" t="str">
            <v>NULL</v>
          </cell>
          <cell r="H33" t="str">
            <v>NULL</v>
          </cell>
          <cell r="I33" t="str">
            <v>NULL</v>
          </cell>
          <cell r="J33" t="str">
            <v>NULL</v>
          </cell>
          <cell r="K33" t="str">
            <v>NULL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 t="str">
            <v>NULL</v>
          </cell>
          <cell r="G34" t="str">
            <v>NULL</v>
          </cell>
          <cell r="H34" t="str">
            <v>NULL</v>
          </cell>
          <cell r="I34" t="str">
            <v>NULL</v>
          </cell>
          <cell r="J34" t="str">
            <v>NULL</v>
          </cell>
          <cell r="K34" t="str">
            <v>NULL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 t="str">
            <v>NULL</v>
          </cell>
          <cell r="G35" t="str">
            <v>NULL</v>
          </cell>
          <cell r="H35" t="str">
            <v>NULL</v>
          </cell>
          <cell r="I35" t="str">
            <v>NULL</v>
          </cell>
          <cell r="J35" t="str">
            <v>NULL</v>
          </cell>
          <cell r="K35" t="str">
            <v>NULL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 t="str">
            <v>NULL</v>
          </cell>
          <cell r="G36" t="str">
            <v>NULL</v>
          </cell>
          <cell r="H36" t="str">
            <v>NULL</v>
          </cell>
          <cell r="I36" t="str">
            <v>NULL</v>
          </cell>
          <cell r="J36" t="str">
            <v>NULL</v>
          </cell>
          <cell r="K36" t="str">
            <v>NULL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 t="str">
            <v>NULL</v>
          </cell>
          <cell r="G37" t="str">
            <v>NULL</v>
          </cell>
          <cell r="H37" t="str">
            <v>NULL</v>
          </cell>
          <cell r="I37" t="str">
            <v>NULL</v>
          </cell>
          <cell r="J37" t="str">
            <v>NULL</v>
          </cell>
          <cell r="K37" t="str">
            <v>NULL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 t="str">
            <v>NULL</v>
          </cell>
          <cell r="G38" t="str">
            <v>NULL</v>
          </cell>
          <cell r="H38" t="str">
            <v>NULL</v>
          </cell>
          <cell r="I38" t="str">
            <v>NULL</v>
          </cell>
          <cell r="J38" t="str">
            <v>NULL</v>
          </cell>
          <cell r="K38" t="str">
            <v>NULL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271</v>
          </cell>
          <cell r="G39">
            <v>279</v>
          </cell>
          <cell r="H39">
            <v>245</v>
          </cell>
          <cell r="I39">
            <v>36</v>
          </cell>
          <cell r="J39">
            <v>217</v>
          </cell>
          <cell r="K39">
            <v>143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 t="str">
            <v>NULL</v>
          </cell>
          <cell r="G40" t="str">
            <v>NULL</v>
          </cell>
          <cell r="H40" t="str">
            <v>NULL</v>
          </cell>
          <cell r="I40" t="str">
            <v>NULL</v>
          </cell>
          <cell r="J40" t="str">
            <v>NULL</v>
          </cell>
          <cell r="K40" t="str">
            <v>NULL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 t="str">
            <v>NULL</v>
          </cell>
          <cell r="G41" t="str">
            <v>NULL</v>
          </cell>
          <cell r="H41" t="str">
            <v>NULL</v>
          </cell>
          <cell r="I41" t="str">
            <v>NULL</v>
          </cell>
          <cell r="J41" t="str">
            <v>NULL</v>
          </cell>
          <cell r="K41" t="str">
            <v>NULL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 t="str">
            <v>NULL</v>
          </cell>
          <cell r="G42" t="str">
            <v>NULL</v>
          </cell>
          <cell r="H42" t="str">
            <v>NULL</v>
          </cell>
          <cell r="I42" t="str">
            <v>NULL</v>
          </cell>
          <cell r="J42" t="str">
            <v>NULL</v>
          </cell>
          <cell r="K42" t="str">
            <v>NULL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 t="str">
            <v>NULL</v>
          </cell>
          <cell r="G43" t="str">
            <v>NULL</v>
          </cell>
          <cell r="H43" t="str">
            <v>NULL</v>
          </cell>
          <cell r="I43" t="str">
            <v>NULL</v>
          </cell>
          <cell r="J43" t="str">
            <v>NULL</v>
          </cell>
          <cell r="K43" t="str">
            <v>NULL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 t="str">
            <v>NULL</v>
          </cell>
          <cell r="G44" t="str">
            <v>NULL</v>
          </cell>
          <cell r="H44" t="str">
            <v>NULL</v>
          </cell>
          <cell r="I44" t="str">
            <v>NULL</v>
          </cell>
          <cell r="J44" t="str">
            <v>NULL</v>
          </cell>
          <cell r="K44" t="str">
            <v>NULL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 t="str">
            <v>NULL</v>
          </cell>
          <cell r="G45" t="str">
            <v>NULL</v>
          </cell>
          <cell r="H45" t="str">
            <v>NULL</v>
          </cell>
          <cell r="I45" t="str">
            <v>NULL</v>
          </cell>
          <cell r="J45" t="str">
            <v>NULL</v>
          </cell>
          <cell r="K45" t="str">
            <v>NULL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 t="str">
            <v>NULL</v>
          </cell>
          <cell r="G46" t="str">
            <v>NULL</v>
          </cell>
          <cell r="H46" t="str">
            <v>NULL</v>
          </cell>
          <cell r="I46" t="str">
            <v>NULL</v>
          </cell>
          <cell r="J46" t="str">
            <v>NULL</v>
          </cell>
          <cell r="K46" t="str">
            <v>NULL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0</v>
          </cell>
          <cell r="G47" t="str">
            <v>NULL</v>
          </cell>
          <cell r="H47" t="str">
            <v>NULL</v>
          </cell>
          <cell r="I47" t="str">
            <v>NULL</v>
          </cell>
          <cell r="J47" t="str">
            <v>NULL</v>
          </cell>
          <cell r="K47" t="str">
            <v>NULL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 t="str">
            <v>NULL</v>
          </cell>
          <cell r="G48" t="str">
            <v>NULL</v>
          </cell>
          <cell r="H48" t="str">
            <v>NULL</v>
          </cell>
          <cell r="I48" t="str">
            <v>NULL</v>
          </cell>
          <cell r="J48" t="str">
            <v>NULL</v>
          </cell>
          <cell r="K48" t="str">
            <v>NULL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49</v>
          </cell>
          <cell r="G49">
            <v>48</v>
          </cell>
          <cell r="H49">
            <v>41</v>
          </cell>
          <cell r="I49">
            <v>24</v>
          </cell>
          <cell r="J49">
            <v>37</v>
          </cell>
          <cell r="K49">
            <v>21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 t="str">
            <v>NULL</v>
          </cell>
          <cell r="G50" t="str">
            <v>NULL</v>
          </cell>
          <cell r="H50" t="str">
            <v>NULL</v>
          </cell>
          <cell r="I50" t="str">
            <v>NULL</v>
          </cell>
          <cell r="J50" t="str">
            <v>NULL</v>
          </cell>
          <cell r="K50" t="str">
            <v>NULL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 t="str">
            <v>NULL</v>
          </cell>
          <cell r="G51" t="str">
            <v>NULL</v>
          </cell>
          <cell r="H51" t="str">
            <v>NULL</v>
          </cell>
          <cell r="I51" t="str">
            <v>NULL</v>
          </cell>
          <cell r="J51" t="str">
            <v>NULL</v>
          </cell>
          <cell r="K51" t="str">
            <v>NULL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 t="str">
            <v>NULL</v>
          </cell>
          <cell r="G52" t="str">
            <v>NULL</v>
          </cell>
          <cell r="H52" t="str">
            <v>NULL</v>
          </cell>
          <cell r="I52" t="str">
            <v>NULL</v>
          </cell>
          <cell r="J52" t="str">
            <v>NULL</v>
          </cell>
          <cell r="K52" t="str">
            <v>NULL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 t="str">
            <v>NULL</v>
          </cell>
          <cell r="G53" t="str">
            <v>NULL</v>
          </cell>
          <cell r="H53" t="str">
            <v>NULL</v>
          </cell>
          <cell r="I53" t="str">
            <v>NULL</v>
          </cell>
          <cell r="J53" t="str">
            <v>NULL</v>
          </cell>
          <cell r="K53" t="str">
            <v>NULL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 t="str">
            <v>NULL</v>
          </cell>
          <cell r="G55" t="str">
            <v>NULL</v>
          </cell>
          <cell r="H55" t="str">
            <v>NULL</v>
          </cell>
          <cell r="I55" t="str">
            <v>NULL</v>
          </cell>
          <cell r="J55" t="str">
            <v>NULL</v>
          </cell>
          <cell r="K55" t="str">
            <v>NULL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 t="str">
            <v>NULL</v>
          </cell>
          <cell r="G56" t="str">
            <v>NULL</v>
          </cell>
          <cell r="H56" t="str">
            <v>NULL</v>
          </cell>
          <cell r="I56" t="str">
            <v>NULL</v>
          </cell>
          <cell r="J56" t="str">
            <v>NULL</v>
          </cell>
          <cell r="K56" t="str">
            <v>NULL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 t="str">
            <v>NULL</v>
          </cell>
          <cell r="G57" t="str">
            <v>NULL</v>
          </cell>
          <cell r="H57" t="str">
            <v>NULL</v>
          </cell>
          <cell r="I57" t="str">
            <v>NULL</v>
          </cell>
          <cell r="J57" t="str">
            <v>NULL</v>
          </cell>
          <cell r="K57" t="str">
            <v>NULL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 t="str">
            <v>NULL</v>
          </cell>
          <cell r="G58" t="str">
            <v>NULL</v>
          </cell>
          <cell r="H58" t="str">
            <v>NULL</v>
          </cell>
          <cell r="I58" t="str">
            <v>NULL</v>
          </cell>
          <cell r="J58" t="str">
            <v>NULL</v>
          </cell>
          <cell r="K58" t="str">
            <v>NULL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 t="str">
            <v>NULL</v>
          </cell>
          <cell r="G60" t="str">
            <v>NULL</v>
          </cell>
          <cell r="H60" t="str">
            <v>NULL</v>
          </cell>
          <cell r="I60" t="str">
            <v>NULL</v>
          </cell>
          <cell r="J60" t="str">
            <v>NULL</v>
          </cell>
          <cell r="K60" t="str">
            <v>NULL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 t="str">
            <v>NULL</v>
          </cell>
          <cell r="G61" t="str">
            <v>NULL</v>
          </cell>
          <cell r="H61" t="str">
            <v>NULL</v>
          </cell>
          <cell r="I61" t="str">
            <v>NULL</v>
          </cell>
          <cell r="J61" t="str">
            <v>NULL</v>
          </cell>
          <cell r="K61" t="str">
            <v>NULL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 t="str">
            <v>NULL</v>
          </cell>
          <cell r="G63" t="str">
            <v>NULL</v>
          </cell>
          <cell r="H63" t="str">
            <v>NULL</v>
          </cell>
          <cell r="I63" t="str">
            <v>NULL</v>
          </cell>
          <cell r="J63" t="str">
            <v>NULL</v>
          </cell>
          <cell r="K63" t="str">
            <v>NULL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 t="str">
            <v>NULL</v>
          </cell>
          <cell r="G65" t="str">
            <v>NULL</v>
          </cell>
          <cell r="H65" t="str">
            <v>NULL</v>
          </cell>
          <cell r="I65" t="str">
            <v>NULL</v>
          </cell>
          <cell r="J65" t="str">
            <v>NULL</v>
          </cell>
          <cell r="K65" t="str">
            <v>NULL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 t="str">
            <v>NULL</v>
          </cell>
          <cell r="G67" t="str">
            <v>NULL</v>
          </cell>
          <cell r="H67" t="str">
            <v>NULL</v>
          </cell>
          <cell r="I67" t="str">
            <v>NULL</v>
          </cell>
          <cell r="J67" t="str">
            <v>NULL</v>
          </cell>
          <cell r="K67" t="str">
            <v>NULL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0</v>
          </cell>
          <cell r="I68">
            <v>0</v>
          </cell>
          <cell r="J68" t="str">
            <v>NULL</v>
          </cell>
          <cell r="K68">
            <v>2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 t="str">
            <v>NULL</v>
          </cell>
          <cell r="J69" t="str">
            <v>NULL</v>
          </cell>
          <cell r="K69" t="str">
            <v>NULL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 t="str">
            <v>NULL</v>
          </cell>
          <cell r="J70" t="str">
            <v>NULL</v>
          </cell>
          <cell r="K70" t="str">
            <v>NULL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 t="str">
            <v>NULL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0</v>
          </cell>
          <cell r="J72">
            <v>4</v>
          </cell>
          <cell r="K72">
            <v>1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2</v>
          </cell>
          <cell r="J73">
            <v>2</v>
          </cell>
          <cell r="K73">
            <v>2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 t="str">
            <v>NULL</v>
          </cell>
          <cell r="J75" t="str">
            <v>NULL</v>
          </cell>
          <cell r="K75" t="str">
            <v>NULL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NULL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 t="str">
            <v>NULL</v>
          </cell>
          <cell r="J77" t="str">
            <v>NULL</v>
          </cell>
          <cell r="K77" t="str">
            <v>NULL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 t="str">
            <v>NULL</v>
          </cell>
          <cell r="J78" t="str">
            <v>NULL</v>
          </cell>
          <cell r="K78" t="str">
            <v>NULL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0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 t="str">
            <v>NULL</v>
          </cell>
          <cell r="G80" t="str">
            <v>NULL</v>
          </cell>
          <cell r="H80" t="str">
            <v>NULL</v>
          </cell>
          <cell r="I80" t="str">
            <v>NULL</v>
          </cell>
          <cell r="J80" t="str">
            <v>NULL</v>
          </cell>
          <cell r="K80" t="str">
            <v>NULL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 t="str">
            <v>NULL</v>
          </cell>
          <cell r="G81" t="str">
            <v>NULL</v>
          </cell>
          <cell r="H81" t="str">
            <v>NULL</v>
          </cell>
          <cell r="I81" t="str">
            <v>NULL</v>
          </cell>
          <cell r="J81" t="str">
            <v>NULL</v>
          </cell>
          <cell r="K81" t="str">
            <v>NULL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 t="str">
            <v>NULL</v>
          </cell>
          <cell r="G83" t="str">
            <v>NULL</v>
          </cell>
          <cell r="H83" t="str">
            <v>NULL</v>
          </cell>
          <cell r="I83" t="str">
            <v>NULL</v>
          </cell>
          <cell r="J83" t="str">
            <v>NULL</v>
          </cell>
          <cell r="K83" t="str">
            <v>NULL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 t="str">
            <v>NULL</v>
          </cell>
          <cell r="G85" t="str">
            <v>NULL</v>
          </cell>
          <cell r="H85" t="str">
            <v>NULL</v>
          </cell>
          <cell r="I85" t="str">
            <v>NULL</v>
          </cell>
          <cell r="J85" t="str">
            <v>NULL</v>
          </cell>
          <cell r="K85" t="str">
            <v>NULL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50</v>
          </cell>
          <cell r="G86">
            <v>61</v>
          </cell>
          <cell r="H86">
            <v>39</v>
          </cell>
          <cell r="I86">
            <v>34</v>
          </cell>
          <cell r="J86">
            <v>36</v>
          </cell>
          <cell r="K86">
            <v>34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 t="str">
            <v>NULL</v>
          </cell>
          <cell r="G87" t="str">
            <v>NULL</v>
          </cell>
          <cell r="H87" t="str">
            <v>NULL</v>
          </cell>
          <cell r="I87" t="str">
            <v>NULL</v>
          </cell>
          <cell r="J87" t="str">
            <v>NULL</v>
          </cell>
          <cell r="K87" t="str">
            <v>NULL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41</v>
          </cell>
          <cell r="G88">
            <v>42</v>
          </cell>
          <cell r="H88">
            <v>30</v>
          </cell>
          <cell r="I88">
            <v>44</v>
          </cell>
          <cell r="J88">
            <v>80</v>
          </cell>
          <cell r="K88">
            <v>104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0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165</v>
          </cell>
          <cell r="G90">
            <v>142</v>
          </cell>
          <cell r="H90">
            <v>99</v>
          </cell>
          <cell r="I90">
            <v>108</v>
          </cell>
          <cell r="J90">
            <v>166</v>
          </cell>
          <cell r="K90">
            <v>212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33</v>
          </cell>
          <cell r="G91">
            <v>42</v>
          </cell>
          <cell r="H91">
            <v>39</v>
          </cell>
          <cell r="I91">
            <v>30</v>
          </cell>
          <cell r="J91">
            <v>44</v>
          </cell>
          <cell r="K91">
            <v>50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45</v>
          </cell>
          <cell r="G92">
            <v>54</v>
          </cell>
          <cell r="H92">
            <v>42</v>
          </cell>
          <cell r="I92">
            <v>50</v>
          </cell>
          <cell r="J92">
            <v>88</v>
          </cell>
          <cell r="K92">
            <v>36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270</v>
          </cell>
          <cell r="G93">
            <v>181</v>
          </cell>
          <cell r="H93">
            <v>325</v>
          </cell>
          <cell r="I93">
            <v>260</v>
          </cell>
          <cell r="J93">
            <v>270</v>
          </cell>
          <cell r="K93">
            <v>376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24</v>
          </cell>
          <cell r="G94">
            <v>45</v>
          </cell>
          <cell r="H94">
            <v>19</v>
          </cell>
          <cell r="I94">
            <v>44</v>
          </cell>
          <cell r="J94">
            <v>22</v>
          </cell>
          <cell r="K94">
            <v>12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 t="str">
            <v>NULL</v>
          </cell>
          <cell r="G95" t="str">
            <v>NULL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NULL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25</v>
          </cell>
          <cell r="G96">
            <v>49</v>
          </cell>
          <cell r="H96">
            <v>38</v>
          </cell>
          <cell r="I96">
            <v>128</v>
          </cell>
          <cell r="J96">
            <v>2</v>
          </cell>
          <cell r="K96">
            <v>24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10</v>
          </cell>
          <cell r="G97">
            <v>20</v>
          </cell>
          <cell r="H97">
            <v>13</v>
          </cell>
          <cell r="I97">
            <v>16</v>
          </cell>
          <cell r="J97">
            <v>0</v>
          </cell>
          <cell r="K97">
            <v>0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16</v>
          </cell>
          <cell r="G98">
            <v>12</v>
          </cell>
          <cell r="H98">
            <v>14</v>
          </cell>
          <cell r="I98">
            <v>18</v>
          </cell>
          <cell r="J98">
            <v>42</v>
          </cell>
          <cell r="K98">
            <v>12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 t="str">
            <v>NULL</v>
          </cell>
          <cell r="G99" t="str">
            <v>NULL</v>
          </cell>
          <cell r="H99" t="str">
            <v>NULL</v>
          </cell>
          <cell r="I99" t="str">
            <v>NULL</v>
          </cell>
          <cell r="J99" t="str">
            <v>NULL</v>
          </cell>
          <cell r="K99" t="str">
            <v>NULL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48</v>
          </cell>
          <cell r="G100">
            <v>32</v>
          </cell>
          <cell r="H100">
            <v>18</v>
          </cell>
          <cell r="I100">
            <v>48</v>
          </cell>
          <cell r="J100">
            <v>30</v>
          </cell>
          <cell r="K100">
            <v>28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9</v>
          </cell>
          <cell r="G102">
            <v>4</v>
          </cell>
          <cell r="H102">
            <v>8</v>
          </cell>
          <cell r="I102">
            <v>2</v>
          </cell>
          <cell r="J102">
            <v>8</v>
          </cell>
          <cell r="K102">
            <v>12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216</v>
          </cell>
          <cell r="G103">
            <v>182</v>
          </cell>
          <cell r="H103">
            <v>166</v>
          </cell>
          <cell r="I103">
            <v>218</v>
          </cell>
          <cell r="J103">
            <v>266</v>
          </cell>
          <cell r="K103">
            <v>230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29</v>
          </cell>
          <cell r="G104">
            <v>26</v>
          </cell>
          <cell r="H104">
            <v>8</v>
          </cell>
          <cell r="I104">
            <v>20</v>
          </cell>
          <cell r="J104">
            <v>0</v>
          </cell>
          <cell r="K104">
            <v>0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3</v>
          </cell>
          <cell r="G105">
            <v>3</v>
          </cell>
          <cell r="H105">
            <v>2</v>
          </cell>
          <cell r="I105" t="str">
            <v>NULL</v>
          </cell>
          <cell r="J105">
            <v>0</v>
          </cell>
          <cell r="K105">
            <v>0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109</v>
          </cell>
          <cell r="G106">
            <v>105</v>
          </cell>
          <cell r="H106">
            <v>99</v>
          </cell>
          <cell r="I106">
            <v>198</v>
          </cell>
          <cell r="J106">
            <v>154</v>
          </cell>
          <cell r="K106">
            <v>188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708</v>
          </cell>
          <cell r="G107">
            <v>641</v>
          </cell>
          <cell r="H107">
            <v>734</v>
          </cell>
          <cell r="I107">
            <v>560</v>
          </cell>
          <cell r="J107">
            <v>974</v>
          </cell>
          <cell r="K107">
            <v>478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63</v>
          </cell>
          <cell r="G108">
            <v>56</v>
          </cell>
          <cell r="H108">
            <v>55</v>
          </cell>
          <cell r="I108">
            <v>86</v>
          </cell>
          <cell r="J108">
            <v>140</v>
          </cell>
          <cell r="K108">
            <v>104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 t="str">
            <v>NULL</v>
          </cell>
          <cell r="G109" t="str">
            <v>NULL</v>
          </cell>
          <cell r="H109" t="str">
            <v>NULL</v>
          </cell>
          <cell r="I109" t="str">
            <v>NULL</v>
          </cell>
          <cell r="J109" t="str">
            <v>NULL</v>
          </cell>
          <cell r="K109" t="str">
            <v>NULL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 t="str">
            <v>NULL</v>
          </cell>
          <cell r="G110" t="str">
            <v>NULL</v>
          </cell>
          <cell r="H110" t="str">
            <v>NULL</v>
          </cell>
          <cell r="I110" t="str">
            <v>NULL</v>
          </cell>
          <cell r="J110" t="str">
            <v>NULL</v>
          </cell>
          <cell r="K110" t="str">
            <v>NULL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393</v>
          </cell>
          <cell r="G111">
            <v>401</v>
          </cell>
          <cell r="H111">
            <v>477</v>
          </cell>
          <cell r="I111">
            <v>454</v>
          </cell>
          <cell r="J111">
            <v>428</v>
          </cell>
          <cell r="K111">
            <v>290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0</v>
          </cell>
          <cell r="G112">
            <v>2</v>
          </cell>
          <cell r="H112">
            <v>3</v>
          </cell>
          <cell r="I112">
            <v>4</v>
          </cell>
          <cell r="J112">
            <v>0</v>
          </cell>
          <cell r="K112">
            <v>2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 t="str">
            <v>NULL</v>
          </cell>
          <cell r="G118" t="str">
            <v>NULL</v>
          </cell>
          <cell r="H118" t="str">
            <v>NULL</v>
          </cell>
          <cell r="I118" t="str">
            <v>NULL</v>
          </cell>
          <cell r="J118" t="str">
            <v>NULL</v>
          </cell>
          <cell r="K118" t="str">
            <v>NULL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142</v>
          </cell>
          <cell r="G126">
            <v>96</v>
          </cell>
          <cell r="H126">
            <v>95</v>
          </cell>
          <cell r="I126">
            <v>40</v>
          </cell>
          <cell r="J126">
            <v>112</v>
          </cell>
          <cell r="K126">
            <v>128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 t="str">
            <v>NULL</v>
          </cell>
          <cell r="G127" t="str">
            <v>NULL</v>
          </cell>
          <cell r="H127" t="str">
            <v>NULL</v>
          </cell>
          <cell r="I127" t="str">
            <v>NULL</v>
          </cell>
          <cell r="J127" t="str">
            <v>NULL</v>
          </cell>
          <cell r="K127" t="str">
            <v>NULL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 t="str">
            <v>NULL</v>
          </cell>
          <cell r="G128" t="str">
            <v>NULL</v>
          </cell>
          <cell r="H128" t="str">
            <v>NULL</v>
          </cell>
          <cell r="I128" t="str">
            <v>NULL</v>
          </cell>
          <cell r="J128" t="str">
            <v>NULL</v>
          </cell>
          <cell r="K128" t="str">
            <v>NULL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8</v>
          </cell>
          <cell r="G129">
            <v>6</v>
          </cell>
          <cell r="H129">
            <v>12</v>
          </cell>
          <cell r="I129">
            <v>14</v>
          </cell>
          <cell r="J129">
            <v>14</v>
          </cell>
          <cell r="K129">
            <v>6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28</v>
          </cell>
          <cell r="G130">
            <v>36</v>
          </cell>
          <cell r="H130">
            <v>41</v>
          </cell>
          <cell r="I130">
            <v>46</v>
          </cell>
          <cell r="J130">
            <v>39</v>
          </cell>
          <cell r="K130">
            <v>16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5</v>
          </cell>
          <cell r="G131">
            <v>3</v>
          </cell>
          <cell r="H131">
            <v>0</v>
          </cell>
          <cell r="I131">
            <v>0</v>
          </cell>
          <cell r="J131">
            <v>0</v>
          </cell>
          <cell r="K131" t="str">
            <v>NULL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170</v>
          </cell>
          <cell r="G132">
            <v>201</v>
          </cell>
          <cell r="H132">
            <v>66</v>
          </cell>
          <cell r="I132">
            <v>104</v>
          </cell>
          <cell r="J132">
            <v>134</v>
          </cell>
          <cell r="K132">
            <v>130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9</v>
          </cell>
          <cell r="G133">
            <v>6</v>
          </cell>
          <cell r="H133">
            <v>5</v>
          </cell>
          <cell r="I133">
            <v>0</v>
          </cell>
          <cell r="J133">
            <v>12</v>
          </cell>
          <cell r="K133">
            <v>24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57</v>
          </cell>
          <cell r="G135">
            <v>41</v>
          </cell>
          <cell r="H135">
            <v>23</v>
          </cell>
          <cell r="I135">
            <v>12</v>
          </cell>
          <cell r="J135">
            <v>18</v>
          </cell>
          <cell r="K135">
            <v>6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54</v>
          </cell>
          <cell r="G136">
            <v>164</v>
          </cell>
          <cell r="H136">
            <v>168</v>
          </cell>
          <cell r="I136">
            <v>120</v>
          </cell>
          <cell r="J136">
            <v>98</v>
          </cell>
          <cell r="K136">
            <v>60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 t="str">
            <v>NULL</v>
          </cell>
          <cell r="G138" t="str">
            <v>NULL</v>
          </cell>
          <cell r="H138" t="str">
            <v>NULL</v>
          </cell>
          <cell r="I138" t="str">
            <v>NULL</v>
          </cell>
          <cell r="J138" t="str">
            <v>NULL</v>
          </cell>
          <cell r="K138" t="str">
            <v>NULL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56</v>
          </cell>
          <cell r="G139">
            <v>86</v>
          </cell>
          <cell r="H139">
            <v>83</v>
          </cell>
          <cell r="I139">
            <v>142</v>
          </cell>
          <cell r="J139">
            <v>92</v>
          </cell>
          <cell r="K139">
            <v>80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 t="str">
            <v>NULL</v>
          </cell>
          <cell r="G140" t="str">
            <v>NULL</v>
          </cell>
          <cell r="H140" t="str">
            <v>NULL</v>
          </cell>
          <cell r="I140" t="str">
            <v>NULL</v>
          </cell>
          <cell r="J140" t="str">
            <v>NULL</v>
          </cell>
          <cell r="K140" t="str">
            <v>NULL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 t="str">
            <v>NULL</v>
          </cell>
          <cell r="G141" t="str">
            <v>NULL</v>
          </cell>
          <cell r="H141" t="str">
            <v>NULL</v>
          </cell>
          <cell r="I141" t="str">
            <v>NULL</v>
          </cell>
          <cell r="J141" t="str">
            <v>NULL</v>
          </cell>
          <cell r="K141" t="str">
            <v>NULL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 t="str">
            <v>NULL</v>
          </cell>
          <cell r="G142" t="str">
            <v>NULL</v>
          </cell>
          <cell r="H142" t="str">
            <v>NULL</v>
          </cell>
          <cell r="I142" t="str">
            <v>NULL</v>
          </cell>
          <cell r="J142" t="str">
            <v>NULL</v>
          </cell>
          <cell r="K142" t="str">
            <v>NULL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 t="str">
            <v>NULL</v>
          </cell>
          <cell r="G145" t="str">
            <v>NULL</v>
          </cell>
          <cell r="H145" t="str">
            <v>NULL</v>
          </cell>
          <cell r="I145" t="str">
            <v>NULL</v>
          </cell>
          <cell r="J145" t="str">
            <v>NULL</v>
          </cell>
          <cell r="K145" t="str">
            <v>NULL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246</v>
          </cell>
          <cell r="G146">
            <v>298</v>
          </cell>
          <cell r="H146">
            <v>271</v>
          </cell>
          <cell r="I146">
            <v>280</v>
          </cell>
          <cell r="J146">
            <v>143</v>
          </cell>
          <cell r="K146">
            <v>117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65</v>
          </cell>
          <cell r="G147">
            <v>41</v>
          </cell>
          <cell r="H147">
            <v>78</v>
          </cell>
          <cell r="I147">
            <v>32</v>
          </cell>
          <cell r="J147">
            <v>44</v>
          </cell>
          <cell r="K147">
            <v>16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7</v>
          </cell>
          <cell r="G148">
            <v>3</v>
          </cell>
          <cell r="H148">
            <v>4</v>
          </cell>
          <cell r="I148">
            <v>1</v>
          </cell>
          <cell r="J148">
            <v>12</v>
          </cell>
          <cell r="K148">
            <v>0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 t="str">
            <v>NULL</v>
          </cell>
          <cell r="G149" t="str">
            <v>NULL</v>
          </cell>
          <cell r="H149" t="str">
            <v>NULL</v>
          </cell>
          <cell r="I149" t="str">
            <v>NULL</v>
          </cell>
          <cell r="J149" t="str">
            <v>NULL</v>
          </cell>
          <cell r="K149" t="str">
            <v>NULL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 t="str">
            <v>NULL</v>
          </cell>
          <cell r="G151" t="str">
            <v>NULL</v>
          </cell>
          <cell r="H151" t="str">
            <v>NULL</v>
          </cell>
          <cell r="I151" t="str">
            <v>NULL</v>
          </cell>
          <cell r="J151" t="str">
            <v>NULL</v>
          </cell>
          <cell r="K151" t="str">
            <v>NULL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 t="str">
            <v>NULL</v>
          </cell>
          <cell r="G153" t="str">
            <v>NULL</v>
          </cell>
          <cell r="H153" t="str">
            <v>NULL</v>
          </cell>
          <cell r="I153" t="str">
            <v>NULL</v>
          </cell>
          <cell r="J153" t="str">
            <v>NULL</v>
          </cell>
          <cell r="K153" t="str">
            <v>NULL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24</v>
          </cell>
          <cell r="G157">
            <v>14</v>
          </cell>
          <cell r="H157">
            <v>36</v>
          </cell>
          <cell r="I157">
            <v>68</v>
          </cell>
          <cell r="J157">
            <v>16</v>
          </cell>
          <cell r="K157">
            <v>98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290</v>
          </cell>
          <cell r="G161">
            <v>619</v>
          </cell>
          <cell r="H161">
            <v>1054</v>
          </cell>
          <cell r="I161">
            <v>906</v>
          </cell>
          <cell r="J161">
            <v>588</v>
          </cell>
          <cell r="K161">
            <v>1002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181</v>
          </cell>
          <cell r="G162">
            <v>184</v>
          </cell>
          <cell r="H162">
            <v>247</v>
          </cell>
          <cell r="I162">
            <v>330</v>
          </cell>
          <cell r="J162">
            <v>314</v>
          </cell>
          <cell r="K162">
            <v>322</v>
          </cell>
        </row>
        <row r="163">
          <cell r="C163" t="str">
            <v>9123</v>
          </cell>
          <cell r="D163" t="str">
            <v>CSE Admin</v>
          </cell>
          <cell r="E163" t="str">
            <v>NULL</v>
          </cell>
          <cell r="F163" t="str">
            <v>NULL</v>
          </cell>
          <cell r="G163" t="str">
            <v>NULL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NULL</v>
          </cell>
        </row>
        <row r="164">
          <cell r="C164" t="str">
            <v>PROV</v>
          </cell>
          <cell r="D164" t="str">
            <v>UBO CSE Provider</v>
          </cell>
          <cell r="E164" t="str">
            <v>NULL</v>
          </cell>
          <cell r="F164" t="str">
            <v>NULL</v>
          </cell>
          <cell r="G164" t="str">
            <v>NULL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NULL</v>
          </cell>
        </row>
      </sheetData>
      <sheetData sheetId="17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 t="str">
            <v>NULL</v>
          </cell>
          <cell r="G5" t="str">
            <v>NULL</v>
          </cell>
          <cell r="H5" t="str">
            <v>NULL</v>
          </cell>
          <cell r="I5" t="str">
            <v>NULL</v>
          </cell>
          <cell r="J5" t="str">
            <v>NULL</v>
          </cell>
          <cell r="K5" t="str">
            <v>NULL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3312</v>
          </cell>
          <cell r="G6">
            <v>3410</v>
          </cell>
          <cell r="H6">
            <v>3195</v>
          </cell>
          <cell r="I6">
            <v>2846</v>
          </cell>
          <cell r="J6">
            <v>2715</v>
          </cell>
          <cell r="K6">
            <v>3166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 t="str">
            <v>NULL</v>
          </cell>
          <cell r="G7" t="str">
            <v>NULL</v>
          </cell>
          <cell r="H7" t="str">
            <v>NULL</v>
          </cell>
          <cell r="I7" t="str">
            <v>NULL</v>
          </cell>
          <cell r="J7" t="str">
            <v>NULL</v>
          </cell>
          <cell r="K7" t="str">
            <v>NULL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 t="str">
            <v>NULL</v>
          </cell>
          <cell r="G8" t="str">
            <v>NULL</v>
          </cell>
          <cell r="H8" t="str">
            <v>NULL</v>
          </cell>
          <cell r="I8" t="str">
            <v>NULL</v>
          </cell>
          <cell r="J8" t="str">
            <v>NULL</v>
          </cell>
          <cell r="K8" t="str">
            <v>NULL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 t="str">
            <v>NULL</v>
          </cell>
          <cell r="G9" t="str">
            <v>NULL</v>
          </cell>
          <cell r="H9" t="str">
            <v>NULL</v>
          </cell>
          <cell r="I9" t="str">
            <v>NULL</v>
          </cell>
          <cell r="J9" t="str">
            <v>NULL</v>
          </cell>
          <cell r="K9" t="str">
            <v>NULL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5958</v>
          </cell>
          <cell r="G10">
            <v>5773</v>
          </cell>
          <cell r="H10">
            <v>5575</v>
          </cell>
          <cell r="I10">
            <v>5108</v>
          </cell>
          <cell r="J10">
            <v>5153</v>
          </cell>
          <cell r="K10">
            <v>5576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 t="str">
            <v>NULL</v>
          </cell>
          <cell r="G11" t="str">
            <v>NULL</v>
          </cell>
          <cell r="H11" t="str">
            <v>NULL</v>
          </cell>
          <cell r="I11" t="str">
            <v>NULL</v>
          </cell>
          <cell r="J11" t="str">
            <v>NULL</v>
          </cell>
          <cell r="K11" t="str">
            <v>NULL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 t="str">
            <v>NULL</v>
          </cell>
          <cell r="G12" t="str">
            <v>NULL</v>
          </cell>
          <cell r="H12" t="str">
            <v>NULL</v>
          </cell>
          <cell r="I12" t="str">
            <v>NULL</v>
          </cell>
          <cell r="J12" t="str">
            <v>NULL</v>
          </cell>
          <cell r="K12" t="str">
            <v>NULL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 t="str">
            <v>NULL</v>
          </cell>
          <cell r="G13" t="str">
            <v>NULL</v>
          </cell>
          <cell r="H13" t="str">
            <v>NULL</v>
          </cell>
          <cell r="I13" t="str">
            <v>NULL</v>
          </cell>
          <cell r="J13" t="str">
            <v>NULL</v>
          </cell>
          <cell r="K13" t="str">
            <v>NULL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 t="str">
            <v>NULL</v>
          </cell>
          <cell r="G14" t="str">
            <v>NULL</v>
          </cell>
          <cell r="H14" t="str">
            <v>NULL</v>
          </cell>
          <cell r="I14" t="str">
            <v>NULL</v>
          </cell>
          <cell r="J14" t="str">
            <v>NULL</v>
          </cell>
          <cell r="K14" t="str">
            <v>NULL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 t="str">
            <v>NULL</v>
          </cell>
          <cell r="G15" t="str">
            <v>NULL</v>
          </cell>
          <cell r="H15" t="str">
            <v>NULL</v>
          </cell>
          <cell r="I15" t="str">
            <v>NULL</v>
          </cell>
          <cell r="J15" t="str">
            <v>NULL</v>
          </cell>
          <cell r="K15" t="str">
            <v>NULL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3701</v>
          </cell>
          <cell r="G16">
            <v>3792</v>
          </cell>
          <cell r="H16">
            <v>3846</v>
          </cell>
          <cell r="I16">
            <v>3013</v>
          </cell>
          <cell r="J16">
            <v>3580</v>
          </cell>
          <cell r="K16">
            <v>3345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 t="str">
            <v>NULL</v>
          </cell>
          <cell r="G17" t="str">
            <v>NULL</v>
          </cell>
          <cell r="H17" t="str">
            <v>NULL</v>
          </cell>
          <cell r="I17" t="str">
            <v>NULL</v>
          </cell>
          <cell r="J17" t="str">
            <v>NULL</v>
          </cell>
          <cell r="K17" t="str">
            <v>NULL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 t="str">
            <v>NULL</v>
          </cell>
          <cell r="G18" t="str">
            <v>NULL</v>
          </cell>
          <cell r="H18" t="str">
            <v>NULL</v>
          </cell>
          <cell r="I18" t="str">
            <v>NULL</v>
          </cell>
          <cell r="J18" t="str">
            <v>NULL</v>
          </cell>
          <cell r="K18" t="str">
            <v>NULL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 t="str">
            <v>NULL</v>
          </cell>
          <cell r="G19" t="str">
            <v>NULL</v>
          </cell>
          <cell r="H19" t="str">
            <v>NULL</v>
          </cell>
          <cell r="I19" t="str">
            <v>NULL</v>
          </cell>
          <cell r="J19" t="str">
            <v>NULL</v>
          </cell>
          <cell r="K19" t="str">
            <v>NULL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 t="str">
            <v>NULL</v>
          </cell>
          <cell r="G20" t="str">
            <v>NULL</v>
          </cell>
          <cell r="H20" t="str">
            <v>NULL</v>
          </cell>
          <cell r="I20" t="str">
            <v>NULL</v>
          </cell>
          <cell r="J20" t="str">
            <v>NULL</v>
          </cell>
          <cell r="K20" t="str">
            <v>NULL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 t="str">
            <v>NULL</v>
          </cell>
          <cell r="G21" t="str">
            <v>NULL</v>
          </cell>
          <cell r="H21" t="str">
            <v>NULL</v>
          </cell>
          <cell r="I21" t="str">
            <v>NULL</v>
          </cell>
          <cell r="J21" t="str">
            <v>NULL</v>
          </cell>
          <cell r="K21" t="str">
            <v>NULL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475</v>
          </cell>
          <cell r="G22">
            <v>439</v>
          </cell>
          <cell r="H22">
            <v>393</v>
          </cell>
          <cell r="I22">
            <v>247</v>
          </cell>
          <cell r="J22">
            <v>0</v>
          </cell>
          <cell r="K22" t="str">
            <v>NULL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 t="str">
            <v>NULL</v>
          </cell>
          <cell r="G23" t="str">
            <v>NULL</v>
          </cell>
          <cell r="H23" t="str">
            <v>NULL</v>
          </cell>
          <cell r="I23" t="str">
            <v>NULL</v>
          </cell>
          <cell r="J23" t="str">
            <v>NULL</v>
          </cell>
          <cell r="K23" t="str">
            <v>NULL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 t="str">
            <v>NULL</v>
          </cell>
          <cell r="G24" t="str">
            <v>NULL</v>
          </cell>
          <cell r="H24" t="str">
            <v>NULL</v>
          </cell>
          <cell r="I24" t="str">
            <v>NULL</v>
          </cell>
          <cell r="J24" t="str">
            <v>NULL</v>
          </cell>
          <cell r="K24" t="str">
            <v>NULL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 t="str">
            <v>NULL</v>
          </cell>
          <cell r="G25" t="str">
            <v>NULL</v>
          </cell>
          <cell r="H25" t="str">
            <v>NULL</v>
          </cell>
          <cell r="I25" t="str">
            <v>NULL</v>
          </cell>
          <cell r="J25" t="str">
            <v>NULL</v>
          </cell>
          <cell r="K25" t="str">
            <v>NULL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0</v>
          </cell>
          <cell r="G26" t="str">
            <v>NULL</v>
          </cell>
          <cell r="H26" t="str">
            <v>NULL</v>
          </cell>
          <cell r="I26" t="str">
            <v>NULL</v>
          </cell>
          <cell r="J26" t="str">
            <v>NULL</v>
          </cell>
          <cell r="K26" t="str">
            <v>NULL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3612</v>
          </cell>
          <cell r="G27">
            <v>3623</v>
          </cell>
          <cell r="H27">
            <v>3654</v>
          </cell>
          <cell r="I27">
            <v>1652</v>
          </cell>
          <cell r="J27">
            <v>0</v>
          </cell>
          <cell r="K27">
            <v>2870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 t="str">
            <v>NULL</v>
          </cell>
          <cell r="G28" t="str">
            <v>NULL</v>
          </cell>
          <cell r="H28" t="str">
            <v>NULL</v>
          </cell>
          <cell r="I28" t="str">
            <v>NULL</v>
          </cell>
          <cell r="J28" t="str">
            <v>NULL</v>
          </cell>
          <cell r="K28" t="str">
            <v>NULL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 t="str">
            <v>NULL</v>
          </cell>
          <cell r="G29" t="str">
            <v>NULL</v>
          </cell>
          <cell r="H29" t="str">
            <v>NULL</v>
          </cell>
          <cell r="I29" t="str">
            <v>NULL</v>
          </cell>
          <cell r="J29" t="str">
            <v>NULL</v>
          </cell>
          <cell r="K29" t="str">
            <v>NULL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 t="str">
            <v>NULL</v>
          </cell>
          <cell r="G30" t="str">
            <v>NULL</v>
          </cell>
          <cell r="H30" t="str">
            <v>NULL</v>
          </cell>
          <cell r="I30" t="str">
            <v>NULL</v>
          </cell>
          <cell r="J30" t="str">
            <v>NULL</v>
          </cell>
          <cell r="K30" t="str">
            <v>NULL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 t="str">
            <v>NULL</v>
          </cell>
          <cell r="G31" t="str">
            <v>NULL</v>
          </cell>
          <cell r="H31" t="str">
            <v>NULL</v>
          </cell>
          <cell r="I31" t="str">
            <v>NULL</v>
          </cell>
          <cell r="J31" t="str">
            <v>NULL</v>
          </cell>
          <cell r="K31" t="str">
            <v>NULL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4013</v>
          </cell>
          <cell r="G32">
            <v>4228</v>
          </cell>
          <cell r="H32">
            <v>4226</v>
          </cell>
          <cell r="I32">
            <v>3177</v>
          </cell>
          <cell r="J32">
            <v>935</v>
          </cell>
          <cell r="K32">
            <v>4329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 t="str">
            <v>NULL</v>
          </cell>
          <cell r="G33" t="str">
            <v>NULL</v>
          </cell>
          <cell r="H33" t="str">
            <v>NULL</v>
          </cell>
          <cell r="I33" t="str">
            <v>NULL</v>
          </cell>
          <cell r="J33" t="str">
            <v>NULL</v>
          </cell>
          <cell r="K33" t="str">
            <v>NULL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 t="str">
            <v>NULL</v>
          </cell>
          <cell r="G34" t="str">
            <v>NULL</v>
          </cell>
          <cell r="H34" t="str">
            <v>NULL</v>
          </cell>
          <cell r="I34" t="str">
            <v>NULL</v>
          </cell>
          <cell r="J34" t="str">
            <v>NULL</v>
          </cell>
          <cell r="K34" t="str">
            <v>NULL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 t="str">
            <v>NULL</v>
          </cell>
          <cell r="G35" t="str">
            <v>NULL</v>
          </cell>
          <cell r="H35" t="str">
            <v>NULL</v>
          </cell>
          <cell r="I35" t="str">
            <v>NULL</v>
          </cell>
          <cell r="J35" t="str">
            <v>NULL</v>
          </cell>
          <cell r="K35" t="str">
            <v>NULL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 t="str">
            <v>NULL</v>
          </cell>
          <cell r="G36" t="str">
            <v>NULL</v>
          </cell>
          <cell r="H36" t="str">
            <v>NULL</v>
          </cell>
          <cell r="I36" t="str">
            <v>NULL</v>
          </cell>
          <cell r="J36" t="str">
            <v>NULL</v>
          </cell>
          <cell r="K36" t="str">
            <v>NULL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 t="str">
            <v>NULL</v>
          </cell>
          <cell r="G37" t="str">
            <v>NULL</v>
          </cell>
          <cell r="H37" t="str">
            <v>NULL</v>
          </cell>
          <cell r="I37" t="str">
            <v>NULL</v>
          </cell>
          <cell r="J37" t="str">
            <v>NULL</v>
          </cell>
          <cell r="K37" t="str">
            <v>NULL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 t="str">
            <v>NULL</v>
          </cell>
          <cell r="G38" t="str">
            <v>NULL</v>
          </cell>
          <cell r="H38" t="str">
            <v>NULL</v>
          </cell>
          <cell r="I38" t="str">
            <v>NULL</v>
          </cell>
          <cell r="J38" t="str">
            <v>NULL</v>
          </cell>
          <cell r="K38" t="str">
            <v>NULL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3488</v>
          </cell>
          <cell r="G39">
            <v>3554</v>
          </cell>
          <cell r="H39">
            <v>3696</v>
          </cell>
          <cell r="I39">
            <v>3770</v>
          </cell>
          <cell r="J39">
            <v>3370</v>
          </cell>
          <cell r="K39">
            <v>2725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 t="str">
            <v>NULL</v>
          </cell>
          <cell r="G40" t="str">
            <v>NULL</v>
          </cell>
          <cell r="H40" t="str">
            <v>NULL</v>
          </cell>
          <cell r="I40" t="str">
            <v>NULL</v>
          </cell>
          <cell r="J40" t="str">
            <v>NULL</v>
          </cell>
          <cell r="K40" t="str">
            <v>NULL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 t="str">
            <v>NULL</v>
          </cell>
          <cell r="G41" t="str">
            <v>NULL</v>
          </cell>
          <cell r="H41" t="str">
            <v>NULL</v>
          </cell>
          <cell r="I41" t="str">
            <v>NULL</v>
          </cell>
          <cell r="J41" t="str">
            <v>NULL</v>
          </cell>
          <cell r="K41" t="str">
            <v>NULL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 t="str">
            <v>NULL</v>
          </cell>
          <cell r="G42" t="str">
            <v>NULL</v>
          </cell>
          <cell r="H42" t="str">
            <v>NULL</v>
          </cell>
          <cell r="I42" t="str">
            <v>NULL</v>
          </cell>
          <cell r="J42" t="str">
            <v>NULL</v>
          </cell>
          <cell r="K42" t="str">
            <v>NULL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 t="str">
            <v>NULL</v>
          </cell>
          <cell r="G43" t="str">
            <v>NULL</v>
          </cell>
          <cell r="H43" t="str">
            <v>NULL</v>
          </cell>
          <cell r="I43" t="str">
            <v>NULL</v>
          </cell>
          <cell r="J43" t="str">
            <v>NULL</v>
          </cell>
          <cell r="K43" t="str">
            <v>NULL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 t="str">
            <v>NULL</v>
          </cell>
          <cell r="G44" t="str">
            <v>NULL</v>
          </cell>
          <cell r="H44" t="str">
            <v>NULL</v>
          </cell>
          <cell r="I44" t="str">
            <v>NULL</v>
          </cell>
          <cell r="J44" t="str">
            <v>NULL</v>
          </cell>
          <cell r="K44" t="str">
            <v>NULL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 t="str">
            <v>NULL</v>
          </cell>
          <cell r="G45" t="str">
            <v>NULL</v>
          </cell>
          <cell r="H45" t="str">
            <v>NULL</v>
          </cell>
          <cell r="I45" t="str">
            <v>NULL</v>
          </cell>
          <cell r="J45" t="str">
            <v>NULL</v>
          </cell>
          <cell r="K45" t="str">
            <v>NULL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 t="str">
            <v>NULL</v>
          </cell>
          <cell r="G46" t="str">
            <v>NULL</v>
          </cell>
          <cell r="H46" t="str">
            <v>NULL</v>
          </cell>
          <cell r="I46" t="str">
            <v>NULL</v>
          </cell>
          <cell r="J46" t="str">
            <v>NULL</v>
          </cell>
          <cell r="K46" t="str">
            <v>NULL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0</v>
          </cell>
          <cell r="G47" t="str">
            <v>NULL</v>
          </cell>
          <cell r="H47" t="str">
            <v>NULL</v>
          </cell>
          <cell r="I47" t="str">
            <v>NULL</v>
          </cell>
          <cell r="J47" t="str">
            <v>NULL</v>
          </cell>
          <cell r="K47" t="str">
            <v>NULL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 t="str">
            <v>NULL</v>
          </cell>
          <cell r="G48" t="str">
            <v>NULL</v>
          </cell>
          <cell r="H48" t="str">
            <v>NULL</v>
          </cell>
          <cell r="I48" t="str">
            <v>NULL</v>
          </cell>
          <cell r="J48" t="str">
            <v>NULL</v>
          </cell>
          <cell r="K48" t="str">
            <v>NULL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2891</v>
          </cell>
          <cell r="G49">
            <v>2954</v>
          </cell>
          <cell r="H49">
            <v>2961</v>
          </cell>
          <cell r="I49">
            <v>1824</v>
          </cell>
          <cell r="J49">
            <v>0</v>
          </cell>
          <cell r="K49">
            <v>2590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 t="str">
            <v>NULL</v>
          </cell>
          <cell r="G50" t="str">
            <v>NULL</v>
          </cell>
          <cell r="H50" t="str">
            <v>NULL</v>
          </cell>
          <cell r="I50" t="str">
            <v>NULL</v>
          </cell>
          <cell r="J50" t="str">
            <v>NULL</v>
          </cell>
          <cell r="K50" t="str">
            <v>NULL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 t="str">
            <v>NULL</v>
          </cell>
          <cell r="G51" t="str">
            <v>NULL</v>
          </cell>
          <cell r="H51" t="str">
            <v>NULL</v>
          </cell>
          <cell r="I51" t="str">
            <v>NULL</v>
          </cell>
          <cell r="J51" t="str">
            <v>NULL</v>
          </cell>
          <cell r="K51" t="str">
            <v>NULL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 t="str">
            <v>NULL</v>
          </cell>
          <cell r="G52" t="str">
            <v>NULL</v>
          </cell>
          <cell r="H52" t="str">
            <v>NULL</v>
          </cell>
          <cell r="I52" t="str">
            <v>NULL</v>
          </cell>
          <cell r="J52" t="str">
            <v>NULL</v>
          </cell>
          <cell r="K52" t="str">
            <v>NULL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 t="str">
            <v>NULL</v>
          </cell>
          <cell r="G53" t="str">
            <v>NULL</v>
          </cell>
          <cell r="H53" t="str">
            <v>NULL</v>
          </cell>
          <cell r="I53" t="str">
            <v>NULL</v>
          </cell>
          <cell r="J53" t="str">
            <v>NULL</v>
          </cell>
          <cell r="K53" t="str">
            <v>NULL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 t="str">
            <v>NULL</v>
          </cell>
          <cell r="G55" t="str">
            <v>NULL</v>
          </cell>
          <cell r="H55" t="str">
            <v>NULL</v>
          </cell>
          <cell r="I55" t="str">
            <v>NULL</v>
          </cell>
          <cell r="J55" t="str">
            <v>NULL</v>
          </cell>
          <cell r="K55" t="str">
            <v>NULL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 t="str">
            <v>NULL</v>
          </cell>
          <cell r="G56" t="str">
            <v>NULL</v>
          </cell>
          <cell r="H56" t="str">
            <v>NULL</v>
          </cell>
          <cell r="I56" t="str">
            <v>NULL</v>
          </cell>
          <cell r="J56" t="str">
            <v>NULL</v>
          </cell>
          <cell r="K56" t="str">
            <v>NULL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 t="str">
            <v>NULL</v>
          </cell>
          <cell r="G57" t="str">
            <v>NULL</v>
          </cell>
          <cell r="H57" t="str">
            <v>NULL</v>
          </cell>
          <cell r="I57" t="str">
            <v>NULL</v>
          </cell>
          <cell r="J57" t="str">
            <v>NULL</v>
          </cell>
          <cell r="K57" t="str">
            <v>NULL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 t="str">
            <v>NULL</v>
          </cell>
          <cell r="G58" t="str">
            <v>NULL</v>
          </cell>
          <cell r="H58" t="str">
            <v>NULL</v>
          </cell>
          <cell r="I58" t="str">
            <v>NULL</v>
          </cell>
          <cell r="J58" t="str">
            <v>NULL</v>
          </cell>
          <cell r="K58" t="str">
            <v>NULL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 t="str">
            <v>NULL</v>
          </cell>
          <cell r="G60" t="str">
            <v>NULL</v>
          </cell>
          <cell r="H60" t="str">
            <v>NULL</v>
          </cell>
          <cell r="I60" t="str">
            <v>NULL</v>
          </cell>
          <cell r="J60" t="str">
            <v>NULL</v>
          </cell>
          <cell r="K60" t="str">
            <v>NULL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 t="str">
            <v>NULL</v>
          </cell>
          <cell r="G61" t="str">
            <v>NULL</v>
          </cell>
          <cell r="H61" t="str">
            <v>NULL</v>
          </cell>
          <cell r="I61" t="str">
            <v>NULL</v>
          </cell>
          <cell r="J61" t="str">
            <v>NULL</v>
          </cell>
          <cell r="K61" t="str">
            <v>NULL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 t="str">
            <v>NULL</v>
          </cell>
          <cell r="G63" t="str">
            <v>NULL</v>
          </cell>
          <cell r="H63" t="str">
            <v>NULL</v>
          </cell>
          <cell r="I63" t="str">
            <v>NULL</v>
          </cell>
          <cell r="J63" t="str">
            <v>NULL</v>
          </cell>
          <cell r="K63" t="str">
            <v>NULL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 t="str">
            <v>NULL</v>
          </cell>
          <cell r="G65" t="str">
            <v>NULL</v>
          </cell>
          <cell r="H65" t="str">
            <v>NULL</v>
          </cell>
          <cell r="I65" t="str">
            <v>NULL</v>
          </cell>
          <cell r="J65" t="str">
            <v>NULL</v>
          </cell>
          <cell r="K65" t="str">
            <v>NULL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 t="str">
            <v>NULL</v>
          </cell>
          <cell r="G67" t="str">
            <v>NULL</v>
          </cell>
          <cell r="H67" t="str">
            <v>NULL</v>
          </cell>
          <cell r="I67" t="str">
            <v>NULL</v>
          </cell>
          <cell r="J67" t="str">
            <v>NULL</v>
          </cell>
          <cell r="K67" t="str">
            <v>NULL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250</v>
          </cell>
          <cell r="I68">
            <v>1051</v>
          </cell>
          <cell r="J68" t="str">
            <v>NULL</v>
          </cell>
          <cell r="K68">
            <v>926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 t="str">
            <v>NULL</v>
          </cell>
          <cell r="J69" t="str">
            <v>NULL</v>
          </cell>
          <cell r="K69" t="str">
            <v>NULL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 t="str">
            <v>NULL</v>
          </cell>
          <cell r="J70" t="str">
            <v>NULL</v>
          </cell>
          <cell r="K70" t="str">
            <v>NULL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 t="str">
            <v>NULL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108</v>
          </cell>
          <cell r="J72">
            <v>389</v>
          </cell>
          <cell r="K72">
            <v>429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301</v>
          </cell>
          <cell r="J73">
            <v>386</v>
          </cell>
          <cell r="K73">
            <v>471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 t="str">
            <v>NULL</v>
          </cell>
          <cell r="J75" t="str">
            <v>NULL</v>
          </cell>
          <cell r="K75" t="str">
            <v>NULL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 t="str">
            <v>NULL</v>
          </cell>
          <cell r="J76" t="str">
            <v>NULL</v>
          </cell>
          <cell r="K76" t="str">
            <v>NULL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 t="str">
            <v>NULL</v>
          </cell>
          <cell r="J77" t="str">
            <v>NULL</v>
          </cell>
          <cell r="K77" t="str">
            <v>NULL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 t="str">
            <v>NULL</v>
          </cell>
          <cell r="J78" t="str">
            <v>NULL</v>
          </cell>
          <cell r="K78" t="str">
            <v>NULL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490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 t="str">
            <v>NULL</v>
          </cell>
          <cell r="G80" t="str">
            <v>NULL</v>
          </cell>
          <cell r="H80" t="str">
            <v>NULL</v>
          </cell>
          <cell r="I80" t="str">
            <v>NULL</v>
          </cell>
          <cell r="J80" t="str">
            <v>NULL</v>
          </cell>
          <cell r="K80" t="str">
            <v>NULL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 t="str">
            <v>NULL</v>
          </cell>
          <cell r="G81" t="str">
            <v>NULL</v>
          </cell>
          <cell r="H81" t="str">
            <v>NULL</v>
          </cell>
          <cell r="I81" t="str">
            <v>NULL</v>
          </cell>
          <cell r="J81" t="str">
            <v>NULL</v>
          </cell>
          <cell r="K81" t="str">
            <v>NULL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 t="str">
            <v>NULL</v>
          </cell>
          <cell r="G83" t="str">
            <v>NULL</v>
          </cell>
          <cell r="H83" t="str">
            <v>NULL</v>
          </cell>
          <cell r="I83" t="str">
            <v>NULL</v>
          </cell>
          <cell r="J83" t="str">
            <v>NULL</v>
          </cell>
          <cell r="K83" t="str">
            <v>NULL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 t="str">
            <v>NULL</v>
          </cell>
          <cell r="G85" t="str">
            <v>NULL</v>
          </cell>
          <cell r="H85" t="str">
            <v>NULL</v>
          </cell>
          <cell r="I85" t="str">
            <v>NULL</v>
          </cell>
          <cell r="J85" t="str">
            <v>NULL</v>
          </cell>
          <cell r="K85" t="str">
            <v>NULL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1492</v>
          </cell>
          <cell r="G86">
            <v>1478</v>
          </cell>
          <cell r="H86">
            <v>1563</v>
          </cell>
          <cell r="I86">
            <v>307</v>
          </cell>
          <cell r="J86">
            <v>1209</v>
          </cell>
          <cell r="K86">
            <v>1183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 t="str">
            <v>NULL</v>
          </cell>
          <cell r="G87" t="str">
            <v>NULL</v>
          </cell>
          <cell r="H87" t="str">
            <v>NULL</v>
          </cell>
          <cell r="I87" t="str">
            <v>NULL</v>
          </cell>
          <cell r="J87" t="str">
            <v>NULL</v>
          </cell>
          <cell r="K87" t="str">
            <v>NULL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4875</v>
          </cell>
          <cell r="G88">
            <v>5193</v>
          </cell>
          <cell r="H88">
            <v>5276</v>
          </cell>
          <cell r="I88">
            <v>5019</v>
          </cell>
          <cell r="J88">
            <v>5167</v>
          </cell>
          <cell r="K88">
            <v>5008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0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2633</v>
          </cell>
          <cell r="G90">
            <v>2788</v>
          </cell>
          <cell r="H90">
            <v>3269</v>
          </cell>
          <cell r="I90">
            <v>3328</v>
          </cell>
          <cell r="J90">
            <v>2901</v>
          </cell>
          <cell r="K90">
            <v>2537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2696</v>
          </cell>
          <cell r="G91">
            <v>2905</v>
          </cell>
          <cell r="H91">
            <v>3033</v>
          </cell>
          <cell r="I91">
            <v>239</v>
          </cell>
          <cell r="J91">
            <v>2552</v>
          </cell>
          <cell r="K91">
            <v>2742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2664</v>
          </cell>
          <cell r="G92">
            <v>3205</v>
          </cell>
          <cell r="H92">
            <v>3115</v>
          </cell>
          <cell r="I92">
            <v>2875</v>
          </cell>
          <cell r="J92">
            <v>2386</v>
          </cell>
          <cell r="K92">
            <v>2454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8345</v>
          </cell>
          <cell r="G93">
            <v>8644</v>
          </cell>
          <cell r="H93">
            <v>8660</v>
          </cell>
          <cell r="I93">
            <v>10001</v>
          </cell>
          <cell r="J93">
            <v>6317</v>
          </cell>
          <cell r="K93">
            <v>9392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2327</v>
          </cell>
          <cell r="G94">
            <v>2738</v>
          </cell>
          <cell r="H94">
            <v>2324</v>
          </cell>
          <cell r="I94">
            <v>2157</v>
          </cell>
          <cell r="J94">
            <v>1488</v>
          </cell>
          <cell r="K94">
            <v>1806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 t="str">
            <v>NULL</v>
          </cell>
          <cell r="G95" t="str">
            <v>NULL</v>
          </cell>
          <cell r="H95" t="str">
            <v>NULL</v>
          </cell>
          <cell r="I95" t="str">
            <v>NULL</v>
          </cell>
          <cell r="J95" t="str">
            <v>NULL</v>
          </cell>
          <cell r="K95" t="str">
            <v>NULL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4096</v>
          </cell>
          <cell r="G96">
            <v>4540</v>
          </cell>
          <cell r="H96">
            <v>4449</v>
          </cell>
          <cell r="I96">
            <v>4508</v>
          </cell>
          <cell r="J96">
            <v>4228</v>
          </cell>
          <cell r="K96">
            <v>4458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1401</v>
          </cell>
          <cell r="G97">
            <v>1177</v>
          </cell>
          <cell r="H97">
            <v>929</v>
          </cell>
          <cell r="I97">
            <v>577</v>
          </cell>
          <cell r="J97">
            <v>0</v>
          </cell>
          <cell r="K97">
            <v>0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1422</v>
          </cell>
          <cell r="G98">
            <v>1392</v>
          </cell>
          <cell r="H98">
            <v>1386</v>
          </cell>
          <cell r="I98">
            <v>1354</v>
          </cell>
          <cell r="J98">
            <v>207</v>
          </cell>
          <cell r="K98">
            <v>823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 t="str">
            <v>NULL</v>
          </cell>
          <cell r="G99" t="str">
            <v>NULL</v>
          </cell>
          <cell r="H99" t="str">
            <v>NULL</v>
          </cell>
          <cell r="I99" t="str">
            <v>NULL</v>
          </cell>
          <cell r="J99" t="str">
            <v>NULL</v>
          </cell>
          <cell r="K99" t="str">
            <v>NULL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1752</v>
          </cell>
          <cell r="G100">
            <v>2042</v>
          </cell>
          <cell r="H100">
            <v>2108</v>
          </cell>
          <cell r="I100">
            <v>2042</v>
          </cell>
          <cell r="J100">
            <v>1722</v>
          </cell>
          <cell r="K100">
            <v>1525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293</v>
          </cell>
          <cell r="G102">
            <v>347</v>
          </cell>
          <cell r="H102">
            <v>349</v>
          </cell>
          <cell r="I102">
            <v>377</v>
          </cell>
          <cell r="J102">
            <v>311</v>
          </cell>
          <cell r="K102">
            <v>218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8074</v>
          </cell>
          <cell r="G103">
            <v>8667</v>
          </cell>
          <cell r="H103">
            <v>9243</v>
          </cell>
          <cell r="I103">
            <v>9120</v>
          </cell>
          <cell r="J103">
            <v>7326</v>
          </cell>
          <cell r="K103">
            <v>8047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1628</v>
          </cell>
          <cell r="G104">
            <v>1390</v>
          </cell>
          <cell r="H104">
            <v>2748</v>
          </cell>
          <cell r="I104">
            <v>964</v>
          </cell>
          <cell r="J104">
            <v>0</v>
          </cell>
          <cell r="K104">
            <v>0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194</v>
          </cell>
          <cell r="G105">
            <v>196</v>
          </cell>
          <cell r="H105">
            <v>113</v>
          </cell>
          <cell r="I105" t="str">
            <v>NULL</v>
          </cell>
          <cell r="J105">
            <v>0</v>
          </cell>
          <cell r="K105">
            <v>0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4882</v>
          </cell>
          <cell r="G106">
            <v>6269</v>
          </cell>
          <cell r="H106">
            <v>6631</v>
          </cell>
          <cell r="I106">
            <v>7229</v>
          </cell>
          <cell r="J106">
            <v>4597</v>
          </cell>
          <cell r="K106">
            <v>7174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15771</v>
          </cell>
          <cell r="G107">
            <v>16455</v>
          </cell>
          <cell r="H107">
            <v>22202</v>
          </cell>
          <cell r="I107">
            <v>19874</v>
          </cell>
          <cell r="J107">
            <v>15503</v>
          </cell>
          <cell r="K107">
            <v>20896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6704</v>
          </cell>
          <cell r="G108">
            <v>6266</v>
          </cell>
          <cell r="H108">
            <v>6681</v>
          </cell>
          <cell r="I108">
            <v>6465</v>
          </cell>
          <cell r="J108">
            <v>5925</v>
          </cell>
          <cell r="K108">
            <v>6054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 t="str">
            <v>NULL</v>
          </cell>
          <cell r="G109" t="str">
            <v>NULL</v>
          </cell>
          <cell r="H109" t="str">
            <v>NULL</v>
          </cell>
          <cell r="I109" t="str">
            <v>NULL</v>
          </cell>
          <cell r="J109" t="str">
            <v>NULL</v>
          </cell>
          <cell r="K109" t="str">
            <v>NULL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 t="str">
            <v>NULL</v>
          </cell>
          <cell r="G110" t="str">
            <v>NULL</v>
          </cell>
          <cell r="H110" t="str">
            <v>NULL</v>
          </cell>
          <cell r="I110" t="str">
            <v>NULL</v>
          </cell>
          <cell r="J110" t="str">
            <v>NULL</v>
          </cell>
          <cell r="K110" t="str">
            <v>NULL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9764</v>
          </cell>
          <cell r="G111">
            <v>12326</v>
          </cell>
          <cell r="H111">
            <v>12165</v>
          </cell>
          <cell r="I111">
            <v>12026</v>
          </cell>
          <cell r="J111">
            <v>10113</v>
          </cell>
          <cell r="K111">
            <v>614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692</v>
          </cell>
          <cell r="G112">
            <v>648</v>
          </cell>
          <cell r="H112">
            <v>635</v>
          </cell>
          <cell r="I112">
            <v>530</v>
          </cell>
          <cell r="J112">
            <v>447</v>
          </cell>
          <cell r="K112">
            <v>566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 t="str">
            <v>NULL</v>
          </cell>
          <cell r="G118" t="str">
            <v>NULL</v>
          </cell>
          <cell r="H118" t="str">
            <v>NULL</v>
          </cell>
          <cell r="I118" t="str">
            <v>NULL</v>
          </cell>
          <cell r="J118" t="str">
            <v>NULL</v>
          </cell>
          <cell r="K118" t="str">
            <v>NULL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2927</v>
          </cell>
          <cell r="G126">
            <v>2810</v>
          </cell>
          <cell r="H126">
            <v>2744</v>
          </cell>
          <cell r="I126">
            <v>3032</v>
          </cell>
          <cell r="J126">
            <v>2914</v>
          </cell>
          <cell r="K126">
            <v>2683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 t="str">
            <v>NULL</v>
          </cell>
          <cell r="G127" t="str">
            <v>NULL</v>
          </cell>
          <cell r="H127" t="str">
            <v>NULL</v>
          </cell>
          <cell r="I127" t="str">
            <v>NULL</v>
          </cell>
          <cell r="J127" t="str">
            <v>NULL</v>
          </cell>
          <cell r="K127" t="str">
            <v>NULL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 t="str">
            <v>NULL</v>
          </cell>
          <cell r="G128" t="str">
            <v>NULL</v>
          </cell>
          <cell r="H128" t="str">
            <v>NULL</v>
          </cell>
          <cell r="I128" t="str">
            <v>NULL</v>
          </cell>
          <cell r="J128" t="str">
            <v>NULL</v>
          </cell>
          <cell r="K128" t="str">
            <v>NULL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925</v>
          </cell>
          <cell r="G129">
            <v>836</v>
          </cell>
          <cell r="H129">
            <v>729</v>
          </cell>
          <cell r="I129">
            <v>640</v>
          </cell>
          <cell r="J129">
            <v>586</v>
          </cell>
          <cell r="K129">
            <v>677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4320</v>
          </cell>
          <cell r="G130">
            <v>4383</v>
          </cell>
          <cell r="H130">
            <v>4750</v>
          </cell>
          <cell r="I130">
            <v>4437</v>
          </cell>
          <cell r="J130">
            <v>3981</v>
          </cell>
          <cell r="K130">
            <v>4437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718</v>
          </cell>
          <cell r="G131">
            <v>493</v>
          </cell>
          <cell r="H131">
            <v>0</v>
          </cell>
          <cell r="I131">
            <v>0</v>
          </cell>
          <cell r="J131">
            <v>0</v>
          </cell>
          <cell r="K131" t="str">
            <v>NULL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15251</v>
          </cell>
          <cell r="G132">
            <v>15159</v>
          </cell>
          <cell r="H132">
            <v>15167</v>
          </cell>
          <cell r="I132">
            <v>14254</v>
          </cell>
          <cell r="J132">
            <v>13507</v>
          </cell>
          <cell r="K132">
            <v>12383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1202</v>
          </cell>
          <cell r="G133">
            <v>1129</v>
          </cell>
          <cell r="H133">
            <v>1077</v>
          </cell>
          <cell r="I133">
            <v>591</v>
          </cell>
          <cell r="J133">
            <v>920</v>
          </cell>
          <cell r="K133">
            <v>896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2405</v>
          </cell>
          <cell r="G135">
            <v>2041</v>
          </cell>
          <cell r="H135">
            <v>1545</v>
          </cell>
          <cell r="I135">
            <v>1271</v>
          </cell>
          <cell r="J135">
            <v>1057</v>
          </cell>
          <cell r="K135">
            <v>962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3036</v>
          </cell>
          <cell r="G136">
            <v>3461</v>
          </cell>
          <cell r="H136">
            <v>3534</v>
          </cell>
          <cell r="I136">
            <v>3254</v>
          </cell>
          <cell r="J136">
            <v>2950</v>
          </cell>
          <cell r="K136">
            <v>2900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 t="str">
            <v>NULL</v>
          </cell>
          <cell r="G138" t="str">
            <v>NULL</v>
          </cell>
          <cell r="H138" t="str">
            <v>NULL</v>
          </cell>
          <cell r="I138" t="str">
            <v>NULL</v>
          </cell>
          <cell r="J138" t="str">
            <v>NULL</v>
          </cell>
          <cell r="K138" t="str">
            <v>NULL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5064</v>
          </cell>
          <cell r="G139">
            <v>5246</v>
          </cell>
          <cell r="H139">
            <v>5301</v>
          </cell>
          <cell r="I139">
            <v>1319</v>
          </cell>
          <cell r="J139">
            <v>5712</v>
          </cell>
          <cell r="K139">
            <v>5476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 t="str">
            <v>NULL</v>
          </cell>
          <cell r="G140" t="str">
            <v>NULL</v>
          </cell>
          <cell r="H140" t="str">
            <v>NULL</v>
          </cell>
          <cell r="I140" t="str">
            <v>NULL</v>
          </cell>
          <cell r="J140" t="str">
            <v>NULL</v>
          </cell>
          <cell r="K140" t="str">
            <v>NULL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 t="str">
            <v>NULL</v>
          </cell>
          <cell r="G141" t="str">
            <v>NULL</v>
          </cell>
          <cell r="H141" t="str">
            <v>NULL</v>
          </cell>
          <cell r="I141" t="str">
            <v>NULL</v>
          </cell>
          <cell r="J141" t="str">
            <v>NULL</v>
          </cell>
          <cell r="K141" t="str">
            <v>NULL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 t="str">
            <v>NULL</v>
          </cell>
          <cell r="G142" t="str">
            <v>NULL</v>
          </cell>
          <cell r="H142" t="str">
            <v>NULL</v>
          </cell>
          <cell r="I142" t="str">
            <v>NULL</v>
          </cell>
          <cell r="J142" t="str">
            <v>NULL</v>
          </cell>
          <cell r="K142" t="str">
            <v>NULL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72</v>
          </cell>
          <cell r="G143">
            <v>31</v>
          </cell>
          <cell r="H143">
            <v>16</v>
          </cell>
          <cell r="I143">
            <v>10</v>
          </cell>
          <cell r="J143">
            <v>8</v>
          </cell>
          <cell r="K143">
            <v>0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 t="str">
            <v>NULL</v>
          </cell>
          <cell r="G145" t="str">
            <v>NULL</v>
          </cell>
          <cell r="H145" t="str">
            <v>NULL</v>
          </cell>
          <cell r="I145" t="str">
            <v>NULL</v>
          </cell>
          <cell r="J145" t="str">
            <v>NULL</v>
          </cell>
          <cell r="K145" t="str">
            <v>NULL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12833</v>
          </cell>
          <cell r="G146">
            <v>12805</v>
          </cell>
          <cell r="H146">
            <v>11680</v>
          </cell>
          <cell r="I146">
            <v>10817</v>
          </cell>
          <cell r="J146">
            <v>24067</v>
          </cell>
          <cell r="K146">
            <v>8725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2435</v>
          </cell>
          <cell r="G147">
            <v>2381</v>
          </cell>
          <cell r="H147">
            <v>1988</v>
          </cell>
          <cell r="I147">
            <v>1709</v>
          </cell>
          <cell r="J147">
            <v>1428</v>
          </cell>
          <cell r="K147">
            <v>0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671</v>
          </cell>
          <cell r="G148">
            <v>578</v>
          </cell>
          <cell r="H148">
            <v>562</v>
          </cell>
          <cell r="I148">
            <v>550</v>
          </cell>
          <cell r="J148">
            <v>296</v>
          </cell>
          <cell r="K148">
            <v>0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 t="str">
            <v>NULL</v>
          </cell>
          <cell r="G149" t="str">
            <v>NULL</v>
          </cell>
          <cell r="H149" t="str">
            <v>NULL</v>
          </cell>
          <cell r="I149" t="str">
            <v>NULL</v>
          </cell>
          <cell r="J149" t="str">
            <v>NULL</v>
          </cell>
          <cell r="K149" t="str">
            <v>NULL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 t="str">
            <v>NULL</v>
          </cell>
          <cell r="G151" t="str">
            <v>NULL</v>
          </cell>
          <cell r="H151" t="str">
            <v>NULL</v>
          </cell>
          <cell r="I151" t="str">
            <v>NULL</v>
          </cell>
          <cell r="J151" t="str">
            <v>NULL</v>
          </cell>
          <cell r="K151" t="str">
            <v>NULL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 t="str">
            <v>NULL</v>
          </cell>
          <cell r="G153" t="str">
            <v>NULL</v>
          </cell>
          <cell r="H153" t="str">
            <v>NULL</v>
          </cell>
          <cell r="I153" t="str">
            <v>NULL</v>
          </cell>
          <cell r="J153" t="str">
            <v>NULL</v>
          </cell>
          <cell r="K153" t="str">
            <v>NULL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1852</v>
          </cell>
          <cell r="G157">
            <v>1715</v>
          </cell>
          <cell r="H157">
            <v>1720</v>
          </cell>
          <cell r="I157">
            <v>1830</v>
          </cell>
          <cell r="J157">
            <v>1784</v>
          </cell>
          <cell r="K157">
            <v>1540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10825</v>
          </cell>
          <cell r="G161">
            <v>11600</v>
          </cell>
          <cell r="H161">
            <v>11381</v>
          </cell>
          <cell r="I161">
            <v>11498</v>
          </cell>
          <cell r="J161">
            <v>10737</v>
          </cell>
          <cell r="K161">
            <v>10818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5512</v>
          </cell>
          <cell r="G162">
            <v>5450</v>
          </cell>
          <cell r="H162">
            <v>6005</v>
          </cell>
          <cell r="I162">
            <v>6415</v>
          </cell>
          <cell r="J162">
            <v>12191</v>
          </cell>
          <cell r="K162">
            <v>8217</v>
          </cell>
        </row>
        <row r="163">
          <cell r="C163" t="str">
            <v>9123</v>
          </cell>
          <cell r="D163" t="str">
            <v>CSE Admin</v>
          </cell>
          <cell r="E163" t="str">
            <v>NULL</v>
          </cell>
          <cell r="F163" t="str">
            <v>NULL</v>
          </cell>
          <cell r="G163" t="str">
            <v>NULL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NULL</v>
          </cell>
        </row>
        <row r="164">
          <cell r="C164" t="str">
            <v>PROV</v>
          </cell>
          <cell r="D164" t="str">
            <v>UBO CSE Provider</v>
          </cell>
          <cell r="E164" t="str">
            <v>NULL</v>
          </cell>
          <cell r="F164" t="str">
            <v>NULL</v>
          </cell>
          <cell r="G164" t="str">
            <v>NULL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NULL</v>
          </cell>
        </row>
      </sheetData>
      <sheetData sheetId="18"/>
      <sheetData sheetId="19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>
            <v>2415186.81</v>
          </cell>
          <cell r="G5">
            <v>2222994.71</v>
          </cell>
          <cell r="H5">
            <v>1617735.27</v>
          </cell>
          <cell r="I5">
            <v>141562.07</v>
          </cell>
          <cell r="J5">
            <v>570290.12</v>
          </cell>
          <cell r="K5">
            <v>1944815.26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5664906.9400000004</v>
          </cell>
          <cell r="G6">
            <v>4152367.86</v>
          </cell>
          <cell r="H6">
            <v>4217790.6100000003</v>
          </cell>
          <cell r="I6">
            <v>4585155.71</v>
          </cell>
          <cell r="J6">
            <v>4803679.47</v>
          </cell>
          <cell r="K6">
            <v>4926285.66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>
            <v>973891.45</v>
          </cell>
          <cell r="G7">
            <v>848944.56</v>
          </cell>
          <cell r="H7">
            <v>621771.77</v>
          </cell>
          <cell r="I7">
            <v>548010.12</v>
          </cell>
          <cell r="J7">
            <v>548684.73</v>
          </cell>
          <cell r="K7">
            <v>524976.07999999996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>
            <v>426861.78</v>
          </cell>
          <cell r="G8">
            <v>353894.5</v>
          </cell>
          <cell r="H8">
            <v>310677.55</v>
          </cell>
          <cell r="I8">
            <v>204393.84</v>
          </cell>
          <cell r="J8">
            <v>303423.49</v>
          </cell>
          <cell r="K8">
            <v>181624.53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>
            <v>647915.84</v>
          </cell>
          <cell r="G9">
            <v>571352.07999999996</v>
          </cell>
          <cell r="H9">
            <v>453563.78</v>
          </cell>
          <cell r="I9">
            <v>118799.01</v>
          </cell>
          <cell r="J9">
            <v>339086.03</v>
          </cell>
          <cell r="K9">
            <v>237837.29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1356317.27</v>
          </cell>
          <cell r="G10">
            <v>1127961.6499999999</v>
          </cell>
          <cell r="H10">
            <v>1100368.8600000001</v>
          </cell>
          <cell r="I10">
            <v>811690.52</v>
          </cell>
          <cell r="J10">
            <v>888927.98</v>
          </cell>
          <cell r="K10">
            <v>935406.06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>
            <v>121806.24</v>
          </cell>
          <cell r="G11">
            <v>98592.19</v>
          </cell>
          <cell r="H11">
            <v>132382.96</v>
          </cell>
          <cell r="I11">
            <v>82527.91</v>
          </cell>
          <cell r="J11">
            <v>145948.97</v>
          </cell>
          <cell r="K11">
            <v>75901.929999999993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>
            <v>139969.41</v>
          </cell>
          <cell r="G12">
            <v>84697.96</v>
          </cell>
          <cell r="H12">
            <v>86755.06</v>
          </cell>
          <cell r="I12">
            <v>48167.65</v>
          </cell>
          <cell r="J12">
            <v>78060.149999999994</v>
          </cell>
          <cell r="K12">
            <v>40128.15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>
            <v>218237.75</v>
          </cell>
          <cell r="G13">
            <v>139646.63</v>
          </cell>
          <cell r="H13">
            <v>184821.18</v>
          </cell>
          <cell r="I13">
            <v>112869.58</v>
          </cell>
          <cell r="J13">
            <v>130758.43</v>
          </cell>
          <cell r="K13">
            <v>94856.49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>
            <v>702049.15</v>
          </cell>
          <cell r="G14">
            <v>618780.62</v>
          </cell>
          <cell r="H14">
            <v>504663.18</v>
          </cell>
          <cell r="I14">
            <v>332942.40999999997</v>
          </cell>
          <cell r="J14">
            <v>593981.69999999995</v>
          </cell>
          <cell r="K14">
            <v>868793.73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>
            <v>1162219.79</v>
          </cell>
          <cell r="G15">
            <v>781341.76</v>
          </cell>
          <cell r="H15">
            <v>618286.94999999995</v>
          </cell>
          <cell r="I15">
            <v>170886.18</v>
          </cell>
          <cell r="J15">
            <v>243960.07</v>
          </cell>
          <cell r="K15">
            <v>494385.71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1427839.98</v>
          </cell>
          <cell r="G16">
            <v>1268079.32</v>
          </cell>
          <cell r="H16">
            <v>986208.12</v>
          </cell>
          <cell r="I16">
            <v>427366.98</v>
          </cell>
          <cell r="J16">
            <v>1010020.87</v>
          </cell>
          <cell r="K16">
            <v>1383314.8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>
            <v>540477.82999999996</v>
          </cell>
          <cell r="G17">
            <v>445502.87</v>
          </cell>
          <cell r="H17">
            <v>360215.7</v>
          </cell>
          <cell r="I17">
            <v>54920.79</v>
          </cell>
          <cell r="J17">
            <v>286205.67</v>
          </cell>
          <cell r="K17">
            <v>298837.28999999998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>
            <v>1391864.24</v>
          </cell>
          <cell r="G18">
            <v>1093555.6399999999</v>
          </cell>
          <cell r="H18">
            <v>726387.76</v>
          </cell>
          <cell r="I18">
            <v>251374.6</v>
          </cell>
          <cell r="J18">
            <v>724804.45</v>
          </cell>
          <cell r="K18">
            <v>636507.32999999996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>
            <v>1302497.8</v>
          </cell>
          <cell r="G19">
            <v>1008599.41</v>
          </cell>
          <cell r="H19">
            <v>696425.93</v>
          </cell>
          <cell r="I19">
            <v>226190.23</v>
          </cell>
          <cell r="J19">
            <v>319505.95</v>
          </cell>
          <cell r="K19">
            <v>779920.81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>
            <v>228171.15</v>
          </cell>
          <cell r="G20">
            <v>188454.36</v>
          </cell>
          <cell r="H20">
            <v>140663.21</v>
          </cell>
          <cell r="I20">
            <v>72295.16</v>
          </cell>
          <cell r="J20">
            <v>132333.66</v>
          </cell>
          <cell r="K20">
            <v>140850.44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>
            <v>965356.76</v>
          </cell>
          <cell r="G21">
            <v>803598.39</v>
          </cell>
          <cell r="H21">
            <v>629583.38</v>
          </cell>
          <cell r="I21">
            <v>274949.59000000003</v>
          </cell>
          <cell r="J21">
            <v>697208.94</v>
          </cell>
          <cell r="K21">
            <v>686070.3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401412.9</v>
          </cell>
          <cell r="G22">
            <v>362025.39</v>
          </cell>
          <cell r="H22">
            <v>251794.02</v>
          </cell>
          <cell r="I22">
            <v>250616.58</v>
          </cell>
          <cell r="J22">
            <v>331791.93</v>
          </cell>
          <cell r="K22">
            <v>123749.9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>
            <v>1482066.65</v>
          </cell>
          <cell r="G23">
            <v>1205467.01</v>
          </cell>
          <cell r="H23">
            <v>839148.1</v>
          </cell>
          <cell r="I23">
            <v>244679.1</v>
          </cell>
          <cell r="J23">
            <v>584216.18999999994</v>
          </cell>
          <cell r="K23">
            <v>751243.06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>
            <v>441901.16</v>
          </cell>
          <cell r="G24">
            <v>521259.4</v>
          </cell>
          <cell r="H24">
            <v>401379.29</v>
          </cell>
          <cell r="I24">
            <v>104549.44</v>
          </cell>
          <cell r="J24">
            <v>336299.06</v>
          </cell>
          <cell r="K24">
            <v>442632.84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>
            <v>1009553.5</v>
          </cell>
          <cell r="G25">
            <v>735259.99</v>
          </cell>
          <cell r="H25">
            <v>642476.17000000004</v>
          </cell>
          <cell r="I25">
            <v>422265.9</v>
          </cell>
          <cell r="J25">
            <v>459886.85</v>
          </cell>
          <cell r="K25">
            <v>595529.91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1933623.87</v>
          </cell>
          <cell r="G26">
            <v>1909149.25</v>
          </cell>
          <cell r="H26">
            <v>1443210.19</v>
          </cell>
          <cell r="I26">
            <v>645740.86</v>
          </cell>
          <cell r="J26">
            <v>1959819.31</v>
          </cell>
          <cell r="K26">
            <v>1603712.68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2167160.9900000002</v>
          </cell>
          <cell r="G27">
            <v>2041659.68</v>
          </cell>
          <cell r="H27">
            <v>1713960.68</v>
          </cell>
          <cell r="I27">
            <v>948408.64</v>
          </cell>
          <cell r="J27">
            <v>1473166.52</v>
          </cell>
          <cell r="K27">
            <v>1420225.22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>
            <v>312860.32</v>
          </cell>
          <cell r="G28">
            <v>193632.85</v>
          </cell>
          <cell r="H28">
            <v>153018.63</v>
          </cell>
          <cell r="I28">
            <v>99654.97</v>
          </cell>
          <cell r="J28">
            <v>176828.96</v>
          </cell>
          <cell r="K28">
            <v>178354.83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>
            <v>213695.88</v>
          </cell>
          <cell r="G29">
            <v>138771.65</v>
          </cell>
          <cell r="H29">
            <v>137324.76</v>
          </cell>
          <cell r="I29">
            <v>28250.29</v>
          </cell>
          <cell r="J29">
            <v>75385.48</v>
          </cell>
          <cell r="K29">
            <v>104823.03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>
            <v>179425.79</v>
          </cell>
          <cell r="G30">
            <v>142628.69</v>
          </cell>
          <cell r="H30">
            <v>112811.46</v>
          </cell>
          <cell r="I30">
            <v>218332.63</v>
          </cell>
          <cell r="J30">
            <v>207371.39</v>
          </cell>
          <cell r="K30">
            <v>151246.24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>
            <v>1325527.22</v>
          </cell>
          <cell r="G31">
            <v>1103881.6499999999</v>
          </cell>
          <cell r="H31">
            <v>924512.85</v>
          </cell>
          <cell r="I31">
            <v>508154</v>
          </cell>
          <cell r="J31">
            <v>739757.01</v>
          </cell>
          <cell r="K31">
            <v>1341335.3700000001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1774098.77</v>
          </cell>
          <cell r="G32">
            <v>1824232.66</v>
          </cell>
          <cell r="H32">
            <v>1108384.79</v>
          </cell>
          <cell r="I32">
            <v>1169691.3700000001</v>
          </cell>
          <cell r="J32">
            <v>1382530.06</v>
          </cell>
          <cell r="K32">
            <v>1308066.49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>
            <v>293478.81</v>
          </cell>
          <cell r="G33">
            <v>263866.40000000002</v>
          </cell>
          <cell r="H33">
            <v>211653.55</v>
          </cell>
          <cell r="I33">
            <v>195058.71</v>
          </cell>
          <cell r="J33">
            <v>316536.21999999997</v>
          </cell>
          <cell r="K33">
            <v>218684.45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>
            <v>127581.17</v>
          </cell>
          <cell r="G34">
            <v>155762.65</v>
          </cell>
          <cell r="H34">
            <v>104283.51</v>
          </cell>
          <cell r="I34">
            <v>120077.74</v>
          </cell>
          <cell r="J34">
            <v>155983.71</v>
          </cell>
          <cell r="K34">
            <v>127612.61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>
            <v>146084.72</v>
          </cell>
          <cell r="G35">
            <v>142230.88</v>
          </cell>
          <cell r="H35">
            <v>123157.57</v>
          </cell>
          <cell r="I35">
            <v>204789.74</v>
          </cell>
          <cell r="J35">
            <v>229439.91</v>
          </cell>
          <cell r="K35">
            <v>124286.26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>
            <v>577879.42000000004</v>
          </cell>
          <cell r="G36">
            <v>362939.8</v>
          </cell>
          <cell r="H36">
            <v>399827.52</v>
          </cell>
          <cell r="I36">
            <v>164543.35</v>
          </cell>
          <cell r="J36">
            <v>234397.09</v>
          </cell>
          <cell r="K36">
            <v>319651.19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>
            <v>172272.84</v>
          </cell>
          <cell r="G37">
            <v>120545.65</v>
          </cell>
          <cell r="H37">
            <v>115063.07</v>
          </cell>
          <cell r="I37">
            <v>32443.23</v>
          </cell>
          <cell r="J37">
            <v>58653.599999999999</v>
          </cell>
          <cell r="K37">
            <v>110851.71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>
            <v>214685.22</v>
          </cell>
          <cell r="G38">
            <v>149823.57999999999</v>
          </cell>
          <cell r="H38">
            <v>57899.07</v>
          </cell>
          <cell r="I38">
            <v>66356.05</v>
          </cell>
          <cell r="J38">
            <v>56596.08</v>
          </cell>
          <cell r="K38">
            <v>142415.34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3767111.53</v>
          </cell>
          <cell r="G39">
            <v>3676959.14</v>
          </cell>
          <cell r="H39">
            <v>2705879.95</v>
          </cell>
          <cell r="I39">
            <v>1071333.77</v>
          </cell>
          <cell r="J39">
            <v>2861157.23</v>
          </cell>
          <cell r="K39">
            <v>2770047.83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>
            <v>1327303.3700000001</v>
          </cell>
          <cell r="G40">
            <v>1179974.8899999999</v>
          </cell>
          <cell r="H40">
            <v>1200826.24</v>
          </cell>
          <cell r="I40">
            <v>305905.58</v>
          </cell>
          <cell r="J40">
            <v>878497.54</v>
          </cell>
          <cell r="K40">
            <v>745469.35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>
            <v>181619.39</v>
          </cell>
          <cell r="G41">
            <v>169362.15</v>
          </cell>
          <cell r="H41">
            <v>152268.89000000001</v>
          </cell>
          <cell r="I41">
            <v>162911.38</v>
          </cell>
          <cell r="J41">
            <v>198818.97</v>
          </cell>
          <cell r="K41">
            <v>125105.43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>
            <v>816619.56</v>
          </cell>
          <cell r="G42">
            <v>534611.30000000005</v>
          </cell>
          <cell r="H42">
            <v>454345.6</v>
          </cell>
          <cell r="I42">
            <v>130548.29</v>
          </cell>
          <cell r="J42">
            <v>321501.46000000002</v>
          </cell>
          <cell r="K42">
            <v>342494.29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>
            <v>281408.93</v>
          </cell>
          <cell r="G43">
            <v>229017.93</v>
          </cell>
          <cell r="H43">
            <v>219712.67</v>
          </cell>
          <cell r="I43">
            <v>100709.48</v>
          </cell>
          <cell r="J43">
            <v>266895.95</v>
          </cell>
          <cell r="K43">
            <v>216333.07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>
            <v>297005.94</v>
          </cell>
          <cell r="G44">
            <v>230533.24</v>
          </cell>
          <cell r="H44">
            <v>267550.75</v>
          </cell>
          <cell r="I44">
            <v>80860.210000000006</v>
          </cell>
          <cell r="J44">
            <v>150670.26</v>
          </cell>
          <cell r="K44">
            <v>148198.28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>
            <v>651933.14</v>
          </cell>
          <cell r="G45">
            <v>557001.42000000004</v>
          </cell>
          <cell r="H45">
            <v>403155.67</v>
          </cell>
          <cell r="I45">
            <v>158778.20000000001</v>
          </cell>
          <cell r="J45">
            <v>381044.17</v>
          </cell>
          <cell r="K45">
            <v>419344.52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>
            <v>82075.55</v>
          </cell>
          <cell r="G46">
            <v>67608.75</v>
          </cell>
          <cell r="H46">
            <v>47023.53</v>
          </cell>
          <cell r="I46">
            <v>39998.699999999997</v>
          </cell>
          <cell r="J46">
            <v>52162.68</v>
          </cell>
          <cell r="K46">
            <v>40825.81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3679895.96</v>
          </cell>
          <cell r="G47">
            <v>3601754.72</v>
          </cell>
          <cell r="H47">
            <v>2767371.03</v>
          </cell>
          <cell r="I47">
            <v>820962.82</v>
          </cell>
          <cell r="J47">
            <v>2464173.87</v>
          </cell>
          <cell r="K47">
            <v>2350337.2000000002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>
            <v>1289523.6399999999</v>
          </cell>
          <cell r="G48">
            <v>1299898.8799999999</v>
          </cell>
          <cell r="H48">
            <v>1243965.1599999999</v>
          </cell>
          <cell r="I48">
            <v>2663832.7400000002</v>
          </cell>
          <cell r="J48">
            <v>2387972.61</v>
          </cell>
          <cell r="K48">
            <v>1774331.55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1272182.3400000001</v>
          </cell>
          <cell r="G49">
            <v>903693.16</v>
          </cell>
          <cell r="H49">
            <v>875175.08</v>
          </cell>
          <cell r="I49">
            <v>329494.81</v>
          </cell>
          <cell r="J49">
            <v>1505144.47</v>
          </cell>
          <cell r="K49">
            <v>748220.92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>
            <v>458505.63</v>
          </cell>
          <cell r="G50">
            <v>383099.54</v>
          </cell>
          <cell r="H50">
            <v>282094.8</v>
          </cell>
          <cell r="I50">
            <v>400158.48</v>
          </cell>
          <cell r="J50">
            <v>424799.45</v>
          </cell>
          <cell r="K50">
            <v>530036.77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>
            <v>394231.15</v>
          </cell>
          <cell r="G51">
            <v>319420.31</v>
          </cell>
          <cell r="H51">
            <v>338961.41</v>
          </cell>
          <cell r="I51">
            <v>346762.37</v>
          </cell>
          <cell r="J51">
            <v>323408.33</v>
          </cell>
          <cell r="K51">
            <v>423318.01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>
            <v>53290.75</v>
          </cell>
          <cell r="G52">
            <v>56618.69</v>
          </cell>
          <cell r="H52">
            <v>76738.36</v>
          </cell>
          <cell r="I52">
            <v>59237.45</v>
          </cell>
          <cell r="J52">
            <v>80819.360000000001</v>
          </cell>
          <cell r="K52">
            <v>91993.42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>
            <v>261740.71</v>
          </cell>
          <cell r="G53">
            <v>178914.52</v>
          </cell>
          <cell r="H53">
            <v>145449.17000000001</v>
          </cell>
          <cell r="I53">
            <v>145827.04</v>
          </cell>
          <cell r="J53">
            <v>184298.78</v>
          </cell>
          <cell r="K53">
            <v>195479.77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>
            <v>624874.59</v>
          </cell>
          <cell r="G55">
            <v>580489.92000000004</v>
          </cell>
          <cell r="H55">
            <v>376349.02</v>
          </cell>
          <cell r="I55">
            <v>417263.07</v>
          </cell>
          <cell r="J55">
            <v>419506.68</v>
          </cell>
          <cell r="K55">
            <v>463939.1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>
            <v>174560.36</v>
          </cell>
          <cell r="G56">
            <v>219107.28</v>
          </cell>
          <cell r="H56">
            <v>157348.57999999999</v>
          </cell>
          <cell r="I56">
            <v>194767.27</v>
          </cell>
          <cell r="J56">
            <v>232764.76</v>
          </cell>
          <cell r="K56">
            <v>189874.6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>
            <v>231157.72</v>
          </cell>
          <cell r="G57">
            <v>195885.06</v>
          </cell>
          <cell r="H57">
            <v>169278.3</v>
          </cell>
          <cell r="I57">
            <v>62473.52</v>
          </cell>
          <cell r="J57">
            <v>188329.33</v>
          </cell>
          <cell r="K57">
            <v>114008.38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>
            <v>596916.43999999994</v>
          </cell>
          <cell r="G58">
            <v>648428.71</v>
          </cell>
          <cell r="H58">
            <v>326327.15000000002</v>
          </cell>
          <cell r="I58">
            <v>127454.74</v>
          </cell>
          <cell r="J58">
            <v>156873.96</v>
          </cell>
          <cell r="K58">
            <v>114422.52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>
            <v>139731.98000000001</v>
          </cell>
          <cell r="G60">
            <v>154579.22</v>
          </cell>
          <cell r="H60">
            <v>234611.39</v>
          </cell>
          <cell r="I60">
            <v>34337.46</v>
          </cell>
          <cell r="J60">
            <v>93535.06</v>
          </cell>
          <cell r="K60">
            <v>158045.6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>
            <v>414356.15</v>
          </cell>
          <cell r="G61">
            <v>315626.42</v>
          </cell>
          <cell r="H61">
            <v>260132.35</v>
          </cell>
          <cell r="I61">
            <v>117346.89</v>
          </cell>
          <cell r="J61">
            <v>213628.59</v>
          </cell>
          <cell r="K61">
            <v>205551.51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>
            <v>260361.56</v>
          </cell>
          <cell r="G63">
            <v>203174.39</v>
          </cell>
          <cell r="H63">
            <v>154504.04999999999</v>
          </cell>
          <cell r="I63">
            <v>25536.6</v>
          </cell>
          <cell r="J63">
            <v>106069.39</v>
          </cell>
          <cell r="K63">
            <v>215729.87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>
            <v>485186.72</v>
          </cell>
          <cell r="G65">
            <v>453678.69</v>
          </cell>
          <cell r="H65">
            <v>159106.51999999999</v>
          </cell>
          <cell r="I65">
            <v>132863.78</v>
          </cell>
          <cell r="J65">
            <v>300108.08</v>
          </cell>
          <cell r="K65">
            <v>467078.85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>
            <v>205663.48</v>
          </cell>
          <cell r="G67">
            <v>191023.77</v>
          </cell>
          <cell r="H67">
            <v>201826.69</v>
          </cell>
          <cell r="I67">
            <v>43520.12</v>
          </cell>
          <cell r="J67">
            <v>357474.46</v>
          </cell>
          <cell r="K67">
            <v>80312.27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0</v>
          </cell>
          <cell r="I68">
            <v>0</v>
          </cell>
          <cell r="J68" t="str">
            <v>NULL</v>
          </cell>
          <cell r="K68">
            <v>156762.37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>
            <v>0</v>
          </cell>
          <cell r="J69">
            <v>2826.33</v>
          </cell>
          <cell r="K69">
            <v>4.8499999999999996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>
            <v>0</v>
          </cell>
          <cell r="J70">
            <v>298.11</v>
          </cell>
          <cell r="K70">
            <v>0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>
            <v>9060.65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1834.94</v>
          </cell>
          <cell r="J72">
            <v>28548.04</v>
          </cell>
          <cell r="K72">
            <v>15488.24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85363.59</v>
          </cell>
          <cell r="J73">
            <v>63582.38</v>
          </cell>
          <cell r="K73">
            <v>127237.31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>
            <v>0</v>
          </cell>
          <cell r="J75">
            <v>5780.71</v>
          </cell>
          <cell r="K75">
            <v>15107.74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>
            <v>3270.09</v>
          </cell>
          <cell r="J76">
            <v>20577.919999999998</v>
          </cell>
          <cell r="K76">
            <v>24593.47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>
            <v>0</v>
          </cell>
          <cell r="J77">
            <v>0</v>
          </cell>
          <cell r="K77">
            <v>10671.64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>
            <v>0</v>
          </cell>
          <cell r="J78">
            <v>21410.66</v>
          </cell>
          <cell r="K78">
            <v>45494.14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0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>
            <v>281389.8</v>
          </cell>
          <cell r="G80">
            <v>245570.92</v>
          </cell>
          <cell r="H80">
            <v>189572.98</v>
          </cell>
          <cell r="I80">
            <v>51234.51</v>
          </cell>
          <cell r="J80">
            <v>146707.94</v>
          </cell>
          <cell r="K80">
            <v>167873.81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>
            <v>594412.94999999995</v>
          </cell>
          <cell r="G81">
            <v>644956.44999999995</v>
          </cell>
          <cell r="H81">
            <v>499859.15</v>
          </cell>
          <cell r="I81">
            <v>446005.29</v>
          </cell>
          <cell r="J81">
            <v>563859.19999999995</v>
          </cell>
          <cell r="K81">
            <v>453068.75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>
            <v>2279447.42</v>
          </cell>
          <cell r="G83">
            <v>1204584.44</v>
          </cell>
          <cell r="H83">
            <v>1230012.98</v>
          </cell>
          <cell r="I83">
            <v>512102.79</v>
          </cell>
          <cell r="J83">
            <v>2770815.31</v>
          </cell>
          <cell r="K83">
            <v>2507652.5499999998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>
            <v>1823006.72</v>
          </cell>
          <cell r="G85">
            <v>1700777.58</v>
          </cell>
          <cell r="H85">
            <v>1890510.51</v>
          </cell>
          <cell r="I85">
            <v>2036472.44</v>
          </cell>
          <cell r="J85">
            <v>2461192.64</v>
          </cell>
          <cell r="K85">
            <v>2171903.59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1690110.26</v>
          </cell>
          <cell r="G86">
            <v>1257148.32</v>
          </cell>
          <cell r="H86">
            <v>1598681.39</v>
          </cell>
          <cell r="I86">
            <v>1013642.64</v>
          </cell>
          <cell r="J86">
            <v>1392109.92</v>
          </cell>
          <cell r="K86">
            <v>1131203.99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>
            <v>426494.96</v>
          </cell>
          <cell r="G87">
            <v>338702.37</v>
          </cell>
          <cell r="H87">
            <v>332372.34000000003</v>
          </cell>
          <cell r="I87">
            <v>317699.37</v>
          </cell>
          <cell r="J87">
            <v>351509.97</v>
          </cell>
          <cell r="K87">
            <v>256947.1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950432.74</v>
          </cell>
          <cell r="G88">
            <v>593905.99</v>
          </cell>
          <cell r="H88">
            <v>778612.47</v>
          </cell>
          <cell r="I88">
            <v>690870.84</v>
          </cell>
          <cell r="J88">
            <v>1158441.73</v>
          </cell>
          <cell r="K88">
            <v>950089.26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44910.9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1586424.22</v>
          </cell>
          <cell r="G90">
            <v>1132571.94</v>
          </cell>
          <cell r="H90">
            <v>1034709.82</v>
          </cell>
          <cell r="I90">
            <v>511094.44</v>
          </cell>
          <cell r="J90">
            <v>1055878.46</v>
          </cell>
          <cell r="K90">
            <v>907013.83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1036099.94</v>
          </cell>
          <cell r="G91">
            <v>749074.3</v>
          </cell>
          <cell r="H91">
            <v>627926.75</v>
          </cell>
          <cell r="I91">
            <v>339181.7</v>
          </cell>
          <cell r="J91">
            <v>851393.64</v>
          </cell>
          <cell r="K91">
            <v>721794.16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942920.13</v>
          </cell>
          <cell r="G92">
            <v>673480.13</v>
          </cell>
          <cell r="H92">
            <v>628298.77</v>
          </cell>
          <cell r="I92">
            <v>464782.26</v>
          </cell>
          <cell r="J92">
            <v>544655.35</v>
          </cell>
          <cell r="K92">
            <v>663199.56000000006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1694540.28</v>
          </cell>
          <cell r="G93">
            <v>2212385.0499999998</v>
          </cell>
          <cell r="H93">
            <v>2741520.03</v>
          </cell>
          <cell r="I93">
            <v>2662579.16</v>
          </cell>
          <cell r="J93">
            <v>3107362.6</v>
          </cell>
          <cell r="K93">
            <v>3528383.78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615978.18000000005</v>
          </cell>
          <cell r="G94">
            <v>603054.84</v>
          </cell>
          <cell r="H94">
            <v>519079.2</v>
          </cell>
          <cell r="I94">
            <v>294994.48</v>
          </cell>
          <cell r="J94">
            <v>813991.26</v>
          </cell>
          <cell r="K94">
            <v>714334.21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>
            <v>181446.18</v>
          </cell>
          <cell r="G95">
            <v>141565.1</v>
          </cell>
          <cell r="H95">
            <v>46789.919999999998</v>
          </cell>
          <cell r="I95">
            <v>0</v>
          </cell>
          <cell r="J95">
            <v>160781.07999999999</v>
          </cell>
          <cell r="K95">
            <v>340851.02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965396.44</v>
          </cell>
          <cell r="G96">
            <v>644379.5</v>
          </cell>
          <cell r="H96">
            <v>666277.77</v>
          </cell>
          <cell r="I96">
            <v>667124.06000000006</v>
          </cell>
          <cell r="J96">
            <v>1277444.68</v>
          </cell>
          <cell r="K96">
            <v>953614.6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1300784.58</v>
          </cell>
          <cell r="G97">
            <v>1042224.67</v>
          </cell>
          <cell r="H97">
            <v>1045475.37</v>
          </cell>
          <cell r="I97">
            <v>846378.18</v>
          </cell>
          <cell r="J97">
            <v>1794968.74</v>
          </cell>
          <cell r="K97">
            <v>1220470.56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353064.53</v>
          </cell>
          <cell r="G98">
            <v>243915.62</v>
          </cell>
          <cell r="H98">
            <v>255068.6</v>
          </cell>
          <cell r="I98">
            <v>143127.81</v>
          </cell>
          <cell r="J98">
            <v>529802.87</v>
          </cell>
          <cell r="K98">
            <v>406196.36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>
            <v>4154381.64</v>
          </cell>
          <cell r="G99">
            <v>2677209.41</v>
          </cell>
          <cell r="H99">
            <v>3057409.46</v>
          </cell>
          <cell r="I99">
            <v>2085586.13</v>
          </cell>
          <cell r="J99">
            <v>3818056.56</v>
          </cell>
          <cell r="K99">
            <v>2538315.65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370629.92</v>
          </cell>
          <cell r="G100">
            <v>266877.39</v>
          </cell>
          <cell r="H100">
            <v>424465.33</v>
          </cell>
          <cell r="I100">
            <v>288143.87</v>
          </cell>
          <cell r="J100">
            <v>385192.96000000002</v>
          </cell>
          <cell r="K100">
            <v>522301.97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330729.45</v>
          </cell>
          <cell r="G102">
            <v>169415.94</v>
          </cell>
          <cell r="H102">
            <v>164271</v>
          </cell>
          <cell r="I102">
            <v>130657.23</v>
          </cell>
          <cell r="J102">
            <v>223367.12</v>
          </cell>
          <cell r="K102">
            <v>116224.06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1935102</v>
          </cell>
          <cell r="G103">
            <v>1267397.8700000001</v>
          </cell>
          <cell r="H103">
            <v>1667401.54</v>
          </cell>
          <cell r="I103">
            <v>1188417.32</v>
          </cell>
          <cell r="J103">
            <v>2747105.23</v>
          </cell>
          <cell r="K103">
            <v>2765710.63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935875.32</v>
          </cell>
          <cell r="G104">
            <v>837898.4</v>
          </cell>
          <cell r="H104">
            <v>757066.85</v>
          </cell>
          <cell r="I104">
            <v>831530.93</v>
          </cell>
          <cell r="J104">
            <v>1304642.6299999999</v>
          </cell>
          <cell r="K104">
            <v>1448639.52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1255719.49</v>
          </cell>
          <cell r="G105">
            <v>818487.99</v>
          </cell>
          <cell r="H105">
            <v>812031.73</v>
          </cell>
          <cell r="I105">
            <v>480520.68</v>
          </cell>
          <cell r="J105">
            <v>678701.69</v>
          </cell>
          <cell r="K105">
            <v>530830.84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2051880.5</v>
          </cell>
          <cell r="G106">
            <v>1330618.67</v>
          </cell>
          <cell r="H106">
            <v>1409427.89</v>
          </cell>
          <cell r="I106">
            <v>914351.41</v>
          </cell>
          <cell r="J106">
            <v>1159603.98</v>
          </cell>
          <cell r="K106">
            <v>1078812.45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3269914.16</v>
          </cell>
          <cell r="G107">
            <v>4002422.19</v>
          </cell>
          <cell r="H107">
            <v>3893304.95</v>
          </cell>
          <cell r="I107">
            <v>2666069.91</v>
          </cell>
          <cell r="J107">
            <v>5903617.2400000002</v>
          </cell>
          <cell r="K107">
            <v>4039986.59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871099.42</v>
          </cell>
          <cell r="G108">
            <v>737738.21</v>
          </cell>
          <cell r="H108">
            <v>597134.82999999996</v>
          </cell>
          <cell r="I108">
            <v>524869.71</v>
          </cell>
          <cell r="J108">
            <v>1537053.02</v>
          </cell>
          <cell r="K108">
            <v>1485067.86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>
            <v>930267.68</v>
          </cell>
          <cell r="G109">
            <v>579929.19999999995</v>
          </cell>
          <cell r="H109">
            <v>504052.94</v>
          </cell>
          <cell r="I109">
            <v>468433.48</v>
          </cell>
          <cell r="J109">
            <v>684347.49</v>
          </cell>
          <cell r="K109">
            <v>672730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>
            <v>1063670.92</v>
          </cell>
          <cell r="G110">
            <v>786051.15</v>
          </cell>
          <cell r="H110">
            <v>523838.36</v>
          </cell>
          <cell r="I110">
            <v>581410.43999999994</v>
          </cell>
          <cell r="J110">
            <v>843923.6</v>
          </cell>
          <cell r="K110">
            <v>641104.87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3115254.03</v>
          </cell>
          <cell r="G111">
            <v>2574056.52</v>
          </cell>
          <cell r="H111">
            <v>2491878.09</v>
          </cell>
          <cell r="I111">
            <v>3039733.74</v>
          </cell>
          <cell r="J111">
            <v>2716444.73</v>
          </cell>
          <cell r="K111">
            <v>1670920.21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13219.22</v>
          </cell>
          <cell r="G112">
            <v>5629.3</v>
          </cell>
          <cell r="H112">
            <v>8763.68</v>
          </cell>
          <cell r="I112">
            <v>30638.73</v>
          </cell>
          <cell r="J112">
            <v>9920.2000000000007</v>
          </cell>
          <cell r="K112">
            <v>42377.36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>
            <v>142410</v>
          </cell>
          <cell r="G118">
            <v>143197.74</v>
          </cell>
          <cell r="H118">
            <v>117126.15</v>
          </cell>
          <cell r="I118">
            <v>96015.4</v>
          </cell>
          <cell r="J118">
            <v>158761.12</v>
          </cell>
          <cell r="K118">
            <v>131761.16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2107291.5499999998</v>
          </cell>
          <cell r="G126">
            <v>3044510.86</v>
          </cell>
          <cell r="H126">
            <v>1767545.34</v>
          </cell>
          <cell r="I126">
            <v>752006.71</v>
          </cell>
          <cell r="J126">
            <v>1877785.48</v>
          </cell>
          <cell r="K126">
            <v>3295272.01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>
            <v>197038.43</v>
          </cell>
          <cell r="G127">
            <v>329024.15000000002</v>
          </cell>
          <cell r="H127">
            <v>171151.03</v>
          </cell>
          <cell r="I127">
            <v>279786.5</v>
          </cell>
          <cell r="J127">
            <v>183382.82</v>
          </cell>
          <cell r="K127">
            <v>237070.06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>
            <v>40082.04</v>
          </cell>
          <cell r="G128">
            <v>28603.81</v>
          </cell>
          <cell r="H128">
            <v>6883.2</v>
          </cell>
          <cell r="I128">
            <v>4429.91</v>
          </cell>
          <cell r="J128">
            <v>12095.35</v>
          </cell>
          <cell r="K128">
            <v>12688.36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493002.35</v>
          </cell>
          <cell r="G129">
            <v>330078.98</v>
          </cell>
          <cell r="H129">
            <v>488479.13</v>
          </cell>
          <cell r="I129">
            <v>361471.35</v>
          </cell>
          <cell r="J129">
            <v>370854.25</v>
          </cell>
          <cell r="K129">
            <v>511628.75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358635.41</v>
          </cell>
          <cell r="G130">
            <v>234462.26</v>
          </cell>
          <cell r="H130">
            <v>259073.41</v>
          </cell>
          <cell r="I130">
            <v>185156.96</v>
          </cell>
          <cell r="J130">
            <v>393874.21</v>
          </cell>
          <cell r="K130">
            <v>293945.46999999997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421913.1</v>
          </cell>
          <cell r="G131">
            <v>268974.52</v>
          </cell>
          <cell r="H131">
            <v>288971.84999999998</v>
          </cell>
          <cell r="I131">
            <v>193296.78</v>
          </cell>
          <cell r="J131">
            <v>226926.59</v>
          </cell>
          <cell r="K131">
            <v>189576.94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1363710.11</v>
          </cell>
          <cell r="G132">
            <v>937976.26</v>
          </cell>
          <cell r="H132">
            <v>757513.31</v>
          </cell>
          <cell r="I132">
            <v>828652.8</v>
          </cell>
          <cell r="J132">
            <v>1293150.43</v>
          </cell>
          <cell r="K132">
            <v>1144499.1200000001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295311.84999999998</v>
          </cell>
          <cell r="G133">
            <v>197459.52</v>
          </cell>
          <cell r="H133">
            <v>173676.1</v>
          </cell>
          <cell r="I133">
            <v>114165.06</v>
          </cell>
          <cell r="J133">
            <v>242934.56</v>
          </cell>
          <cell r="K133">
            <v>163989.92000000001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1522700.51</v>
          </cell>
          <cell r="G135">
            <v>1696343.98</v>
          </cell>
          <cell r="H135">
            <v>1809500.84</v>
          </cell>
          <cell r="I135">
            <v>1702299.69</v>
          </cell>
          <cell r="J135">
            <v>1751773.34</v>
          </cell>
          <cell r="K135">
            <v>1446440.06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2868030.63</v>
          </cell>
          <cell r="G136">
            <v>2344704.9700000002</v>
          </cell>
          <cell r="H136">
            <v>2160396.7400000002</v>
          </cell>
          <cell r="I136">
            <v>1488860.64</v>
          </cell>
          <cell r="J136">
            <v>1245793</v>
          </cell>
          <cell r="K136">
            <v>717080.37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>
            <v>225756.34</v>
          </cell>
          <cell r="G138">
            <v>209851.7</v>
          </cell>
          <cell r="H138">
            <v>98111.65</v>
          </cell>
          <cell r="I138">
            <v>261879.1</v>
          </cell>
          <cell r="J138">
            <v>14572.1</v>
          </cell>
          <cell r="K138">
            <v>0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677487.72</v>
          </cell>
          <cell r="G139">
            <v>938270.67</v>
          </cell>
          <cell r="H139">
            <v>1039281.4</v>
          </cell>
          <cell r="I139">
            <v>1094073.94</v>
          </cell>
          <cell r="J139">
            <v>696865.37</v>
          </cell>
          <cell r="K139">
            <v>688624.95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>
            <v>459423.17</v>
          </cell>
          <cell r="G140">
            <v>339675.39</v>
          </cell>
          <cell r="H140">
            <v>234505.37</v>
          </cell>
          <cell r="I140">
            <v>220423.26</v>
          </cell>
          <cell r="J140">
            <v>239223.98</v>
          </cell>
          <cell r="K140">
            <v>57117.33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>
            <v>478475.81</v>
          </cell>
          <cell r="G141">
            <v>400814.08000000002</v>
          </cell>
          <cell r="H141">
            <v>944770.96</v>
          </cell>
          <cell r="I141">
            <v>338796.11</v>
          </cell>
          <cell r="J141">
            <v>564869.43000000005</v>
          </cell>
          <cell r="K141">
            <v>723204.53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>
            <v>859831.28</v>
          </cell>
          <cell r="G142">
            <v>529675.87</v>
          </cell>
          <cell r="H142">
            <v>435017.64</v>
          </cell>
          <cell r="I142">
            <v>16849.72</v>
          </cell>
          <cell r="J142">
            <v>288109.64</v>
          </cell>
          <cell r="K142">
            <v>93027.42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390485.74</v>
          </cell>
          <cell r="G143">
            <v>276637.36</v>
          </cell>
          <cell r="H143">
            <v>252126.61</v>
          </cell>
          <cell r="I143">
            <v>29641.54</v>
          </cell>
          <cell r="J143">
            <v>153801.79999999999</v>
          </cell>
          <cell r="K143">
            <v>128782.78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>
            <v>413623.21</v>
          </cell>
          <cell r="G145">
            <v>257730.7</v>
          </cell>
          <cell r="H145">
            <v>597468.71</v>
          </cell>
          <cell r="I145">
            <v>464434.51</v>
          </cell>
          <cell r="J145">
            <v>1031291.76</v>
          </cell>
          <cell r="K145">
            <v>511031.17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2572990.92</v>
          </cell>
          <cell r="G146">
            <v>2581436.8199999998</v>
          </cell>
          <cell r="H146">
            <v>2561510.38</v>
          </cell>
          <cell r="I146">
            <v>1951223.46</v>
          </cell>
          <cell r="J146">
            <v>2369226.36</v>
          </cell>
          <cell r="K146">
            <v>2014213.01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1795995.45</v>
          </cell>
          <cell r="G147">
            <v>1427619.66</v>
          </cell>
          <cell r="H147">
            <v>1323535.68</v>
          </cell>
          <cell r="I147">
            <v>1436366.71</v>
          </cell>
          <cell r="J147">
            <v>1471932.08</v>
          </cell>
          <cell r="K147">
            <v>825807.76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338424.99</v>
          </cell>
          <cell r="G148">
            <v>367960.59</v>
          </cell>
          <cell r="H148">
            <v>194868.54</v>
          </cell>
          <cell r="I148">
            <v>174041.33</v>
          </cell>
          <cell r="J148">
            <v>259699.13</v>
          </cell>
          <cell r="K148">
            <v>214308.76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>
            <v>324154.3</v>
          </cell>
          <cell r="G149">
            <v>474591.53</v>
          </cell>
          <cell r="H149">
            <v>292387.17</v>
          </cell>
          <cell r="I149">
            <v>295729.62</v>
          </cell>
          <cell r="J149">
            <v>518230.28</v>
          </cell>
          <cell r="K149">
            <v>531680.56999999995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>
            <v>227888.61</v>
          </cell>
          <cell r="G151">
            <v>199617.9</v>
          </cell>
          <cell r="H151">
            <v>180991.82</v>
          </cell>
          <cell r="I151">
            <v>0</v>
          </cell>
          <cell r="J151">
            <v>0</v>
          </cell>
          <cell r="K151">
            <v>0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>
            <v>160076.76</v>
          </cell>
          <cell r="G153">
            <v>172245</v>
          </cell>
          <cell r="H153">
            <v>113146.91</v>
          </cell>
          <cell r="I153">
            <v>202950.22</v>
          </cell>
          <cell r="J153">
            <v>180660.77</v>
          </cell>
          <cell r="K153">
            <v>64529.84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202758.1</v>
          </cell>
          <cell r="G157">
            <v>133103.89000000001</v>
          </cell>
          <cell r="H157">
            <v>120166.1</v>
          </cell>
          <cell r="I157">
            <v>156539.79</v>
          </cell>
          <cell r="J157">
            <v>135084.84</v>
          </cell>
          <cell r="K157">
            <v>181620.64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5609236.3899999997</v>
          </cell>
          <cell r="G161">
            <v>5011098.1100000003</v>
          </cell>
          <cell r="H161">
            <v>4592010.58</v>
          </cell>
          <cell r="I161">
            <v>3595737.72</v>
          </cell>
          <cell r="J161">
            <v>9540911.0199999996</v>
          </cell>
          <cell r="K161">
            <v>6677714.6699999999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6390572.9299999997</v>
          </cell>
          <cell r="G162">
            <v>5813251.3499999996</v>
          </cell>
          <cell r="H162">
            <v>4286512.72</v>
          </cell>
          <cell r="I162">
            <v>4916425.62</v>
          </cell>
          <cell r="J162">
            <v>4916829.3</v>
          </cell>
          <cell r="K162">
            <v>8162134.0599999996</v>
          </cell>
        </row>
      </sheetData>
      <sheetData sheetId="20"/>
      <sheetData sheetId="21"/>
      <sheetData sheetId="22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>
            <v>32954</v>
          </cell>
          <cell r="G5">
            <v>34123</v>
          </cell>
          <cell r="H5">
            <v>24297</v>
          </cell>
          <cell r="I5">
            <v>19261</v>
          </cell>
          <cell r="J5">
            <v>37517</v>
          </cell>
          <cell r="K5">
            <v>33333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74010</v>
          </cell>
          <cell r="G6">
            <v>68622</v>
          </cell>
          <cell r="H6">
            <v>59703</v>
          </cell>
          <cell r="I6">
            <v>61542</v>
          </cell>
          <cell r="J6">
            <v>64636</v>
          </cell>
          <cell r="K6">
            <v>61217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>
            <v>22651</v>
          </cell>
          <cell r="G7">
            <v>20965</v>
          </cell>
          <cell r="H7">
            <v>15311</v>
          </cell>
          <cell r="I7">
            <v>17338</v>
          </cell>
          <cell r="J7">
            <v>13873</v>
          </cell>
          <cell r="K7">
            <v>11170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>
            <v>11377</v>
          </cell>
          <cell r="G8">
            <v>10664</v>
          </cell>
          <cell r="H8">
            <v>8794</v>
          </cell>
          <cell r="I8">
            <v>9629</v>
          </cell>
          <cell r="J8">
            <v>8055</v>
          </cell>
          <cell r="K8">
            <v>6232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>
            <v>16572</v>
          </cell>
          <cell r="G9">
            <v>14658</v>
          </cell>
          <cell r="H9">
            <v>12432</v>
          </cell>
          <cell r="I9">
            <v>7521</v>
          </cell>
          <cell r="J9">
            <v>9549</v>
          </cell>
          <cell r="K9">
            <v>8561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52334</v>
          </cell>
          <cell r="G10">
            <v>43427</v>
          </cell>
          <cell r="H10">
            <v>36786</v>
          </cell>
          <cell r="I10">
            <v>31312</v>
          </cell>
          <cell r="J10">
            <v>25043</v>
          </cell>
          <cell r="K10">
            <v>22753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>
            <v>2954</v>
          </cell>
          <cell r="G11">
            <v>2749</v>
          </cell>
          <cell r="H11">
            <v>2236</v>
          </cell>
          <cell r="I11">
            <v>2414</v>
          </cell>
          <cell r="J11">
            <v>2086</v>
          </cell>
          <cell r="K11">
            <v>1573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>
            <v>3134</v>
          </cell>
          <cell r="G12">
            <v>3200</v>
          </cell>
          <cell r="H12">
            <v>2991</v>
          </cell>
          <cell r="I12">
            <v>2534</v>
          </cell>
          <cell r="J12">
            <v>2163</v>
          </cell>
          <cell r="K12">
            <v>1678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>
            <v>4111</v>
          </cell>
          <cell r="G13">
            <v>3804</v>
          </cell>
          <cell r="H13">
            <v>3350</v>
          </cell>
          <cell r="I13">
            <v>3451</v>
          </cell>
          <cell r="J13">
            <v>3155</v>
          </cell>
          <cell r="K13">
            <v>2503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>
            <v>19341</v>
          </cell>
          <cell r="G14">
            <v>18274</v>
          </cell>
          <cell r="H14">
            <v>11815</v>
          </cell>
          <cell r="I14">
            <v>13123</v>
          </cell>
          <cell r="J14">
            <v>11830</v>
          </cell>
          <cell r="K14">
            <v>10259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>
            <v>29553</v>
          </cell>
          <cell r="G15">
            <v>27978</v>
          </cell>
          <cell r="H15">
            <v>22989</v>
          </cell>
          <cell r="I15">
            <v>8075</v>
          </cell>
          <cell r="J15">
            <v>16177</v>
          </cell>
          <cell r="K15">
            <v>11137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33821</v>
          </cell>
          <cell r="G16">
            <v>28760</v>
          </cell>
          <cell r="H16">
            <v>24077</v>
          </cell>
          <cell r="I16">
            <v>12351</v>
          </cell>
          <cell r="J16">
            <v>24707</v>
          </cell>
          <cell r="K16">
            <v>21875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>
            <v>9616</v>
          </cell>
          <cell r="G17">
            <v>8480</v>
          </cell>
          <cell r="H17">
            <v>6141</v>
          </cell>
          <cell r="I17">
            <v>4714</v>
          </cell>
          <cell r="J17">
            <v>8181</v>
          </cell>
          <cell r="K17">
            <v>5169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>
            <v>33755</v>
          </cell>
          <cell r="G18">
            <v>28102</v>
          </cell>
          <cell r="H18">
            <v>23505</v>
          </cell>
          <cell r="I18">
            <v>10864</v>
          </cell>
          <cell r="J18">
            <v>17771</v>
          </cell>
          <cell r="K18">
            <v>16438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>
            <v>27612</v>
          </cell>
          <cell r="G19">
            <v>20974</v>
          </cell>
          <cell r="H19">
            <v>17883</v>
          </cell>
          <cell r="I19">
            <v>8953</v>
          </cell>
          <cell r="J19">
            <v>16082</v>
          </cell>
          <cell r="K19">
            <v>12954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>
            <v>4307</v>
          </cell>
          <cell r="G20">
            <v>4147</v>
          </cell>
          <cell r="H20">
            <v>3304</v>
          </cell>
          <cell r="I20">
            <v>3423</v>
          </cell>
          <cell r="J20">
            <v>4230</v>
          </cell>
          <cell r="K20">
            <v>3475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>
            <v>21918</v>
          </cell>
          <cell r="G21">
            <v>18502</v>
          </cell>
          <cell r="H21">
            <v>15315</v>
          </cell>
          <cell r="I21">
            <v>8036</v>
          </cell>
          <cell r="J21">
            <v>14044</v>
          </cell>
          <cell r="K21">
            <v>11367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7694</v>
          </cell>
          <cell r="G22">
            <v>7419</v>
          </cell>
          <cell r="H22">
            <v>6159</v>
          </cell>
          <cell r="I22">
            <v>7608</v>
          </cell>
          <cell r="J22">
            <v>6012</v>
          </cell>
          <cell r="K22">
            <v>4676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>
            <v>32531</v>
          </cell>
          <cell r="G23">
            <v>28129</v>
          </cell>
          <cell r="H23">
            <v>22526</v>
          </cell>
          <cell r="I23">
            <v>10814</v>
          </cell>
          <cell r="J23">
            <v>18155</v>
          </cell>
          <cell r="K23">
            <v>16189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>
            <v>12511</v>
          </cell>
          <cell r="G24">
            <v>10742</v>
          </cell>
          <cell r="H24">
            <v>8818</v>
          </cell>
          <cell r="I24">
            <v>5049</v>
          </cell>
          <cell r="J24">
            <v>7848</v>
          </cell>
          <cell r="K24">
            <v>5622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>
            <v>18032</v>
          </cell>
          <cell r="G25">
            <v>16587</v>
          </cell>
          <cell r="H25">
            <v>12885</v>
          </cell>
          <cell r="I25">
            <v>10199</v>
          </cell>
          <cell r="J25">
            <v>14307</v>
          </cell>
          <cell r="K25">
            <v>10723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43271</v>
          </cell>
          <cell r="G26">
            <v>40500</v>
          </cell>
          <cell r="H26">
            <v>32492</v>
          </cell>
          <cell r="I26">
            <v>16476</v>
          </cell>
          <cell r="J26">
            <v>32048</v>
          </cell>
          <cell r="K26">
            <v>24194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43508</v>
          </cell>
          <cell r="G27">
            <v>40386</v>
          </cell>
          <cell r="H27">
            <v>30573</v>
          </cell>
          <cell r="I27">
            <v>24741</v>
          </cell>
          <cell r="J27">
            <v>32327</v>
          </cell>
          <cell r="K27">
            <v>24725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>
            <v>5027</v>
          </cell>
          <cell r="G28">
            <v>4016</v>
          </cell>
          <cell r="H28">
            <v>3231</v>
          </cell>
          <cell r="I28">
            <v>2491</v>
          </cell>
          <cell r="J28">
            <v>4092</v>
          </cell>
          <cell r="K28">
            <v>3582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>
            <v>5614</v>
          </cell>
          <cell r="G29">
            <v>5098</v>
          </cell>
          <cell r="H29">
            <v>3436</v>
          </cell>
          <cell r="I29">
            <v>2618</v>
          </cell>
          <cell r="J29">
            <v>2986</v>
          </cell>
          <cell r="K29">
            <v>3342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>
            <v>4811</v>
          </cell>
          <cell r="G30">
            <v>3663</v>
          </cell>
          <cell r="H30">
            <v>3773</v>
          </cell>
          <cell r="I30">
            <v>3761</v>
          </cell>
          <cell r="J30">
            <v>2749</v>
          </cell>
          <cell r="K30">
            <v>2472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>
            <v>20673</v>
          </cell>
          <cell r="G31">
            <v>20901</v>
          </cell>
          <cell r="H31">
            <v>16913</v>
          </cell>
          <cell r="I31">
            <v>15450</v>
          </cell>
          <cell r="J31">
            <v>20456</v>
          </cell>
          <cell r="K31">
            <v>16870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57076</v>
          </cell>
          <cell r="G32">
            <v>64408</v>
          </cell>
          <cell r="H32">
            <v>52302</v>
          </cell>
          <cell r="I32">
            <v>62423</v>
          </cell>
          <cell r="J32">
            <v>55805</v>
          </cell>
          <cell r="K32">
            <v>46069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>
            <v>14518</v>
          </cell>
          <cell r="G33">
            <v>12046</v>
          </cell>
          <cell r="H33">
            <v>10497</v>
          </cell>
          <cell r="I33">
            <v>6337</v>
          </cell>
          <cell r="J33">
            <v>6827</v>
          </cell>
          <cell r="K33">
            <v>6357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>
            <v>3502</v>
          </cell>
          <cell r="G34">
            <v>3369</v>
          </cell>
          <cell r="H34">
            <v>2822</v>
          </cell>
          <cell r="I34">
            <v>3121</v>
          </cell>
          <cell r="J34">
            <v>2842</v>
          </cell>
          <cell r="K34">
            <v>2114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>
            <v>3431</v>
          </cell>
          <cell r="G35">
            <v>3239</v>
          </cell>
          <cell r="H35">
            <v>2692</v>
          </cell>
          <cell r="I35">
            <v>2595</v>
          </cell>
          <cell r="J35">
            <v>2239</v>
          </cell>
          <cell r="K35">
            <v>1735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>
            <v>14548</v>
          </cell>
          <cell r="G36">
            <v>12441</v>
          </cell>
          <cell r="H36">
            <v>9446</v>
          </cell>
          <cell r="I36">
            <v>8948</v>
          </cell>
          <cell r="J36">
            <v>13281</v>
          </cell>
          <cell r="K36">
            <v>8948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>
            <v>3511</v>
          </cell>
          <cell r="G37">
            <v>3047</v>
          </cell>
          <cell r="H37">
            <v>2915</v>
          </cell>
          <cell r="I37">
            <v>1410</v>
          </cell>
          <cell r="J37">
            <v>2468</v>
          </cell>
          <cell r="K37">
            <v>2228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>
            <v>3145</v>
          </cell>
          <cell r="G38">
            <v>2990</v>
          </cell>
          <cell r="H38">
            <v>2590</v>
          </cell>
          <cell r="I38">
            <v>2078</v>
          </cell>
          <cell r="J38">
            <v>3627</v>
          </cell>
          <cell r="K38">
            <v>2385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80702</v>
          </cell>
          <cell r="G39">
            <v>72063</v>
          </cell>
          <cell r="H39">
            <v>60643</v>
          </cell>
          <cell r="I39">
            <v>26010</v>
          </cell>
          <cell r="J39">
            <v>52333</v>
          </cell>
          <cell r="K39">
            <v>40579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>
            <v>22106</v>
          </cell>
          <cell r="G40">
            <v>25230</v>
          </cell>
          <cell r="H40">
            <v>21548</v>
          </cell>
          <cell r="I40">
            <v>10374</v>
          </cell>
          <cell r="J40">
            <v>21865</v>
          </cell>
          <cell r="K40">
            <v>16945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>
            <v>3196</v>
          </cell>
          <cell r="G41">
            <v>2722</v>
          </cell>
          <cell r="H41">
            <v>1985</v>
          </cell>
          <cell r="I41">
            <v>2796</v>
          </cell>
          <cell r="J41">
            <v>2732</v>
          </cell>
          <cell r="K41">
            <v>2062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>
            <v>14179</v>
          </cell>
          <cell r="G42">
            <v>13026</v>
          </cell>
          <cell r="H42">
            <v>9393</v>
          </cell>
          <cell r="I42">
            <v>6899</v>
          </cell>
          <cell r="J42">
            <v>11317</v>
          </cell>
          <cell r="K42">
            <v>8832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>
            <v>6315</v>
          </cell>
          <cell r="G43">
            <v>6316</v>
          </cell>
          <cell r="H43">
            <v>5170</v>
          </cell>
          <cell r="I43">
            <v>3559</v>
          </cell>
          <cell r="J43">
            <v>5367</v>
          </cell>
          <cell r="K43">
            <v>3832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>
            <v>6941</v>
          </cell>
          <cell r="G44">
            <v>6059</v>
          </cell>
          <cell r="H44">
            <v>4851</v>
          </cell>
          <cell r="I44">
            <v>3964</v>
          </cell>
          <cell r="J44">
            <v>5164</v>
          </cell>
          <cell r="K44">
            <v>4294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>
            <v>12772</v>
          </cell>
          <cell r="G45">
            <v>12383</v>
          </cell>
          <cell r="H45">
            <v>9290</v>
          </cell>
          <cell r="I45">
            <v>7995</v>
          </cell>
          <cell r="J45">
            <v>10213</v>
          </cell>
          <cell r="K45">
            <v>9037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>
            <v>2145</v>
          </cell>
          <cell r="G46">
            <v>1682</v>
          </cell>
          <cell r="H46">
            <v>1623</v>
          </cell>
          <cell r="I46">
            <v>1074</v>
          </cell>
          <cell r="J46">
            <v>1422</v>
          </cell>
          <cell r="K46">
            <v>1655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75943</v>
          </cell>
          <cell r="G47">
            <v>72614</v>
          </cell>
          <cell r="H47">
            <v>67010</v>
          </cell>
          <cell r="I47">
            <v>41755</v>
          </cell>
          <cell r="J47">
            <v>61874</v>
          </cell>
          <cell r="K47">
            <v>47997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>
            <v>29767</v>
          </cell>
          <cell r="G48">
            <v>26820</v>
          </cell>
          <cell r="H48">
            <v>25049</v>
          </cell>
          <cell r="I48">
            <v>22029</v>
          </cell>
          <cell r="J48">
            <v>22067</v>
          </cell>
          <cell r="K48">
            <v>16739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27327</v>
          </cell>
          <cell r="G49">
            <v>23931</v>
          </cell>
          <cell r="H49">
            <v>18278</v>
          </cell>
          <cell r="I49">
            <v>13727</v>
          </cell>
          <cell r="J49">
            <v>20845</v>
          </cell>
          <cell r="K49">
            <v>16551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>
            <v>14388</v>
          </cell>
          <cell r="G50">
            <v>11918</v>
          </cell>
          <cell r="H50">
            <v>9671</v>
          </cell>
          <cell r="I50">
            <v>8037</v>
          </cell>
          <cell r="J50">
            <v>5095</v>
          </cell>
          <cell r="K50">
            <v>5515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>
            <v>7822</v>
          </cell>
          <cell r="G51">
            <v>6695</v>
          </cell>
          <cell r="H51">
            <v>5780</v>
          </cell>
          <cell r="I51">
            <v>4452</v>
          </cell>
          <cell r="J51">
            <v>4350</v>
          </cell>
          <cell r="K51">
            <v>3811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>
            <v>1585</v>
          </cell>
          <cell r="G52">
            <v>1824</v>
          </cell>
          <cell r="H52">
            <v>2070</v>
          </cell>
          <cell r="I52">
            <v>2385</v>
          </cell>
          <cell r="J52">
            <v>2168</v>
          </cell>
          <cell r="K52">
            <v>1986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>
            <v>7424</v>
          </cell>
          <cell r="G53">
            <v>6745</v>
          </cell>
          <cell r="H53">
            <v>6346</v>
          </cell>
          <cell r="I53">
            <v>4168</v>
          </cell>
          <cell r="J53">
            <v>3820</v>
          </cell>
          <cell r="K53">
            <v>3133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>
            <v>14766</v>
          </cell>
          <cell r="G55">
            <v>13243</v>
          </cell>
          <cell r="H55">
            <v>10287</v>
          </cell>
          <cell r="I55">
            <v>9900</v>
          </cell>
          <cell r="J55">
            <v>7961</v>
          </cell>
          <cell r="K55">
            <v>6427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>
            <v>6213</v>
          </cell>
          <cell r="G56">
            <v>5340</v>
          </cell>
          <cell r="H56">
            <v>4377</v>
          </cell>
          <cell r="I56">
            <v>5737</v>
          </cell>
          <cell r="J56">
            <v>6239</v>
          </cell>
          <cell r="K56">
            <v>5684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>
            <v>7526</v>
          </cell>
          <cell r="G57">
            <v>7154</v>
          </cell>
          <cell r="H57">
            <v>5724</v>
          </cell>
          <cell r="I57">
            <v>3305</v>
          </cell>
          <cell r="J57">
            <v>4397</v>
          </cell>
          <cell r="K57">
            <v>2497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>
            <v>16488</v>
          </cell>
          <cell r="G58">
            <v>14810</v>
          </cell>
          <cell r="H58">
            <v>12094</v>
          </cell>
          <cell r="I58">
            <v>5410</v>
          </cell>
          <cell r="J58">
            <v>7953</v>
          </cell>
          <cell r="K58">
            <v>5732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>
            <v>3051</v>
          </cell>
          <cell r="G60">
            <v>3122</v>
          </cell>
          <cell r="H60">
            <v>2611</v>
          </cell>
          <cell r="I60">
            <v>356</v>
          </cell>
          <cell r="J60">
            <v>2129</v>
          </cell>
          <cell r="K60">
            <v>2123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>
            <v>10525</v>
          </cell>
          <cell r="G61">
            <v>9604</v>
          </cell>
          <cell r="H61">
            <v>7281</v>
          </cell>
          <cell r="I61">
            <v>3610</v>
          </cell>
          <cell r="J61">
            <v>6437</v>
          </cell>
          <cell r="K61">
            <v>5489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>
            <v>6892</v>
          </cell>
          <cell r="G63">
            <v>5521</v>
          </cell>
          <cell r="H63">
            <v>3513</v>
          </cell>
          <cell r="I63">
            <v>2913</v>
          </cell>
          <cell r="J63">
            <v>3877</v>
          </cell>
          <cell r="K63">
            <v>4180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>
            <v>13519</v>
          </cell>
          <cell r="G65">
            <v>12477</v>
          </cell>
          <cell r="H65">
            <v>757</v>
          </cell>
          <cell r="I65">
            <v>5894</v>
          </cell>
          <cell r="J65">
            <v>10950</v>
          </cell>
          <cell r="K65">
            <v>9910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>
            <v>5528</v>
          </cell>
          <cell r="G67">
            <v>5457</v>
          </cell>
          <cell r="H67">
            <v>5651</v>
          </cell>
          <cell r="I67">
            <v>1591</v>
          </cell>
          <cell r="J67">
            <v>3864</v>
          </cell>
          <cell r="K67">
            <v>318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0</v>
          </cell>
          <cell r="I68">
            <v>460</v>
          </cell>
          <cell r="J68" t="str">
            <v>NULL</v>
          </cell>
          <cell r="K68">
            <v>2692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>
            <v>5</v>
          </cell>
          <cell r="J69">
            <v>100</v>
          </cell>
          <cell r="K69">
            <v>32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>
            <v>0</v>
          </cell>
          <cell r="J70">
            <v>3</v>
          </cell>
          <cell r="K70">
            <v>1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>
            <v>272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143</v>
          </cell>
          <cell r="J72">
            <v>696</v>
          </cell>
          <cell r="K72">
            <v>654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4058</v>
          </cell>
          <cell r="J73">
            <v>1591</v>
          </cell>
          <cell r="K73">
            <v>1466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>
            <v>0</v>
          </cell>
          <cell r="J75">
            <v>385</v>
          </cell>
          <cell r="K75">
            <v>310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>
            <v>179</v>
          </cell>
          <cell r="J76">
            <v>590</v>
          </cell>
          <cell r="K76">
            <v>589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>
            <v>132</v>
          </cell>
          <cell r="J77">
            <v>0</v>
          </cell>
          <cell r="K77">
            <v>394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>
            <v>271</v>
          </cell>
          <cell r="J78">
            <v>904</v>
          </cell>
          <cell r="K78">
            <v>960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130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>
            <v>5860</v>
          </cell>
          <cell r="G80">
            <v>5415</v>
          </cell>
          <cell r="H80">
            <v>4287</v>
          </cell>
          <cell r="I80">
            <v>2644</v>
          </cell>
          <cell r="J80">
            <v>5468</v>
          </cell>
          <cell r="K80">
            <v>4194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>
            <v>17063</v>
          </cell>
          <cell r="G81">
            <v>15321</v>
          </cell>
          <cell r="H81">
            <v>11824</v>
          </cell>
          <cell r="I81">
            <v>12151</v>
          </cell>
          <cell r="J81">
            <v>7549</v>
          </cell>
          <cell r="K81">
            <v>5146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>
            <v>19291</v>
          </cell>
          <cell r="G83">
            <v>9846</v>
          </cell>
          <cell r="H83">
            <v>8941</v>
          </cell>
          <cell r="I83">
            <v>12841</v>
          </cell>
          <cell r="J83">
            <v>31689</v>
          </cell>
          <cell r="K83">
            <v>26772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>
            <v>26308</v>
          </cell>
          <cell r="G85">
            <v>19643</v>
          </cell>
          <cell r="H85">
            <v>21998</v>
          </cell>
          <cell r="I85">
            <v>16254</v>
          </cell>
          <cell r="J85">
            <v>18665</v>
          </cell>
          <cell r="K85">
            <v>14467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24671</v>
          </cell>
          <cell r="G86">
            <v>21036</v>
          </cell>
          <cell r="H86">
            <v>22101</v>
          </cell>
          <cell r="I86">
            <v>172900</v>
          </cell>
          <cell r="J86">
            <v>21351</v>
          </cell>
          <cell r="K86">
            <v>18280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>
            <v>9205</v>
          </cell>
          <cell r="G87">
            <v>8968</v>
          </cell>
          <cell r="H87">
            <v>6197</v>
          </cell>
          <cell r="I87">
            <v>6239</v>
          </cell>
          <cell r="J87">
            <v>5990</v>
          </cell>
          <cell r="K87">
            <v>5117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18421</v>
          </cell>
          <cell r="G88">
            <v>15847</v>
          </cell>
          <cell r="H88">
            <v>15045</v>
          </cell>
          <cell r="I88">
            <v>13316</v>
          </cell>
          <cell r="J88">
            <v>17353</v>
          </cell>
          <cell r="K88">
            <v>14743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0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31774</v>
          </cell>
          <cell r="G90">
            <v>22986</v>
          </cell>
          <cell r="H90">
            <v>20001</v>
          </cell>
          <cell r="I90">
            <v>15704</v>
          </cell>
          <cell r="J90">
            <v>18606</v>
          </cell>
          <cell r="K90">
            <v>18977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24851</v>
          </cell>
          <cell r="G91">
            <v>20051</v>
          </cell>
          <cell r="H91">
            <v>17036</v>
          </cell>
          <cell r="I91">
            <v>11978</v>
          </cell>
          <cell r="J91">
            <v>17468</v>
          </cell>
          <cell r="K91">
            <v>15315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22970</v>
          </cell>
          <cell r="G92">
            <v>18048</v>
          </cell>
          <cell r="H92">
            <v>14555</v>
          </cell>
          <cell r="I92">
            <v>10918</v>
          </cell>
          <cell r="J92">
            <v>14911</v>
          </cell>
          <cell r="K92">
            <v>16942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55368</v>
          </cell>
          <cell r="G93">
            <v>32254</v>
          </cell>
          <cell r="H93">
            <v>39626</v>
          </cell>
          <cell r="I93">
            <v>54557</v>
          </cell>
          <cell r="J93">
            <v>55247</v>
          </cell>
          <cell r="K93">
            <v>53768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10871</v>
          </cell>
          <cell r="G94">
            <v>10859</v>
          </cell>
          <cell r="H94">
            <v>7449</v>
          </cell>
          <cell r="I94">
            <v>9057</v>
          </cell>
          <cell r="J94">
            <v>10934</v>
          </cell>
          <cell r="K94">
            <v>11291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>
            <v>6154</v>
          </cell>
          <cell r="G95">
            <v>3368</v>
          </cell>
          <cell r="H95">
            <v>0</v>
          </cell>
          <cell r="I95">
            <v>1599</v>
          </cell>
          <cell r="J95">
            <v>4868</v>
          </cell>
          <cell r="K95">
            <v>5077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19263</v>
          </cell>
          <cell r="G96">
            <v>16115</v>
          </cell>
          <cell r="H96">
            <v>13627</v>
          </cell>
          <cell r="I96">
            <v>17816</v>
          </cell>
          <cell r="J96">
            <v>24499</v>
          </cell>
          <cell r="K96">
            <v>22524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24967</v>
          </cell>
          <cell r="G97">
            <v>23271</v>
          </cell>
          <cell r="H97">
            <v>21072</v>
          </cell>
          <cell r="I97">
            <v>19268</v>
          </cell>
          <cell r="J97">
            <v>27284</v>
          </cell>
          <cell r="K97">
            <v>22073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7587</v>
          </cell>
          <cell r="G98">
            <v>6231</v>
          </cell>
          <cell r="H98">
            <v>5878</v>
          </cell>
          <cell r="I98">
            <v>6423</v>
          </cell>
          <cell r="J98">
            <v>8596</v>
          </cell>
          <cell r="K98">
            <v>6445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>
            <v>69240</v>
          </cell>
          <cell r="G99">
            <v>63026</v>
          </cell>
          <cell r="H99">
            <v>42325</v>
          </cell>
          <cell r="I99">
            <v>47305</v>
          </cell>
          <cell r="J99">
            <v>55584</v>
          </cell>
          <cell r="K99">
            <v>39268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11197</v>
          </cell>
          <cell r="G100">
            <v>8795</v>
          </cell>
          <cell r="H100">
            <v>8621</v>
          </cell>
          <cell r="I100">
            <v>9782</v>
          </cell>
          <cell r="J100">
            <v>11272</v>
          </cell>
          <cell r="K100">
            <v>9877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14342</v>
          </cell>
          <cell r="G102">
            <v>12637</v>
          </cell>
          <cell r="H102">
            <v>7570</v>
          </cell>
          <cell r="I102">
            <v>7789</v>
          </cell>
          <cell r="J102">
            <v>7411</v>
          </cell>
          <cell r="K102">
            <v>7123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50100</v>
          </cell>
          <cell r="G103">
            <v>43928</v>
          </cell>
          <cell r="H103">
            <v>35016</v>
          </cell>
          <cell r="I103">
            <v>49414</v>
          </cell>
          <cell r="J103">
            <v>56387</v>
          </cell>
          <cell r="K103">
            <v>53716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17012</v>
          </cell>
          <cell r="G104">
            <v>16607</v>
          </cell>
          <cell r="H104">
            <v>15487</v>
          </cell>
          <cell r="I104">
            <v>17028</v>
          </cell>
          <cell r="J104">
            <v>19159</v>
          </cell>
          <cell r="K104">
            <v>15818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23788</v>
          </cell>
          <cell r="G105">
            <v>29676</v>
          </cell>
          <cell r="H105">
            <v>21668</v>
          </cell>
          <cell r="I105">
            <v>16175</v>
          </cell>
          <cell r="J105">
            <v>15117</v>
          </cell>
          <cell r="K105">
            <v>12039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36500</v>
          </cell>
          <cell r="G106">
            <v>37909</v>
          </cell>
          <cell r="H106">
            <v>36596</v>
          </cell>
          <cell r="I106">
            <v>29095</v>
          </cell>
          <cell r="J106">
            <v>31968</v>
          </cell>
          <cell r="K106">
            <v>28479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48805</v>
          </cell>
          <cell r="G107">
            <v>62826</v>
          </cell>
          <cell r="H107">
            <v>58313</v>
          </cell>
          <cell r="I107">
            <v>69866</v>
          </cell>
          <cell r="J107">
            <v>77600</v>
          </cell>
          <cell r="K107">
            <v>62663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14082</v>
          </cell>
          <cell r="G108">
            <v>13534</v>
          </cell>
          <cell r="H108">
            <v>10573</v>
          </cell>
          <cell r="I108">
            <v>16641</v>
          </cell>
          <cell r="J108">
            <v>24100</v>
          </cell>
          <cell r="K108">
            <v>24877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>
            <v>23517</v>
          </cell>
          <cell r="G109">
            <v>22673</v>
          </cell>
          <cell r="H109">
            <v>13330</v>
          </cell>
          <cell r="I109">
            <v>16360</v>
          </cell>
          <cell r="J109">
            <v>15860</v>
          </cell>
          <cell r="K109">
            <v>13795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>
            <v>20979</v>
          </cell>
          <cell r="G110">
            <v>18544</v>
          </cell>
          <cell r="H110">
            <v>11631</v>
          </cell>
          <cell r="I110">
            <v>13708</v>
          </cell>
          <cell r="J110">
            <v>14424</v>
          </cell>
          <cell r="K110">
            <v>13305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63875</v>
          </cell>
          <cell r="G111">
            <v>49510</v>
          </cell>
          <cell r="H111">
            <v>36569</v>
          </cell>
          <cell r="I111">
            <v>69847</v>
          </cell>
          <cell r="J111">
            <v>49974</v>
          </cell>
          <cell r="K111">
            <v>22947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352</v>
          </cell>
          <cell r="G112">
            <v>228</v>
          </cell>
          <cell r="H112">
            <v>875</v>
          </cell>
          <cell r="I112">
            <v>949</v>
          </cell>
          <cell r="J112">
            <v>716</v>
          </cell>
          <cell r="K112">
            <v>1342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>
            <v>6205</v>
          </cell>
          <cell r="G118">
            <v>6287</v>
          </cell>
          <cell r="H118">
            <v>3624</v>
          </cell>
          <cell r="I118">
            <v>3823</v>
          </cell>
          <cell r="J118">
            <v>4053</v>
          </cell>
          <cell r="K118">
            <v>3706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44126</v>
          </cell>
          <cell r="G126">
            <v>39615</v>
          </cell>
          <cell r="H126">
            <v>29680</v>
          </cell>
          <cell r="I126">
            <v>14045</v>
          </cell>
          <cell r="J126">
            <v>25019</v>
          </cell>
          <cell r="K126">
            <v>30791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>
            <v>4869</v>
          </cell>
          <cell r="G127">
            <v>4432</v>
          </cell>
          <cell r="H127">
            <v>4592</v>
          </cell>
          <cell r="I127">
            <v>2004</v>
          </cell>
          <cell r="J127">
            <v>1850</v>
          </cell>
          <cell r="K127">
            <v>3762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>
            <v>921</v>
          </cell>
          <cell r="G128">
            <v>1081</v>
          </cell>
          <cell r="H128">
            <v>795</v>
          </cell>
          <cell r="I128">
            <v>292</v>
          </cell>
          <cell r="J128">
            <v>385</v>
          </cell>
          <cell r="K128">
            <v>516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7280</v>
          </cell>
          <cell r="G129">
            <v>6774</v>
          </cell>
          <cell r="H129">
            <v>6263</v>
          </cell>
          <cell r="I129">
            <v>5200</v>
          </cell>
          <cell r="J129">
            <v>5193</v>
          </cell>
          <cell r="K129">
            <v>5229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11053</v>
          </cell>
          <cell r="G130">
            <v>7457</v>
          </cell>
          <cell r="H130">
            <v>10148</v>
          </cell>
          <cell r="I130">
            <v>6262</v>
          </cell>
          <cell r="J130">
            <v>10186</v>
          </cell>
          <cell r="K130">
            <v>8622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15893</v>
          </cell>
          <cell r="G131">
            <v>14911</v>
          </cell>
          <cell r="H131">
            <v>11189</v>
          </cell>
          <cell r="I131">
            <v>12121</v>
          </cell>
          <cell r="J131">
            <v>12949</v>
          </cell>
          <cell r="K131">
            <v>10859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22987</v>
          </cell>
          <cell r="G132">
            <v>25348</v>
          </cell>
          <cell r="H132">
            <v>17070</v>
          </cell>
          <cell r="I132">
            <v>18656</v>
          </cell>
          <cell r="J132">
            <v>25956</v>
          </cell>
          <cell r="K132">
            <v>22529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7549</v>
          </cell>
          <cell r="G133">
            <v>6449</v>
          </cell>
          <cell r="H133">
            <v>4644</v>
          </cell>
          <cell r="I133">
            <v>2404</v>
          </cell>
          <cell r="J133">
            <v>4393</v>
          </cell>
          <cell r="K133">
            <v>4012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20250</v>
          </cell>
          <cell r="G135">
            <v>19970</v>
          </cell>
          <cell r="H135">
            <v>32662</v>
          </cell>
          <cell r="I135">
            <v>30517</v>
          </cell>
          <cell r="J135">
            <v>23703</v>
          </cell>
          <cell r="K135">
            <v>18871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57324</v>
          </cell>
          <cell r="G136">
            <v>58786</v>
          </cell>
          <cell r="H136">
            <v>47983</v>
          </cell>
          <cell r="I136">
            <v>53937</v>
          </cell>
          <cell r="J136">
            <v>39147</v>
          </cell>
          <cell r="K136">
            <v>30056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>
            <v>6486</v>
          </cell>
          <cell r="G138">
            <v>5977</v>
          </cell>
          <cell r="H138">
            <v>3607</v>
          </cell>
          <cell r="I138">
            <v>4956</v>
          </cell>
          <cell r="J138">
            <v>2243</v>
          </cell>
          <cell r="K138">
            <v>2107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24790</v>
          </cell>
          <cell r="G139">
            <v>36319</v>
          </cell>
          <cell r="H139">
            <v>26003</v>
          </cell>
          <cell r="I139">
            <v>26282</v>
          </cell>
          <cell r="J139">
            <v>26200</v>
          </cell>
          <cell r="K139">
            <v>24177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>
            <v>12852</v>
          </cell>
          <cell r="G140">
            <v>10111</v>
          </cell>
          <cell r="H140">
            <v>9631</v>
          </cell>
          <cell r="I140">
            <v>7322</v>
          </cell>
          <cell r="J140">
            <v>8822</v>
          </cell>
          <cell r="K140">
            <v>7102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>
            <v>11185</v>
          </cell>
          <cell r="G141">
            <v>10920</v>
          </cell>
          <cell r="H141">
            <v>21920</v>
          </cell>
          <cell r="I141">
            <v>10898</v>
          </cell>
          <cell r="J141">
            <v>10284</v>
          </cell>
          <cell r="K141">
            <v>11389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>
            <v>17457</v>
          </cell>
          <cell r="G142">
            <v>15354</v>
          </cell>
          <cell r="H142">
            <v>12526</v>
          </cell>
          <cell r="I142">
            <v>3502</v>
          </cell>
          <cell r="J142">
            <v>11085</v>
          </cell>
          <cell r="K142">
            <v>10059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10599</v>
          </cell>
          <cell r="G143">
            <v>10483</v>
          </cell>
          <cell r="H143">
            <v>8195</v>
          </cell>
          <cell r="I143">
            <v>2577</v>
          </cell>
          <cell r="J143">
            <v>5491</v>
          </cell>
          <cell r="K143">
            <v>4468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>
            <v>7628</v>
          </cell>
          <cell r="G145">
            <v>7793</v>
          </cell>
          <cell r="H145">
            <v>10561</v>
          </cell>
          <cell r="I145">
            <v>12606</v>
          </cell>
          <cell r="J145">
            <v>18101</v>
          </cell>
          <cell r="K145">
            <v>13892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44595</v>
          </cell>
          <cell r="G146">
            <v>48477</v>
          </cell>
          <cell r="H146">
            <v>41230</v>
          </cell>
          <cell r="I146">
            <v>58429</v>
          </cell>
          <cell r="J146">
            <v>44592</v>
          </cell>
          <cell r="K146">
            <v>33750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33674</v>
          </cell>
          <cell r="G147">
            <v>34897</v>
          </cell>
          <cell r="H147">
            <v>28354</v>
          </cell>
          <cell r="I147">
            <v>33750</v>
          </cell>
          <cell r="J147">
            <v>30807</v>
          </cell>
          <cell r="K147">
            <v>13906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8929</v>
          </cell>
          <cell r="G148">
            <v>7631</v>
          </cell>
          <cell r="H148">
            <v>6850</v>
          </cell>
          <cell r="I148">
            <v>5815</v>
          </cell>
          <cell r="J148">
            <v>6302</v>
          </cell>
          <cell r="K148">
            <v>3978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>
            <v>2962</v>
          </cell>
          <cell r="G149">
            <v>7484</v>
          </cell>
          <cell r="H149">
            <v>5307</v>
          </cell>
          <cell r="I149">
            <v>10742</v>
          </cell>
          <cell r="J149">
            <v>11671</v>
          </cell>
          <cell r="K149">
            <v>10544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>
            <v>4515</v>
          </cell>
          <cell r="G151">
            <v>4500</v>
          </cell>
          <cell r="H151">
            <v>3125</v>
          </cell>
          <cell r="I151">
            <v>607</v>
          </cell>
          <cell r="J151">
            <v>214</v>
          </cell>
          <cell r="K151">
            <v>531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>
            <v>5287</v>
          </cell>
          <cell r="G153">
            <v>7317</v>
          </cell>
          <cell r="H153">
            <v>4174</v>
          </cell>
          <cell r="I153">
            <v>3154</v>
          </cell>
          <cell r="J153">
            <v>2245</v>
          </cell>
          <cell r="K153">
            <v>1301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18099</v>
          </cell>
          <cell r="G157">
            <v>12643</v>
          </cell>
          <cell r="H157">
            <v>15175</v>
          </cell>
          <cell r="I157">
            <v>10181</v>
          </cell>
          <cell r="J157">
            <v>12382</v>
          </cell>
          <cell r="K157">
            <v>15940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119718</v>
          </cell>
          <cell r="G161">
            <v>128739</v>
          </cell>
          <cell r="H161">
            <v>85525</v>
          </cell>
          <cell r="I161">
            <v>134678</v>
          </cell>
          <cell r="J161">
            <v>138889</v>
          </cell>
          <cell r="K161">
            <v>129605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114722</v>
          </cell>
          <cell r="G162">
            <v>111760</v>
          </cell>
          <cell r="H162">
            <v>71865</v>
          </cell>
          <cell r="I162">
            <v>92325</v>
          </cell>
          <cell r="J162">
            <v>62552</v>
          </cell>
          <cell r="K162">
            <v>94780</v>
          </cell>
        </row>
        <row r="163">
          <cell r="C163" t="str">
            <v>9123</v>
          </cell>
          <cell r="D163" t="str">
            <v>CSE Admin</v>
          </cell>
          <cell r="E163" t="str">
            <v>NULL</v>
          </cell>
          <cell r="F163" t="str">
            <v>NULL</v>
          </cell>
          <cell r="G163" t="str">
            <v>NULL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NULL</v>
          </cell>
        </row>
        <row r="164">
          <cell r="C164" t="str">
            <v>PROV</v>
          </cell>
          <cell r="D164" t="str">
            <v>UBO CSE Provider</v>
          </cell>
          <cell r="E164" t="str">
            <v>NULL</v>
          </cell>
          <cell r="F164" t="str">
            <v>NULL</v>
          </cell>
          <cell r="G164" t="str">
            <v>NULL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NULL</v>
          </cell>
        </row>
      </sheetData>
      <sheetData sheetId="23">
        <row r="5">
          <cell r="C5" t="str">
            <v>0004</v>
          </cell>
          <cell r="D5" t="str">
            <v>Maxwell AFB (42nd Medical Group)</v>
          </cell>
          <cell r="E5" t="str">
            <v>C</v>
          </cell>
          <cell r="F5">
            <v>46783</v>
          </cell>
          <cell r="G5">
            <v>43479</v>
          </cell>
          <cell r="H5">
            <v>47294</v>
          </cell>
          <cell r="I5">
            <v>36818</v>
          </cell>
          <cell r="J5">
            <v>30896</v>
          </cell>
          <cell r="K5">
            <v>33645</v>
          </cell>
        </row>
        <row r="6">
          <cell r="C6" t="str">
            <v>0006</v>
          </cell>
          <cell r="D6" t="str">
            <v>Elmendorf AFB (3rd Medical group)</v>
          </cell>
          <cell r="E6" t="str">
            <v>H</v>
          </cell>
          <cell r="F6">
            <v>148986</v>
          </cell>
          <cell r="G6">
            <v>127083</v>
          </cell>
          <cell r="H6">
            <v>134634</v>
          </cell>
          <cell r="I6">
            <v>132500</v>
          </cell>
          <cell r="J6">
            <v>126151</v>
          </cell>
          <cell r="K6">
            <v>120649</v>
          </cell>
        </row>
        <row r="7">
          <cell r="C7" t="str">
            <v>0009</v>
          </cell>
          <cell r="D7" t="str">
            <v>Luke AFB (56th Medical Group)</v>
          </cell>
          <cell r="E7" t="str">
            <v>C</v>
          </cell>
          <cell r="F7">
            <v>80221</v>
          </cell>
          <cell r="G7">
            <v>68154</v>
          </cell>
          <cell r="H7">
            <v>61360</v>
          </cell>
          <cell r="I7">
            <v>60648</v>
          </cell>
          <cell r="J7">
            <v>59003</v>
          </cell>
          <cell r="K7">
            <v>61938</v>
          </cell>
        </row>
        <row r="8">
          <cell r="C8" t="str">
            <v>0010</v>
          </cell>
          <cell r="D8" t="str">
            <v>Davis Monthan AFB (355th Medical Group)</v>
          </cell>
          <cell r="E8" t="str">
            <v>C</v>
          </cell>
          <cell r="F8">
            <v>44294</v>
          </cell>
          <cell r="G8">
            <v>31065</v>
          </cell>
          <cell r="H8">
            <v>32699</v>
          </cell>
          <cell r="I8">
            <v>30113</v>
          </cell>
          <cell r="J8">
            <v>28249</v>
          </cell>
          <cell r="K8">
            <v>24019</v>
          </cell>
        </row>
        <row r="9">
          <cell r="C9" t="str">
            <v>0013</v>
          </cell>
          <cell r="D9" t="str">
            <v>Little Rock AFB (314th Medical Group)</v>
          </cell>
          <cell r="E9" t="str">
            <v>C</v>
          </cell>
          <cell r="F9">
            <v>16127</v>
          </cell>
          <cell r="G9">
            <v>15912</v>
          </cell>
          <cell r="H9">
            <v>20755</v>
          </cell>
          <cell r="I9">
            <v>19654</v>
          </cell>
          <cell r="J9">
            <v>17772</v>
          </cell>
          <cell r="K9">
            <v>17553</v>
          </cell>
        </row>
        <row r="10">
          <cell r="C10" t="str">
            <v>0014</v>
          </cell>
          <cell r="D10" t="str">
            <v>Travis AFB (60th Medical Group)</v>
          </cell>
          <cell r="E10" t="str">
            <v>H</v>
          </cell>
          <cell r="F10">
            <v>209638</v>
          </cell>
          <cell r="G10">
            <v>178986</v>
          </cell>
          <cell r="H10">
            <v>159407</v>
          </cell>
          <cell r="I10">
            <v>156016</v>
          </cell>
          <cell r="J10">
            <v>159118</v>
          </cell>
          <cell r="K10">
            <v>158466</v>
          </cell>
        </row>
        <row r="11">
          <cell r="C11" t="str">
            <v>0015</v>
          </cell>
          <cell r="D11" t="str">
            <v>Beale AFB (9th Medical Group)</v>
          </cell>
          <cell r="E11" t="str">
            <v>C</v>
          </cell>
          <cell r="F11">
            <v>16250</v>
          </cell>
          <cell r="G11">
            <v>16173</v>
          </cell>
          <cell r="H11">
            <v>15922</v>
          </cell>
          <cell r="I11">
            <v>12076</v>
          </cell>
          <cell r="J11">
            <v>12362</v>
          </cell>
          <cell r="K11">
            <v>10980</v>
          </cell>
        </row>
        <row r="12">
          <cell r="C12" t="str">
            <v>0018</v>
          </cell>
          <cell r="D12" t="str">
            <v>Vandenberg AFB (30th Medical Group)</v>
          </cell>
          <cell r="E12" t="str">
            <v>C</v>
          </cell>
          <cell r="F12">
            <v>15386</v>
          </cell>
          <cell r="G12">
            <v>19416</v>
          </cell>
          <cell r="H12">
            <v>17343</v>
          </cell>
          <cell r="I12">
            <v>15846</v>
          </cell>
          <cell r="J12">
            <v>12176</v>
          </cell>
          <cell r="K12">
            <v>17302</v>
          </cell>
        </row>
        <row r="13">
          <cell r="C13" t="str">
            <v>0019</v>
          </cell>
          <cell r="D13" t="str">
            <v>Edwards AFB (95th Medical Group)</v>
          </cell>
          <cell r="E13" t="str">
            <v>C</v>
          </cell>
          <cell r="F13">
            <v>17290</v>
          </cell>
          <cell r="G13">
            <v>15414</v>
          </cell>
          <cell r="H13">
            <v>15804</v>
          </cell>
          <cell r="I13">
            <v>16209</v>
          </cell>
          <cell r="J13">
            <v>16740</v>
          </cell>
          <cell r="K13">
            <v>15006</v>
          </cell>
        </row>
        <row r="14">
          <cell r="C14" t="str">
            <v>0033</v>
          </cell>
          <cell r="D14" t="str">
            <v>USAF Academy (10th Medical Group)</v>
          </cell>
          <cell r="E14" t="str">
            <v>H</v>
          </cell>
          <cell r="F14">
            <v>87288</v>
          </cell>
          <cell r="G14">
            <v>85975</v>
          </cell>
          <cell r="H14">
            <v>89411</v>
          </cell>
          <cell r="I14">
            <v>84394</v>
          </cell>
          <cell r="J14">
            <v>93360</v>
          </cell>
          <cell r="K14">
            <v>86542</v>
          </cell>
        </row>
        <row r="15">
          <cell r="C15" t="str">
            <v>0036</v>
          </cell>
          <cell r="D15" t="str">
            <v>Dover AFB (436th Medical Group)</v>
          </cell>
          <cell r="E15" t="str">
            <v>C</v>
          </cell>
          <cell r="F15">
            <v>20939</v>
          </cell>
          <cell r="G15">
            <v>18533</v>
          </cell>
          <cell r="H15">
            <v>20332</v>
          </cell>
          <cell r="I15">
            <v>19515</v>
          </cell>
          <cell r="J15">
            <v>17827</v>
          </cell>
          <cell r="K15">
            <v>15966</v>
          </cell>
        </row>
        <row r="16">
          <cell r="C16" t="str">
            <v>0042</v>
          </cell>
          <cell r="D16" t="str">
            <v>Eglin AFB (96th Medical Group)</v>
          </cell>
          <cell r="E16" t="str">
            <v>H</v>
          </cell>
          <cell r="F16">
            <v>167481</v>
          </cell>
          <cell r="G16">
            <v>171588</v>
          </cell>
          <cell r="H16">
            <v>182856</v>
          </cell>
          <cell r="I16">
            <v>194420</v>
          </cell>
          <cell r="J16">
            <v>181445</v>
          </cell>
          <cell r="K16">
            <v>159700</v>
          </cell>
        </row>
        <row r="17">
          <cell r="C17" t="str">
            <v>0043</v>
          </cell>
          <cell r="D17" t="str">
            <v>Tyndall AFB (325th Medical Group)</v>
          </cell>
          <cell r="E17" t="str">
            <v>C</v>
          </cell>
          <cell r="F17">
            <v>32357</v>
          </cell>
          <cell r="G17">
            <v>24842</v>
          </cell>
          <cell r="H17">
            <v>25370</v>
          </cell>
          <cell r="I17">
            <v>26208</v>
          </cell>
          <cell r="J17">
            <v>29631</v>
          </cell>
          <cell r="K17">
            <v>20548</v>
          </cell>
        </row>
        <row r="18">
          <cell r="C18" t="str">
            <v>0045</v>
          </cell>
          <cell r="D18" t="str">
            <v>MacDill AFB (6th Medical Group)</v>
          </cell>
          <cell r="E18" t="str">
            <v>C</v>
          </cell>
          <cell r="F18">
            <v>82133</v>
          </cell>
          <cell r="G18">
            <v>80176</v>
          </cell>
          <cell r="H18">
            <v>88713</v>
          </cell>
          <cell r="I18">
            <v>85906</v>
          </cell>
          <cell r="J18">
            <v>42188</v>
          </cell>
          <cell r="K18">
            <v>78009</v>
          </cell>
        </row>
        <row r="19">
          <cell r="C19" t="str">
            <v>0046</v>
          </cell>
          <cell r="D19" t="str">
            <v>Patrick AFB (45th Medical Group)</v>
          </cell>
          <cell r="E19" t="str">
            <v>C</v>
          </cell>
          <cell r="F19">
            <v>40479</v>
          </cell>
          <cell r="G19">
            <v>36683</v>
          </cell>
          <cell r="H19">
            <v>37257</v>
          </cell>
          <cell r="I19">
            <v>35222</v>
          </cell>
          <cell r="J19">
            <v>28564</v>
          </cell>
          <cell r="K19">
            <v>30888</v>
          </cell>
        </row>
        <row r="20">
          <cell r="C20" t="str">
            <v>0050</v>
          </cell>
          <cell r="D20" t="str">
            <v>Moody AFB (347th Medical Group)</v>
          </cell>
          <cell r="E20" t="str">
            <v>C</v>
          </cell>
          <cell r="F20">
            <v>13243</v>
          </cell>
          <cell r="G20">
            <v>14006</v>
          </cell>
          <cell r="H20">
            <v>16786</v>
          </cell>
          <cell r="I20">
            <v>14870</v>
          </cell>
          <cell r="J20">
            <v>30206</v>
          </cell>
          <cell r="K20">
            <v>13371</v>
          </cell>
        </row>
        <row r="21">
          <cell r="C21" t="str">
            <v>0051</v>
          </cell>
          <cell r="D21" t="str">
            <v>Robins AFB (78th Medical Group)</v>
          </cell>
          <cell r="E21" t="str">
            <v>C</v>
          </cell>
          <cell r="F21">
            <v>29421</v>
          </cell>
          <cell r="G21">
            <v>27425</v>
          </cell>
          <cell r="H21">
            <v>27265</v>
          </cell>
          <cell r="I21">
            <v>24888</v>
          </cell>
          <cell r="J21">
            <v>29382</v>
          </cell>
          <cell r="K21">
            <v>30676</v>
          </cell>
        </row>
        <row r="22">
          <cell r="C22" t="str">
            <v>0053</v>
          </cell>
          <cell r="D22" t="str">
            <v>Mountain Home AFB (366th Medical Group)</v>
          </cell>
          <cell r="E22" t="str">
            <v>H</v>
          </cell>
          <cell r="F22">
            <v>27740</v>
          </cell>
          <cell r="G22">
            <v>26140</v>
          </cell>
          <cell r="H22">
            <v>24585</v>
          </cell>
          <cell r="I22">
            <v>24557</v>
          </cell>
          <cell r="J22">
            <v>21273</v>
          </cell>
          <cell r="K22">
            <v>17709</v>
          </cell>
        </row>
        <row r="23">
          <cell r="C23" t="str">
            <v>0055</v>
          </cell>
          <cell r="D23" t="str">
            <v>Scott AFB (375th Medical Group)</v>
          </cell>
          <cell r="E23" t="str">
            <v>C</v>
          </cell>
          <cell r="F23">
            <v>82259</v>
          </cell>
          <cell r="G23">
            <v>76950</v>
          </cell>
          <cell r="H23">
            <v>74048</v>
          </cell>
          <cell r="I23">
            <v>66200</v>
          </cell>
          <cell r="J23">
            <v>53458</v>
          </cell>
          <cell r="K23">
            <v>53637</v>
          </cell>
        </row>
        <row r="24">
          <cell r="C24" t="str">
            <v>0059</v>
          </cell>
          <cell r="D24" t="str">
            <v>McConnell AFB (22nd Medical Group)</v>
          </cell>
          <cell r="E24" t="str">
            <v>C</v>
          </cell>
          <cell r="F24">
            <v>32487</v>
          </cell>
          <cell r="G24">
            <v>29326</v>
          </cell>
          <cell r="H24">
            <v>24895</v>
          </cell>
          <cell r="I24">
            <v>22164</v>
          </cell>
          <cell r="J24">
            <v>18276</v>
          </cell>
          <cell r="K24">
            <v>18012</v>
          </cell>
        </row>
        <row r="25">
          <cell r="C25" t="str">
            <v>0062</v>
          </cell>
          <cell r="D25" t="str">
            <v>Barksdale AFB (2nd Medical Group)</v>
          </cell>
          <cell r="E25" t="str">
            <v>C</v>
          </cell>
          <cell r="F25">
            <v>33795</v>
          </cell>
          <cell r="G25">
            <v>20750</v>
          </cell>
          <cell r="H25">
            <v>31938</v>
          </cell>
          <cell r="I25">
            <v>25504</v>
          </cell>
          <cell r="J25">
            <v>23900</v>
          </cell>
          <cell r="K25">
            <v>22323</v>
          </cell>
        </row>
        <row r="26">
          <cell r="C26" t="str">
            <v>0066</v>
          </cell>
          <cell r="D26" t="str">
            <v>Andrews AFB (79th Medical Group)</v>
          </cell>
          <cell r="E26" t="str">
            <v>H</v>
          </cell>
          <cell r="F26">
            <v>63742</v>
          </cell>
          <cell r="G26">
            <v>63868</v>
          </cell>
          <cell r="H26">
            <v>75931</v>
          </cell>
          <cell r="I26">
            <v>88890</v>
          </cell>
          <cell r="J26">
            <v>84863</v>
          </cell>
          <cell r="K26">
            <v>79837</v>
          </cell>
        </row>
        <row r="27">
          <cell r="C27" t="str">
            <v>0073</v>
          </cell>
          <cell r="D27" t="str">
            <v>Keesler AFB (81st Medical Group)</v>
          </cell>
          <cell r="E27" t="str">
            <v>H</v>
          </cell>
          <cell r="F27">
            <v>133646</v>
          </cell>
          <cell r="G27">
            <v>158932</v>
          </cell>
          <cell r="H27">
            <v>158566</v>
          </cell>
          <cell r="I27">
            <v>133711</v>
          </cell>
          <cell r="J27">
            <v>10947</v>
          </cell>
          <cell r="K27">
            <v>128863</v>
          </cell>
        </row>
        <row r="28">
          <cell r="C28" t="str">
            <v>0074</v>
          </cell>
          <cell r="D28" t="str">
            <v>Columbus AFB (14th Medical Group)</v>
          </cell>
          <cell r="E28" t="str">
            <v>C</v>
          </cell>
          <cell r="F28">
            <v>10780</v>
          </cell>
          <cell r="G28">
            <v>10207</v>
          </cell>
          <cell r="H28">
            <v>9520</v>
          </cell>
          <cell r="I28">
            <v>10115</v>
          </cell>
          <cell r="J28">
            <v>8080</v>
          </cell>
          <cell r="K28">
            <v>7272</v>
          </cell>
        </row>
        <row r="29">
          <cell r="C29" t="str">
            <v>0076</v>
          </cell>
          <cell r="D29" t="str">
            <v>Whiteman AFB (509th Medical Group)</v>
          </cell>
          <cell r="E29" t="str">
            <v>C</v>
          </cell>
          <cell r="F29">
            <v>22175</v>
          </cell>
          <cell r="G29">
            <v>18938</v>
          </cell>
          <cell r="H29">
            <v>18046</v>
          </cell>
          <cell r="I29">
            <v>20265</v>
          </cell>
          <cell r="J29">
            <v>19240</v>
          </cell>
          <cell r="K29">
            <v>23071</v>
          </cell>
        </row>
        <row r="30">
          <cell r="C30" t="str">
            <v>0077</v>
          </cell>
          <cell r="D30" t="str">
            <v>Malmstrom AFB (341st Medical Group)</v>
          </cell>
          <cell r="E30" t="str">
            <v>C</v>
          </cell>
          <cell r="F30">
            <v>18177</v>
          </cell>
          <cell r="G30">
            <v>18633</v>
          </cell>
          <cell r="H30">
            <v>20658</v>
          </cell>
          <cell r="I30">
            <v>18303</v>
          </cell>
          <cell r="J30">
            <v>17663</v>
          </cell>
          <cell r="K30">
            <v>16553</v>
          </cell>
        </row>
        <row r="31">
          <cell r="C31" t="str">
            <v>0078</v>
          </cell>
          <cell r="D31" t="str">
            <v>Offutt AFB (55th Medical Group)</v>
          </cell>
          <cell r="E31" t="str">
            <v>C</v>
          </cell>
          <cell r="F31">
            <v>70143</v>
          </cell>
          <cell r="G31">
            <v>69679</v>
          </cell>
          <cell r="H31">
            <v>72015</v>
          </cell>
          <cell r="I31">
            <v>70721</v>
          </cell>
          <cell r="J31">
            <v>55121</v>
          </cell>
          <cell r="K31">
            <v>57473</v>
          </cell>
        </row>
        <row r="32">
          <cell r="C32" t="str">
            <v>0079</v>
          </cell>
          <cell r="D32" t="str">
            <v>Nellis AFB (99th Medical Group)</v>
          </cell>
          <cell r="E32" t="str">
            <v>H</v>
          </cell>
          <cell r="F32">
            <v>196257</v>
          </cell>
          <cell r="G32">
            <v>196781</v>
          </cell>
          <cell r="H32">
            <v>193290</v>
          </cell>
          <cell r="I32">
            <v>186172</v>
          </cell>
          <cell r="J32">
            <v>152636</v>
          </cell>
          <cell r="K32">
            <v>161437</v>
          </cell>
        </row>
        <row r="33">
          <cell r="C33" t="str">
            <v>0083</v>
          </cell>
          <cell r="D33" t="str">
            <v>Kirtland AFB (377th Medical Group)</v>
          </cell>
          <cell r="E33" t="str">
            <v>C</v>
          </cell>
          <cell r="F33">
            <v>20686</v>
          </cell>
          <cell r="G33">
            <v>22231</v>
          </cell>
          <cell r="H33">
            <v>28126</v>
          </cell>
          <cell r="I33">
            <v>23747</v>
          </cell>
          <cell r="J33">
            <v>41006</v>
          </cell>
          <cell r="K33">
            <v>26237</v>
          </cell>
        </row>
        <row r="34">
          <cell r="C34" t="str">
            <v>0084</v>
          </cell>
          <cell r="D34" t="str">
            <v>Holloman AFB (49th Medical Group)</v>
          </cell>
          <cell r="E34" t="str">
            <v>C</v>
          </cell>
          <cell r="F34">
            <v>15721</v>
          </cell>
          <cell r="G34">
            <v>21054</v>
          </cell>
          <cell r="H34">
            <v>20160</v>
          </cell>
          <cell r="I34">
            <v>20425</v>
          </cell>
          <cell r="J34">
            <v>19008</v>
          </cell>
          <cell r="K34">
            <v>19907</v>
          </cell>
        </row>
        <row r="35">
          <cell r="C35" t="str">
            <v>0085</v>
          </cell>
          <cell r="D35" t="str">
            <v>Cannon AFB (27th Medical Group)</v>
          </cell>
          <cell r="E35" t="str">
            <v>C</v>
          </cell>
          <cell r="F35">
            <v>16007</v>
          </cell>
          <cell r="G35">
            <v>19509</v>
          </cell>
          <cell r="H35">
            <v>23948</v>
          </cell>
          <cell r="I35">
            <v>25139</v>
          </cell>
          <cell r="J35">
            <v>20679</v>
          </cell>
          <cell r="K35">
            <v>18392</v>
          </cell>
        </row>
        <row r="36">
          <cell r="C36" t="str">
            <v>0090</v>
          </cell>
          <cell r="D36" t="str">
            <v>Seymour Johnson AFB (4th Medical Group)</v>
          </cell>
          <cell r="E36" t="str">
            <v>C</v>
          </cell>
          <cell r="F36">
            <v>18120</v>
          </cell>
          <cell r="G36">
            <v>14174</v>
          </cell>
          <cell r="H36">
            <v>16559</v>
          </cell>
          <cell r="I36">
            <v>15510</v>
          </cell>
          <cell r="J36">
            <v>12637</v>
          </cell>
          <cell r="K36">
            <v>12888</v>
          </cell>
        </row>
        <row r="37">
          <cell r="C37" t="str">
            <v>0093</v>
          </cell>
          <cell r="D37" t="str">
            <v>Grand Forks AFB (319th Medical Group)</v>
          </cell>
          <cell r="E37" t="str">
            <v>C</v>
          </cell>
          <cell r="F37">
            <v>12577</v>
          </cell>
          <cell r="G37">
            <v>11328</v>
          </cell>
          <cell r="H37">
            <v>9611</v>
          </cell>
          <cell r="I37">
            <v>9926</v>
          </cell>
          <cell r="J37">
            <v>10240</v>
          </cell>
          <cell r="K37">
            <v>8957</v>
          </cell>
        </row>
        <row r="38">
          <cell r="C38" t="str">
            <v>0094</v>
          </cell>
          <cell r="D38" t="str">
            <v>Minot AFB (5th Medical Group)</v>
          </cell>
          <cell r="E38" t="str">
            <v>C</v>
          </cell>
          <cell r="F38">
            <v>30545</v>
          </cell>
          <cell r="G38">
            <v>20273</v>
          </cell>
          <cell r="H38">
            <v>21991</v>
          </cell>
          <cell r="I38">
            <v>19931</v>
          </cell>
          <cell r="J38">
            <v>19177</v>
          </cell>
          <cell r="K38">
            <v>19222</v>
          </cell>
        </row>
        <row r="39">
          <cell r="C39" t="str">
            <v>0095</v>
          </cell>
          <cell r="D39" t="str">
            <v>Wright Patterson AFB (88th Medical Group)</v>
          </cell>
          <cell r="E39" t="str">
            <v>H</v>
          </cell>
          <cell r="F39">
            <v>213619</v>
          </cell>
          <cell r="G39">
            <v>228884</v>
          </cell>
          <cell r="H39">
            <v>241323</v>
          </cell>
          <cell r="I39">
            <v>239521</v>
          </cell>
          <cell r="J39">
            <v>233531</v>
          </cell>
          <cell r="K39">
            <v>204319</v>
          </cell>
        </row>
        <row r="40">
          <cell r="C40" t="str">
            <v>0096</v>
          </cell>
          <cell r="D40" t="str">
            <v>Tinker AFB (72th Medical Group)</v>
          </cell>
          <cell r="E40" t="str">
            <v>C</v>
          </cell>
          <cell r="F40">
            <v>48956</v>
          </cell>
          <cell r="G40">
            <v>52054</v>
          </cell>
          <cell r="H40">
            <v>45398</v>
          </cell>
          <cell r="I40">
            <v>37515</v>
          </cell>
          <cell r="J40">
            <v>38030</v>
          </cell>
          <cell r="K40">
            <v>34365</v>
          </cell>
        </row>
        <row r="41">
          <cell r="C41" t="str">
            <v>0097</v>
          </cell>
          <cell r="D41" t="str">
            <v>Altus AFB (97th Medical Group)</v>
          </cell>
          <cell r="E41" t="str">
            <v>C</v>
          </cell>
          <cell r="F41">
            <v>12100</v>
          </cell>
          <cell r="G41">
            <v>10367</v>
          </cell>
          <cell r="H41">
            <v>10892</v>
          </cell>
          <cell r="I41">
            <v>12140</v>
          </cell>
          <cell r="J41">
            <v>10315</v>
          </cell>
          <cell r="K41">
            <v>9148</v>
          </cell>
        </row>
        <row r="42">
          <cell r="C42" t="str">
            <v>0101</v>
          </cell>
          <cell r="D42" t="str">
            <v>Shaw AFB (20th Medical Group)</v>
          </cell>
          <cell r="E42" t="str">
            <v>C</v>
          </cell>
          <cell r="F42">
            <v>24416</v>
          </cell>
          <cell r="G42">
            <v>25675</v>
          </cell>
          <cell r="H42">
            <v>24914</v>
          </cell>
          <cell r="I42">
            <v>27516</v>
          </cell>
          <cell r="J42">
            <v>27445</v>
          </cell>
          <cell r="K42">
            <v>22372</v>
          </cell>
        </row>
        <row r="43">
          <cell r="C43" t="str">
            <v>0106</v>
          </cell>
          <cell r="D43" t="str">
            <v>Ellsworth AFB (28th Medical Group)</v>
          </cell>
          <cell r="E43" t="str">
            <v>C</v>
          </cell>
          <cell r="F43">
            <v>28169</v>
          </cell>
          <cell r="G43">
            <v>29264</v>
          </cell>
          <cell r="H43">
            <v>20982</v>
          </cell>
          <cell r="I43">
            <v>24845</v>
          </cell>
          <cell r="J43">
            <v>18069</v>
          </cell>
          <cell r="K43">
            <v>20768</v>
          </cell>
        </row>
        <row r="44">
          <cell r="C44" t="str">
            <v>0112</v>
          </cell>
          <cell r="D44" t="str">
            <v>Dyess AFB (7th Medical Group)</v>
          </cell>
          <cell r="E44" t="str">
            <v>C</v>
          </cell>
          <cell r="F44">
            <v>11689</v>
          </cell>
          <cell r="G44">
            <v>15009</v>
          </cell>
          <cell r="H44">
            <v>16837</v>
          </cell>
          <cell r="I44">
            <v>17476</v>
          </cell>
          <cell r="J44">
            <v>15282</v>
          </cell>
          <cell r="K44">
            <v>12864</v>
          </cell>
        </row>
        <row r="45">
          <cell r="C45" t="str">
            <v>0113</v>
          </cell>
          <cell r="D45" t="str">
            <v>Sheppard AFB (82nd Medical Group)</v>
          </cell>
          <cell r="E45" t="str">
            <v>C</v>
          </cell>
          <cell r="F45">
            <v>31414</v>
          </cell>
          <cell r="G45">
            <v>33439</v>
          </cell>
          <cell r="H45">
            <v>29458</v>
          </cell>
          <cell r="I45">
            <v>24685</v>
          </cell>
          <cell r="J45">
            <v>21707</v>
          </cell>
          <cell r="K45">
            <v>22058</v>
          </cell>
        </row>
        <row r="46">
          <cell r="C46" t="str">
            <v>0114</v>
          </cell>
          <cell r="D46" t="str">
            <v>Laughlin AFB (47th Medical Group)</v>
          </cell>
          <cell r="E46" t="str">
            <v>C</v>
          </cell>
          <cell r="F46">
            <v>8394</v>
          </cell>
          <cell r="G46">
            <v>9003</v>
          </cell>
          <cell r="H46">
            <v>8563</v>
          </cell>
          <cell r="I46">
            <v>8559</v>
          </cell>
          <cell r="J46">
            <v>10794</v>
          </cell>
          <cell r="K46">
            <v>9479</v>
          </cell>
        </row>
        <row r="47">
          <cell r="C47" t="str">
            <v>0117</v>
          </cell>
          <cell r="D47" t="str">
            <v>Lackland AFB (59th Medical Wing)</v>
          </cell>
          <cell r="E47" t="str">
            <v>H</v>
          </cell>
          <cell r="F47">
            <v>283404</v>
          </cell>
          <cell r="G47">
            <v>281417</v>
          </cell>
          <cell r="H47">
            <v>291669</v>
          </cell>
          <cell r="I47">
            <v>263241</v>
          </cell>
          <cell r="J47">
            <v>265221</v>
          </cell>
          <cell r="K47">
            <v>238244</v>
          </cell>
        </row>
        <row r="48">
          <cell r="C48" t="str">
            <v>0119</v>
          </cell>
          <cell r="D48" t="str">
            <v>Hill AFB (75th Medical Group)</v>
          </cell>
          <cell r="E48" t="str">
            <v>C</v>
          </cell>
          <cell r="F48">
            <v>43535</v>
          </cell>
          <cell r="G48">
            <v>42383</v>
          </cell>
          <cell r="H48">
            <v>42416</v>
          </cell>
          <cell r="I48">
            <v>42763</v>
          </cell>
          <cell r="J48">
            <v>40457</v>
          </cell>
          <cell r="K48">
            <v>36382</v>
          </cell>
        </row>
        <row r="49">
          <cell r="C49" t="str">
            <v>0120</v>
          </cell>
          <cell r="D49" t="str">
            <v>Langley AFB (1st Medical Group)</v>
          </cell>
          <cell r="E49" t="str">
            <v>H</v>
          </cell>
          <cell r="F49">
            <v>150031</v>
          </cell>
          <cell r="G49">
            <v>148497</v>
          </cell>
          <cell r="H49">
            <v>147117</v>
          </cell>
          <cell r="I49">
            <v>148198</v>
          </cell>
          <cell r="J49">
            <v>132420</v>
          </cell>
          <cell r="K49">
            <v>128598</v>
          </cell>
        </row>
        <row r="50">
          <cell r="C50" t="str">
            <v>0128</v>
          </cell>
          <cell r="D50" t="str">
            <v>Fairchild AFB (92nd Medical Group)</v>
          </cell>
          <cell r="E50" t="str">
            <v>C</v>
          </cell>
          <cell r="F50">
            <v>21358</v>
          </cell>
          <cell r="G50">
            <v>20503</v>
          </cell>
          <cell r="H50">
            <v>17227</v>
          </cell>
          <cell r="I50">
            <v>18970</v>
          </cell>
          <cell r="J50">
            <v>6205</v>
          </cell>
          <cell r="K50">
            <v>0</v>
          </cell>
        </row>
        <row r="51">
          <cell r="C51" t="str">
            <v>0129</v>
          </cell>
          <cell r="D51" t="str">
            <v>F.E. Warren AFB (90th Medical Group)</v>
          </cell>
          <cell r="E51" t="str">
            <v>C</v>
          </cell>
          <cell r="F51">
            <v>15506</v>
          </cell>
          <cell r="G51">
            <v>14248</v>
          </cell>
          <cell r="H51">
            <v>15413</v>
          </cell>
          <cell r="I51">
            <v>18101</v>
          </cell>
          <cell r="J51">
            <v>17569</v>
          </cell>
          <cell r="K51">
            <v>15191</v>
          </cell>
        </row>
        <row r="52">
          <cell r="C52" t="str">
            <v>0203</v>
          </cell>
          <cell r="D52" t="str">
            <v>Eielson AFB (354th Medical Group)</v>
          </cell>
          <cell r="E52" t="str">
            <v>C</v>
          </cell>
          <cell r="F52">
            <v>10407</v>
          </cell>
          <cell r="G52">
            <v>11128</v>
          </cell>
          <cell r="H52">
            <v>12380</v>
          </cell>
          <cell r="I52">
            <v>9656</v>
          </cell>
          <cell r="J52">
            <v>9347</v>
          </cell>
          <cell r="K52">
            <v>9374</v>
          </cell>
        </row>
        <row r="53">
          <cell r="C53" t="str">
            <v>0248</v>
          </cell>
          <cell r="D53" t="str">
            <v>Los Angeles AFB (61st Medical Squad)</v>
          </cell>
          <cell r="E53" t="str">
            <v>C</v>
          </cell>
          <cell r="F53">
            <v>11984</v>
          </cell>
          <cell r="G53">
            <v>12412</v>
          </cell>
          <cell r="H53">
            <v>11823</v>
          </cell>
          <cell r="I53">
            <v>12174</v>
          </cell>
          <cell r="J53">
            <v>11946</v>
          </cell>
          <cell r="K53">
            <v>10073</v>
          </cell>
        </row>
        <row r="54">
          <cell r="C54" t="str">
            <v>0250</v>
          </cell>
          <cell r="D54" t="str">
            <v>McClellan AFB (77th Medical Group)</v>
          </cell>
          <cell r="E54" t="str">
            <v>I</v>
          </cell>
          <cell r="F54" t="str">
            <v>NULL</v>
          </cell>
          <cell r="G54" t="str">
            <v>NULL</v>
          </cell>
          <cell r="H54" t="str">
            <v>NULL</v>
          </cell>
          <cell r="I54" t="str">
            <v>NULL</v>
          </cell>
          <cell r="J54" t="str">
            <v>NULL</v>
          </cell>
          <cell r="K54" t="str">
            <v>NULL</v>
          </cell>
        </row>
        <row r="55">
          <cell r="C55" t="str">
            <v>0252</v>
          </cell>
          <cell r="D55" t="str">
            <v>Peterson AFB (21st Medical Group)</v>
          </cell>
          <cell r="E55" t="str">
            <v>C</v>
          </cell>
          <cell r="F55">
            <v>52108</v>
          </cell>
          <cell r="G55">
            <v>55908</v>
          </cell>
          <cell r="H55">
            <v>48742</v>
          </cell>
          <cell r="I55">
            <v>47544</v>
          </cell>
          <cell r="J55">
            <v>45250</v>
          </cell>
          <cell r="K55">
            <v>45422</v>
          </cell>
        </row>
        <row r="56">
          <cell r="C56" t="str">
            <v>0287</v>
          </cell>
          <cell r="D56" t="str">
            <v>Hickam AFB (15th Medical Group)</v>
          </cell>
          <cell r="E56" t="str">
            <v>C</v>
          </cell>
          <cell r="F56">
            <v>22233</v>
          </cell>
          <cell r="G56">
            <v>22200</v>
          </cell>
          <cell r="H56">
            <v>22490</v>
          </cell>
          <cell r="I56">
            <v>24152</v>
          </cell>
          <cell r="J56">
            <v>22599</v>
          </cell>
          <cell r="K56">
            <v>22230</v>
          </cell>
        </row>
        <row r="57">
          <cell r="C57" t="str">
            <v>0310</v>
          </cell>
          <cell r="D57" t="str">
            <v>Hanscom AFB (66th Medical Group)</v>
          </cell>
          <cell r="E57" t="str">
            <v>C</v>
          </cell>
          <cell r="F57">
            <v>8961</v>
          </cell>
          <cell r="G57">
            <v>6949</v>
          </cell>
          <cell r="H57">
            <v>6680</v>
          </cell>
          <cell r="I57">
            <v>9449</v>
          </cell>
          <cell r="J57">
            <v>8887</v>
          </cell>
          <cell r="K57">
            <v>8914</v>
          </cell>
        </row>
        <row r="58">
          <cell r="C58" t="str">
            <v>0326</v>
          </cell>
          <cell r="D58" t="str">
            <v>McGuire AFB (305th Medical Group)</v>
          </cell>
          <cell r="E58" t="str">
            <v>C</v>
          </cell>
          <cell r="F58">
            <v>31628</v>
          </cell>
          <cell r="G58">
            <v>25953</v>
          </cell>
          <cell r="H58">
            <v>25490</v>
          </cell>
          <cell r="I58">
            <v>26267</v>
          </cell>
          <cell r="J58">
            <v>12949</v>
          </cell>
          <cell r="K58">
            <v>20353</v>
          </cell>
        </row>
        <row r="59">
          <cell r="C59" t="str">
            <v>0335</v>
          </cell>
          <cell r="D59" t="str">
            <v>Pope AFB (43rd Medical Group)</v>
          </cell>
          <cell r="E59" t="str">
            <v>C</v>
          </cell>
          <cell r="F59" t="str">
            <v>NULL</v>
          </cell>
          <cell r="G59" t="str">
            <v>NULL</v>
          </cell>
          <cell r="H59" t="str">
            <v>NULL</v>
          </cell>
          <cell r="I59" t="str">
            <v>NULL</v>
          </cell>
          <cell r="J59" t="str">
            <v>NULL</v>
          </cell>
          <cell r="K59" t="str">
            <v>NULL</v>
          </cell>
        </row>
        <row r="60">
          <cell r="C60" t="str">
            <v>0338</v>
          </cell>
          <cell r="D60" t="str">
            <v>Vance AFB (71st Medical Group)</v>
          </cell>
          <cell r="E60" t="str">
            <v>C</v>
          </cell>
          <cell r="F60">
            <v>8296</v>
          </cell>
          <cell r="G60">
            <v>8374</v>
          </cell>
          <cell r="H60">
            <v>8421</v>
          </cell>
          <cell r="I60">
            <v>9202</v>
          </cell>
          <cell r="J60">
            <v>8510</v>
          </cell>
          <cell r="K60">
            <v>8675</v>
          </cell>
        </row>
        <row r="61">
          <cell r="C61" t="str">
            <v>0356</v>
          </cell>
          <cell r="D61" t="str">
            <v>Charleston JB (628th Medical Group)</v>
          </cell>
          <cell r="E61" t="str">
            <v>C</v>
          </cell>
          <cell r="F61">
            <v>21085</v>
          </cell>
          <cell r="G61">
            <v>21185</v>
          </cell>
          <cell r="H61">
            <v>21310</v>
          </cell>
          <cell r="I61">
            <v>19964</v>
          </cell>
          <cell r="J61">
            <v>19049</v>
          </cell>
          <cell r="K61">
            <v>17045</v>
          </cell>
        </row>
        <row r="62">
          <cell r="C62" t="str">
            <v>0363</v>
          </cell>
          <cell r="D62" t="str">
            <v>Brooks AFB (311th Medical Squad)</v>
          </cell>
          <cell r="E62" t="str">
            <v>I</v>
          </cell>
          <cell r="F62" t="str">
            <v>NULL</v>
          </cell>
          <cell r="G62" t="str">
            <v>NULL</v>
          </cell>
          <cell r="H62" t="str">
            <v>NULL</v>
          </cell>
          <cell r="I62" t="str">
            <v>NULL</v>
          </cell>
          <cell r="J62" t="str">
            <v>NULL</v>
          </cell>
          <cell r="K62" t="str">
            <v>NULL</v>
          </cell>
        </row>
        <row r="63">
          <cell r="C63" t="str">
            <v>0364</v>
          </cell>
          <cell r="D63" t="str">
            <v>Goodfellow AFB (17th Medical Group)</v>
          </cell>
          <cell r="E63" t="str">
            <v>C</v>
          </cell>
          <cell r="F63">
            <v>14946</v>
          </cell>
          <cell r="G63">
            <v>15165</v>
          </cell>
          <cell r="H63">
            <v>18430</v>
          </cell>
          <cell r="I63">
            <v>13621</v>
          </cell>
          <cell r="J63">
            <v>25039</v>
          </cell>
          <cell r="K63">
            <v>13237</v>
          </cell>
        </row>
        <row r="64">
          <cell r="C64" t="str">
            <v>0365</v>
          </cell>
          <cell r="D64" t="str">
            <v>Kelly AFB</v>
          </cell>
          <cell r="E64" t="str">
            <v>I</v>
          </cell>
          <cell r="F64" t="str">
            <v>NULL</v>
          </cell>
          <cell r="G64" t="str">
            <v>NULL</v>
          </cell>
          <cell r="H64" t="str">
            <v>NULL</v>
          </cell>
          <cell r="I64" t="str">
            <v>NULL</v>
          </cell>
          <cell r="J64" t="str">
            <v>NULL</v>
          </cell>
          <cell r="K64" t="str">
            <v>NULL</v>
          </cell>
        </row>
        <row r="65">
          <cell r="C65" t="str">
            <v>0366</v>
          </cell>
          <cell r="D65" t="str">
            <v>Randolph AFB (12 Medical Group)</v>
          </cell>
          <cell r="E65" t="str">
            <v>C</v>
          </cell>
          <cell r="F65">
            <v>71659</v>
          </cell>
          <cell r="G65">
            <v>70377</v>
          </cell>
          <cell r="H65">
            <v>70829</v>
          </cell>
          <cell r="I65">
            <v>62718</v>
          </cell>
          <cell r="J65">
            <v>78402</v>
          </cell>
          <cell r="K65">
            <v>87311</v>
          </cell>
        </row>
        <row r="66">
          <cell r="C66" t="str">
            <v>0395</v>
          </cell>
          <cell r="D66" t="str">
            <v>McChord AFB (62nd Medical Group)</v>
          </cell>
          <cell r="E66" t="str">
            <v>C</v>
          </cell>
          <cell r="F66" t="str">
            <v>NULL</v>
          </cell>
          <cell r="G66" t="str">
            <v>NULL</v>
          </cell>
          <cell r="H66" t="str">
            <v>NULL</v>
          </cell>
          <cell r="I66" t="str">
            <v>NULL</v>
          </cell>
          <cell r="J66" t="str">
            <v>NULL</v>
          </cell>
          <cell r="K66" t="str">
            <v>NULL</v>
          </cell>
        </row>
        <row r="67">
          <cell r="C67" t="str">
            <v>0413</v>
          </cell>
          <cell r="D67" t="str">
            <v>Bolling AFB (579th Medical Group)</v>
          </cell>
          <cell r="E67" t="str">
            <v>C</v>
          </cell>
          <cell r="F67">
            <v>19992</v>
          </cell>
          <cell r="G67">
            <v>21641</v>
          </cell>
          <cell r="H67">
            <v>17040</v>
          </cell>
          <cell r="I67">
            <v>20138</v>
          </cell>
          <cell r="J67">
            <v>14996</v>
          </cell>
          <cell r="K67">
            <v>14615</v>
          </cell>
        </row>
        <row r="68">
          <cell r="C68" t="str">
            <v>0633</v>
          </cell>
          <cell r="D68" t="str">
            <v>48th Med Group (Lakenhealth)</v>
          </cell>
          <cell r="E68" t="str">
            <v>H</v>
          </cell>
          <cell r="F68" t="str">
            <v>NULL</v>
          </cell>
          <cell r="G68" t="str">
            <v>NULL</v>
          </cell>
          <cell r="H68">
            <v>0</v>
          </cell>
          <cell r="I68">
            <v>58178</v>
          </cell>
          <cell r="J68" t="str">
            <v>NULL</v>
          </cell>
          <cell r="K68">
            <v>58641</v>
          </cell>
        </row>
        <row r="69">
          <cell r="C69" t="str">
            <v>0635</v>
          </cell>
          <cell r="D69" t="str">
            <v>39th Med Group (Incirlik)</v>
          </cell>
          <cell r="E69" t="str">
            <v>C</v>
          </cell>
          <cell r="F69" t="str">
            <v>NULL</v>
          </cell>
          <cell r="G69" t="str">
            <v>NULL</v>
          </cell>
          <cell r="H69" t="str">
            <v>NULL</v>
          </cell>
          <cell r="I69">
            <v>3815</v>
          </cell>
          <cell r="J69">
            <v>848</v>
          </cell>
          <cell r="K69">
            <v>569</v>
          </cell>
        </row>
        <row r="70">
          <cell r="C70" t="str">
            <v>0637</v>
          </cell>
          <cell r="D70" t="str">
            <v>8th Med Group (Kunsan AB)</v>
          </cell>
          <cell r="E70" t="str">
            <v>C</v>
          </cell>
          <cell r="F70" t="str">
            <v>NULL</v>
          </cell>
          <cell r="G70" t="str">
            <v>NULL</v>
          </cell>
          <cell r="H70" t="str">
            <v>NULL</v>
          </cell>
          <cell r="I70">
            <v>95</v>
          </cell>
          <cell r="J70">
            <v>110</v>
          </cell>
          <cell r="K70">
            <v>142</v>
          </cell>
        </row>
        <row r="71">
          <cell r="C71" t="str">
            <v>0638</v>
          </cell>
          <cell r="D71" t="str">
            <v>51st Medical Group (Osan)</v>
          </cell>
          <cell r="E71" t="str">
            <v>H</v>
          </cell>
          <cell r="F71" t="str">
            <v>NULL</v>
          </cell>
          <cell r="G71" t="str">
            <v>NULL</v>
          </cell>
          <cell r="H71" t="str">
            <v>NULL</v>
          </cell>
          <cell r="I71">
            <v>9933</v>
          </cell>
          <cell r="J71" t="str">
            <v>NULL</v>
          </cell>
          <cell r="K71" t="str">
            <v>NULL</v>
          </cell>
        </row>
        <row r="72">
          <cell r="C72" t="str">
            <v>0639</v>
          </cell>
          <cell r="D72" t="str">
            <v>35th Medical Group (Misawa)</v>
          </cell>
          <cell r="E72" t="str">
            <v>H</v>
          </cell>
          <cell r="F72" t="str">
            <v>NULL</v>
          </cell>
          <cell r="G72" t="str">
            <v>NULL</v>
          </cell>
          <cell r="H72" t="str">
            <v>NULL</v>
          </cell>
          <cell r="I72">
            <v>19823</v>
          </cell>
          <cell r="J72">
            <v>20951</v>
          </cell>
          <cell r="K72">
            <v>20344</v>
          </cell>
        </row>
        <row r="73">
          <cell r="C73" t="str">
            <v>0640</v>
          </cell>
          <cell r="D73" t="str">
            <v>374th Medical Group (Yokota)</v>
          </cell>
          <cell r="E73" t="str">
            <v>H</v>
          </cell>
          <cell r="F73" t="str">
            <v>NULL</v>
          </cell>
          <cell r="G73" t="str">
            <v>NULL</v>
          </cell>
          <cell r="H73" t="str">
            <v>NULL</v>
          </cell>
          <cell r="I73">
            <v>24806</v>
          </cell>
          <cell r="J73">
            <v>5111</v>
          </cell>
          <cell r="K73">
            <v>24936</v>
          </cell>
        </row>
        <row r="74">
          <cell r="C74" t="str">
            <v>0799</v>
          </cell>
          <cell r="D74" t="str">
            <v>470th Med Group (Geilenkirchen AB)</v>
          </cell>
          <cell r="E74" t="str">
            <v>C</v>
          </cell>
          <cell r="F74" t="str">
            <v>NULL</v>
          </cell>
          <cell r="G74" t="str">
            <v>NULL</v>
          </cell>
          <cell r="H74" t="str">
            <v>NULL</v>
          </cell>
          <cell r="I74" t="str">
            <v>NULL</v>
          </cell>
          <cell r="J74" t="str">
            <v>NULL</v>
          </cell>
          <cell r="K74" t="str">
            <v>NULL</v>
          </cell>
        </row>
        <row r="75">
          <cell r="C75" t="str">
            <v>0802</v>
          </cell>
          <cell r="D75" t="str">
            <v>Andersen JB (36th Med Group)</v>
          </cell>
          <cell r="E75" t="str">
            <v>C</v>
          </cell>
          <cell r="F75" t="str">
            <v>NULL</v>
          </cell>
          <cell r="G75" t="str">
            <v>NULL</v>
          </cell>
          <cell r="H75" t="str">
            <v>NULL</v>
          </cell>
          <cell r="I75">
            <v>9988</v>
          </cell>
          <cell r="J75">
            <v>9890</v>
          </cell>
          <cell r="K75">
            <v>9860</v>
          </cell>
        </row>
        <row r="76">
          <cell r="C76" t="str">
            <v>0804</v>
          </cell>
          <cell r="D76" t="str">
            <v>18th Medical Group (Kadena AB)</v>
          </cell>
          <cell r="E76" t="str">
            <v>C</v>
          </cell>
          <cell r="F76" t="str">
            <v>NULL</v>
          </cell>
          <cell r="G76" t="str">
            <v>NULL</v>
          </cell>
          <cell r="H76" t="str">
            <v>NULL</v>
          </cell>
          <cell r="I76">
            <v>28675</v>
          </cell>
          <cell r="J76">
            <v>26550</v>
          </cell>
          <cell r="K76">
            <v>26102</v>
          </cell>
        </row>
        <row r="77">
          <cell r="C77" t="str">
            <v>0805</v>
          </cell>
          <cell r="D77" t="str">
            <v>52nd Medical Group (Spangdahlem)</v>
          </cell>
          <cell r="E77" t="str">
            <v>C</v>
          </cell>
          <cell r="F77" t="str">
            <v>NULL</v>
          </cell>
          <cell r="G77" t="str">
            <v>NULL</v>
          </cell>
          <cell r="H77" t="str">
            <v>NULL</v>
          </cell>
          <cell r="I77">
            <v>14832</v>
          </cell>
          <cell r="J77">
            <v>13771</v>
          </cell>
          <cell r="K77">
            <v>12775</v>
          </cell>
        </row>
        <row r="78">
          <cell r="C78" t="str">
            <v>0806</v>
          </cell>
          <cell r="D78" t="str">
            <v>86th Medical Group-Ramstein (Ramstein AB)</v>
          </cell>
          <cell r="E78" t="str">
            <v>C</v>
          </cell>
          <cell r="F78" t="str">
            <v>NULL</v>
          </cell>
          <cell r="G78" t="str">
            <v>NULL</v>
          </cell>
          <cell r="H78" t="str">
            <v>NULL</v>
          </cell>
          <cell r="I78">
            <v>28495</v>
          </cell>
          <cell r="J78">
            <v>44976</v>
          </cell>
          <cell r="K78">
            <v>27456</v>
          </cell>
        </row>
        <row r="79">
          <cell r="C79" t="str">
            <v>0808</v>
          </cell>
          <cell r="D79" t="str">
            <v>31st Medical Group (Aviano)</v>
          </cell>
          <cell r="E79" t="str">
            <v>H</v>
          </cell>
          <cell r="F79" t="str">
            <v>NULL</v>
          </cell>
          <cell r="G79" t="str">
            <v>NULL</v>
          </cell>
          <cell r="H79" t="str">
            <v>NULL</v>
          </cell>
          <cell r="I79">
            <v>20895</v>
          </cell>
          <cell r="J79" t="str">
            <v>NULL</v>
          </cell>
          <cell r="K79" t="str">
            <v>NULL</v>
          </cell>
        </row>
        <row r="80">
          <cell r="C80" t="str">
            <v>7139</v>
          </cell>
          <cell r="D80" t="str">
            <v>Hurlburt FLD (1st Special Operations Medical Group)</v>
          </cell>
          <cell r="E80" t="str">
            <v>C</v>
          </cell>
          <cell r="F80">
            <v>20092</v>
          </cell>
          <cell r="G80">
            <v>20120</v>
          </cell>
          <cell r="H80">
            <v>22066</v>
          </cell>
          <cell r="I80">
            <v>20960</v>
          </cell>
          <cell r="J80">
            <v>20071</v>
          </cell>
          <cell r="K80">
            <v>19533</v>
          </cell>
        </row>
        <row r="81">
          <cell r="C81" t="str">
            <v>7200</v>
          </cell>
          <cell r="D81" t="str">
            <v>Buckley AFB (460th Medical Squadron)</v>
          </cell>
          <cell r="E81" t="str">
            <v>C</v>
          </cell>
          <cell r="F81">
            <v>42762</v>
          </cell>
          <cell r="G81">
            <v>36792</v>
          </cell>
          <cell r="H81">
            <v>32403</v>
          </cell>
          <cell r="I81">
            <v>11942</v>
          </cell>
          <cell r="J81">
            <v>9575</v>
          </cell>
          <cell r="K81">
            <v>9774</v>
          </cell>
        </row>
        <row r="82">
          <cell r="C82" t="str">
            <v>0000</v>
          </cell>
          <cell r="D82" t="str">
            <v>UBO Administrator</v>
          </cell>
          <cell r="E82" t="str">
            <v>NULL</v>
          </cell>
          <cell r="F82" t="str">
            <v>NULL</v>
          </cell>
          <cell r="G82" t="str">
            <v>NULL</v>
          </cell>
          <cell r="H82" t="str">
            <v>NULL</v>
          </cell>
          <cell r="I82" t="str">
            <v>NULL</v>
          </cell>
          <cell r="J82" t="str">
            <v>NULL</v>
          </cell>
          <cell r="K82" t="str">
            <v>NULL</v>
          </cell>
        </row>
        <row r="83">
          <cell r="C83" t="str">
            <v>0001</v>
          </cell>
          <cell r="D83" t="str">
            <v>Redstone Arsenal (Fox Army Health Clinic)</v>
          </cell>
          <cell r="E83" t="str">
            <v>C</v>
          </cell>
          <cell r="F83">
            <v>41507</v>
          </cell>
          <cell r="G83">
            <v>39660</v>
          </cell>
          <cell r="H83">
            <v>43862</v>
          </cell>
          <cell r="I83">
            <v>43202</v>
          </cell>
          <cell r="J83">
            <v>45709</v>
          </cell>
          <cell r="K83">
            <v>32603</v>
          </cell>
        </row>
        <row r="84">
          <cell r="C84" t="str">
            <v>0002</v>
          </cell>
          <cell r="D84" t="str">
            <v>Ft. McClellan (Patterson ACH)</v>
          </cell>
          <cell r="E84" t="str">
            <v>I</v>
          </cell>
          <cell r="F84" t="str">
            <v>NULL</v>
          </cell>
          <cell r="G84" t="str">
            <v>NULL</v>
          </cell>
          <cell r="H84" t="str">
            <v>NULL</v>
          </cell>
          <cell r="I84" t="str">
            <v>NULL</v>
          </cell>
          <cell r="J84" t="str">
            <v>NULL</v>
          </cell>
          <cell r="K84" t="str">
            <v>NULL</v>
          </cell>
        </row>
        <row r="85">
          <cell r="C85" t="str">
            <v>0003</v>
          </cell>
          <cell r="D85" t="str">
            <v>Ft. Rucker (Lyster Army Health Clinic)</v>
          </cell>
          <cell r="E85" t="str">
            <v>C</v>
          </cell>
          <cell r="F85">
            <v>44682</v>
          </cell>
          <cell r="G85">
            <v>44914</v>
          </cell>
          <cell r="H85">
            <v>51229</v>
          </cell>
          <cell r="I85">
            <v>77641</v>
          </cell>
          <cell r="J85">
            <v>49314</v>
          </cell>
          <cell r="K85">
            <v>49579</v>
          </cell>
        </row>
        <row r="86">
          <cell r="C86" t="str">
            <v>0005</v>
          </cell>
          <cell r="D86" t="str">
            <v>Ft. Wainwright (Bassett Army Community Hospital)</v>
          </cell>
          <cell r="E86" t="str">
            <v>H</v>
          </cell>
          <cell r="F86">
            <v>75081</v>
          </cell>
          <cell r="G86">
            <v>74168</v>
          </cell>
          <cell r="H86">
            <v>74449</v>
          </cell>
          <cell r="I86">
            <v>31282</v>
          </cell>
          <cell r="J86">
            <v>70275</v>
          </cell>
          <cell r="K86">
            <v>76827</v>
          </cell>
        </row>
        <row r="87">
          <cell r="C87" t="str">
            <v>0008</v>
          </cell>
          <cell r="D87" t="str">
            <v>Ft. Huachuca (Bliss Army Health Clinic)</v>
          </cell>
          <cell r="E87" t="str">
            <v>C</v>
          </cell>
          <cell r="F87">
            <v>31872</v>
          </cell>
          <cell r="G87">
            <v>38434</v>
          </cell>
          <cell r="H87">
            <v>38704</v>
          </cell>
          <cell r="I87">
            <v>43595</v>
          </cell>
          <cell r="J87">
            <v>35001</v>
          </cell>
          <cell r="K87">
            <v>34149</v>
          </cell>
        </row>
        <row r="88">
          <cell r="C88" t="str">
            <v>0032</v>
          </cell>
          <cell r="D88" t="str">
            <v>Ft. Carson (Evans Army Community Hospital)</v>
          </cell>
          <cell r="E88" t="str">
            <v>H</v>
          </cell>
          <cell r="F88">
            <v>290482</v>
          </cell>
          <cell r="G88">
            <v>275629</v>
          </cell>
          <cell r="H88">
            <v>276265</v>
          </cell>
          <cell r="I88">
            <v>272346</v>
          </cell>
          <cell r="J88">
            <v>285422</v>
          </cell>
          <cell r="K88">
            <v>272232</v>
          </cell>
        </row>
        <row r="89">
          <cell r="C89" t="str">
            <v>0037</v>
          </cell>
          <cell r="D89" t="str">
            <v>Washington D.C. (Walter Reed Army Medical Center)</v>
          </cell>
          <cell r="E89" t="str">
            <v>I</v>
          </cell>
          <cell r="F89">
            <v>0</v>
          </cell>
          <cell r="G89" t="str">
            <v>NULL</v>
          </cell>
          <cell r="H89" t="str">
            <v>NULL</v>
          </cell>
          <cell r="I89" t="str">
            <v>NULL</v>
          </cell>
          <cell r="J89" t="str">
            <v>NULL</v>
          </cell>
          <cell r="K89" t="str">
            <v>NULL</v>
          </cell>
        </row>
        <row r="90">
          <cell r="C90" t="str">
            <v>0047</v>
          </cell>
          <cell r="D90" t="str">
            <v>Ft. Gordon (AMC Eisenhower-Gordon)</v>
          </cell>
          <cell r="E90" t="str">
            <v>H</v>
          </cell>
          <cell r="F90">
            <v>248384</v>
          </cell>
          <cell r="G90">
            <v>240567</v>
          </cell>
          <cell r="H90">
            <v>251017</v>
          </cell>
          <cell r="I90">
            <v>346221</v>
          </cell>
          <cell r="J90">
            <v>280988</v>
          </cell>
          <cell r="K90">
            <v>275653</v>
          </cell>
        </row>
        <row r="91">
          <cell r="C91" t="str">
            <v>0048</v>
          </cell>
          <cell r="D91" t="str">
            <v>Ft. Benning (ACH Martin-Benning)</v>
          </cell>
          <cell r="E91" t="str">
            <v>H</v>
          </cell>
          <cell r="F91">
            <v>169974</v>
          </cell>
          <cell r="G91">
            <v>177213</v>
          </cell>
          <cell r="H91">
            <v>159613</v>
          </cell>
          <cell r="I91">
            <v>231738</v>
          </cell>
          <cell r="J91">
            <v>194434</v>
          </cell>
          <cell r="K91">
            <v>219296</v>
          </cell>
        </row>
        <row r="92">
          <cell r="C92" t="str">
            <v>0049</v>
          </cell>
          <cell r="D92" t="str">
            <v>Ft. Stewart (Winn Army Community Hospital)</v>
          </cell>
          <cell r="E92" t="str">
            <v>H</v>
          </cell>
          <cell r="F92">
            <v>197007</v>
          </cell>
          <cell r="G92">
            <v>194515</v>
          </cell>
          <cell r="H92">
            <v>210937</v>
          </cell>
          <cell r="I92">
            <v>191526</v>
          </cell>
          <cell r="J92">
            <v>170170</v>
          </cell>
          <cell r="K92">
            <v>236196</v>
          </cell>
        </row>
        <row r="93">
          <cell r="C93" t="str">
            <v>0052</v>
          </cell>
          <cell r="D93" t="str">
            <v>Ft. Shafter (Tripler Army Medical Center)</v>
          </cell>
          <cell r="E93" t="str">
            <v>H</v>
          </cell>
          <cell r="F93">
            <v>435817</v>
          </cell>
          <cell r="G93">
            <v>435995</v>
          </cell>
          <cell r="H93">
            <v>417830</v>
          </cell>
          <cell r="I93">
            <v>411800</v>
          </cell>
          <cell r="J93">
            <v>296054</v>
          </cell>
          <cell r="K93">
            <v>386010</v>
          </cell>
        </row>
        <row r="94">
          <cell r="C94" t="str">
            <v>0057</v>
          </cell>
          <cell r="D94" t="str">
            <v>Ft. Riley (Irwin Army Community Hospital)</v>
          </cell>
          <cell r="E94" t="str">
            <v>H</v>
          </cell>
          <cell r="F94">
            <v>156094</v>
          </cell>
          <cell r="G94">
            <v>166475</v>
          </cell>
          <cell r="H94">
            <v>161345</v>
          </cell>
          <cell r="I94">
            <v>131242</v>
          </cell>
          <cell r="J94">
            <v>121511</v>
          </cell>
          <cell r="K94">
            <v>143396</v>
          </cell>
        </row>
        <row r="95">
          <cell r="C95" t="str">
            <v>0058</v>
          </cell>
          <cell r="D95" t="str">
            <v>Ft. Leavenworth (Munson Army Health Clinic)</v>
          </cell>
          <cell r="E95" t="str">
            <v>C</v>
          </cell>
          <cell r="F95">
            <v>56371</v>
          </cell>
          <cell r="G95">
            <v>60195</v>
          </cell>
          <cell r="H95">
            <v>38622</v>
          </cell>
          <cell r="I95">
            <v>205784</v>
          </cell>
          <cell r="J95">
            <v>59947</v>
          </cell>
          <cell r="K95">
            <v>70234</v>
          </cell>
        </row>
        <row r="96">
          <cell r="C96" t="str">
            <v>0060</v>
          </cell>
          <cell r="D96" t="str">
            <v>Ft. Campbell (Blanchfield Army Comm Hospital)</v>
          </cell>
          <cell r="E96" t="str">
            <v>H</v>
          </cell>
          <cell r="F96">
            <v>263251</v>
          </cell>
          <cell r="G96">
            <v>264977</v>
          </cell>
          <cell r="H96">
            <v>243821</v>
          </cell>
          <cell r="I96">
            <v>362234</v>
          </cell>
          <cell r="J96">
            <v>369597</v>
          </cell>
          <cell r="K96">
            <v>350335</v>
          </cell>
        </row>
        <row r="97">
          <cell r="C97" t="str">
            <v>0061</v>
          </cell>
          <cell r="D97" t="str">
            <v>Ft. Knox (Ireland Army Community Hospital)</v>
          </cell>
          <cell r="E97" t="str">
            <v>H</v>
          </cell>
          <cell r="F97">
            <v>169060</v>
          </cell>
          <cell r="G97">
            <v>161768</v>
          </cell>
          <cell r="H97">
            <v>136013</v>
          </cell>
          <cell r="I97">
            <v>158681</v>
          </cell>
          <cell r="J97">
            <v>116682</v>
          </cell>
          <cell r="K97">
            <v>98362</v>
          </cell>
        </row>
        <row r="98">
          <cell r="C98" t="str">
            <v>0064</v>
          </cell>
          <cell r="D98" t="str">
            <v>Ft. Polk (Bayne-Jones Army Community Hospital)</v>
          </cell>
          <cell r="E98" t="str">
            <v>H</v>
          </cell>
          <cell r="F98">
            <v>82568</v>
          </cell>
          <cell r="G98">
            <v>81724</v>
          </cell>
          <cell r="H98">
            <v>82510</v>
          </cell>
          <cell r="I98">
            <v>169859</v>
          </cell>
          <cell r="J98">
            <v>25642</v>
          </cell>
          <cell r="K98">
            <v>173622</v>
          </cell>
        </row>
        <row r="99">
          <cell r="C99" t="str">
            <v>0069</v>
          </cell>
          <cell r="D99" t="str">
            <v>Ft. Meade (Kimbrough Ambulatory Care Center)</v>
          </cell>
          <cell r="E99" t="str">
            <v>C</v>
          </cell>
          <cell r="F99">
            <v>150133</v>
          </cell>
          <cell r="G99">
            <v>137185</v>
          </cell>
          <cell r="H99">
            <v>147778</v>
          </cell>
          <cell r="I99">
            <v>145872</v>
          </cell>
          <cell r="J99">
            <v>63050</v>
          </cell>
          <cell r="K99">
            <v>45880</v>
          </cell>
        </row>
        <row r="100">
          <cell r="C100" t="str">
            <v>0075</v>
          </cell>
          <cell r="D100" t="str">
            <v>Ft. Leonard Wood (Wood Army Community Hospital)</v>
          </cell>
          <cell r="E100" t="str">
            <v>H</v>
          </cell>
          <cell r="F100">
            <v>114573</v>
          </cell>
          <cell r="G100">
            <v>123079</v>
          </cell>
          <cell r="H100">
            <v>117372</v>
          </cell>
          <cell r="I100">
            <v>593160</v>
          </cell>
          <cell r="J100">
            <v>495962</v>
          </cell>
          <cell r="K100">
            <v>415379</v>
          </cell>
        </row>
        <row r="101">
          <cell r="C101" t="str">
            <v>0081</v>
          </cell>
          <cell r="D101" t="str">
            <v>Ft. Monmouth (Patterson Army Health Clinic)</v>
          </cell>
          <cell r="E101" t="str">
            <v>I</v>
          </cell>
          <cell r="F101" t="str">
            <v>NULL</v>
          </cell>
          <cell r="G101" t="str">
            <v>NULL</v>
          </cell>
          <cell r="H101" t="str">
            <v>NULL</v>
          </cell>
          <cell r="I101" t="str">
            <v>NULL</v>
          </cell>
          <cell r="J101" t="str">
            <v>NULL</v>
          </cell>
          <cell r="K101" t="str">
            <v>NULL</v>
          </cell>
        </row>
        <row r="102">
          <cell r="C102" t="str">
            <v>0086</v>
          </cell>
          <cell r="D102" t="str">
            <v>West Point (Keller Army Community Hospital)</v>
          </cell>
          <cell r="E102" t="str">
            <v>H</v>
          </cell>
          <cell r="F102">
            <v>31369</v>
          </cell>
          <cell r="G102">
            <v>32488</v>
          </cell>
          <cell r="H102">
            <v>30513</v>
          </cell>
          <cell r="I102">
            <v>43680</v>
          </cell>
          <cell r="J102">
            <v>36292</v>
          </cell>
          <cell r="K102">
            <v>39653</v>
          </cell>
        </row>
        <row r="103">
          <cell r="C103" t="str">
            <v>0089</v>
          </cell>
          <cell r="D103" t="str">
            <v>Ft. Bragg (Womack Army Medical Center)</v>
          </cell>
          <cell r="E103" t="str">
            <v>H</v>
          </cell>
          <cell r="F103">
            <v>413395</v>
          </cell>
          <cell r="G103">
            <v>422338</v>
          </cell>
          <cell r="H103">
            <v>444813</v>
          </cell>
          <cell r="I103">
            <v>296774</v>
          </cell>
          <cell r="J103">
            <v>258819</v>
          </cell>
          <cell r="K103">
            <v>330873</v>
          </cell>
        </row>
        <row r="104">
          <cell r="C104" t="str">
            <v>0098</v>
          </cell>
          <cell r="D104" t="str">
            <v>Ft. Sill (Reynolds Army Community Hospital)</v>
          </cell>
          <cell r="E104" t="str">
            <v>H</v>
          </cell>
          <cell r="F104">
            <v>128188</v>
          </cell>
          <cell r="G104">
            <v>125387</v>
          </cell>
          <cell r="H104">
            <v>114156</v>
          </cell>
          <cell r="I104">
            <v>67441</v>
          </cell>
          <cell r="J104">
            <v>94164</v>
          </cell>
          <cell r="K104">
            <v>69737</v>
          </cell>
        </row>
        <row r="105">
          <cell r="C105" t="str">
            <v>0105</v>
          </cell>
          <cell r="D105" t="str">
            <v>Ft. Jackson (Moncrief Army Community Hospital)</v>
          </cell>
          <cell r="E105" t="str">
            <v>H</v>
          </cell>
          <cell r="F105">
            <v>97894</v>
          </cell>
          <cell r="G105">
            <v>85796</v>
          </cell>
          <cell r="H105">
            <v>83330</v>
          </cell>
          <cell r="I105">
            <v>147263</v>
          </cell>
          <cell r="J105">
            <v>133461</v>
          </cell>
          <cell r="K105">
            <v>146643</v>
          </cell>
        </row>
        <row r="106">
          <cell r="C106" t="str">
            <v>0108</v>
          </cell>
          <cell r="D106" t="str">
            <v>Ft. Bliss (William Beaumont Army Medical Center)</v>
          </cell>
          <cell r="E106" t="str">
            <v>H</v>
          </cell>
          <cell r="F106">
            <v>263529</v>
          </cell>
          <cell r="G106">
            <v>274001</v>
          </cell>
          <cell r="H106">
            <v>282550</v>
          </cell>
          <cell r="I106">
            <v>108357</v>
          </cell>
          <cell r="J106">
            <v>163192</v>
          </cell>
          <cell r="K106">
            <v>69893</v>
          </cell>
        </row>
        <row r="107">
          <cell r="C107" t="str">
            <v>0109</v>
          </cell>
          <cell r="D107" t="str">
            <v>BAMC-SAMMC JBSA FSH</v>
          </cell>
          <cell r="E107" t="str">
            <v>H</v>
          </cell>
          <cell r="F107">
            <v>516191</v>
          </cell>
          <cell r="G107">
            <v>576704</v>
          </cell>
          <cell r="H107">
            <v>624640</v>
          </cell>
          <cell r="I107">
            <v>1051485</v>
          </cell>
          <cell r="J107">
            <v>457381</v>
          </cell>
          <cell r="K107">
            <v>642899</v>
          </cell>
        </row>
        <row r="108">
          <cell r="C108" t="str">
            <v>0110</v>
          </cell>
          <cell r="D108" t="str">
            <v>Ft. Hood (C.R. Darnall Army Medical Center)</v>
          </cell>
          <cell r="E108" t="str">
            <v>H</v>
          </cell>
          <cell r="F108">
            <v>346907</v>
          </cell>
          <cell r="G108">
            <v>337577</v>
          </cell>
          <cell r="H108">
            <v>335888</v>
          </cell>
          <cell r="I108">
            <v>546366</v>
          </cell>
          <cell r="J108">
            <v>599317</v>
          </cell>
          <cell r="K108">
            <v>599323</v>
          </cell>
        </row>
        <row r="109">
          <cell r="C109" t="str">
            <v>0121</v>
          </cell>
          <cell r="D109" t="str">
            <v>Ft. Eustis (McDonald Army Health Center)</v>
          </cell>
          <cell r="E109" t="str">
            <v>H</v>
          </cell>
          <cell r="F109">
            <v>101127</v>
          </cell>
          <cell r="G109">
            <v>107359</v>
          </cell>
          <cell r="H109">
            <v>106732</v>
          </cell>
          <cell r="I109">
            <v>46532</v>
          </cell>
          <cell r="J109">
            <v>106181</v>
          </cell>
          <cell r="K109">
            <v>102366</v>
          </cell>
        </row>
        <row r="110">
          <cell r="C110" t="str">
            <v>0122</v>
          </cell>
          <cell r="D110" t="str">
            <v>Ft. Lee (Kenner Army Health Clinic)</v>
          </cell>
          <cell r="E110" t="str">
            <v>C</v>
          </cell>
          <cell r="F110">
            <v>54371</v>
          </cell>
          <cell r="G110">
            <v>54354</v>
          </cell>
          <cell r="H110">
            <v>57678</v>
          </cell>
          <cell r="I110">
            <v>63850</v>
          </cell>
          <cell r="J110">
            <v>53802</v>
          </cell>
          <cell r="K110">
            <v>4434</v>
          </cell>
        </row>
        <row r="111">
          <cell r="C111" t="str">
            <v>0125</v>
          </cell>
          <cell r="D111" t="str">
            <v>Ft. Lewis (Madigan Army Medical Center)</v>
          </cell>
          <cell r="E111" t="str">
            <v>H</v>
          </cell>
          <cell r="F111">
            <v>558788</v>
          </cell>
          <cell r="G111">
            <v>576983</v>
          </cell>
          <cell r="H111">
            <v>594292</v>
          </cell>
          <cell r="I111">
            <v>505214</v>
          </cell>
          <cell r="J111">
            <v>420412</v>
          </cell>
          <cell r="K111">
            <v>33391</v>
          </cell>
        </row>
        <row r="112">
          <cell r="C112" t="str">
            <v>0131</v>
          </cell>
          <cell r="D112" t="str">
            <v>Ft. Irwin (Weed Army Community Hospital)</v>
          </cell>
          <cell r="E112" t="str">
            <v>H</v>
          </cell>
          <cell r="F112">
            <v>36346</v>
          </cell>
          <cell r="G112">
            <v>34500</v>
          </cell>
          <cell r="H112">
            <v>35741</v>
          </cell>
          <cell r="I112">
            <v>32983</v>
          </cell>
          <cell r="J112">
            <v>28802</v>
          </cell>
          <cell r="K112">
            <v>39260</v>
          </cell>
        </row>
        <row r="113">
          <cell r="C113" t="str">
            <v>0206</v>
          </cell>
          <cell r="D113" t="str">
            <v>Yuma Proving Grounds</v>
          </cell>
          <cell r="E113" t="str">
            <v>I</v>
          </cell>
          <cell r="F113" t="str">
            <v>NULL</v>
          </cell>
          <cell r="G113" t="str">
            <v>NULL</v>
          </cell>
          <cell r="H113" t="str">
            <v>NULL</v>
          </cell>
          <cell r="I113" t="str">
            <v>NULL</v>
          </cell>
          <cell r="J113" t="str">
            <v>NULL</v>
          </cell>
          <cell r="K113" t="str">
            <v>NULL</v>
          </cell>
        </row>
        <row r="114">
          <cell r="C114" t="str">
            <v>0256</v>
          </cell>
          <cell r="D114" t="str">
            <v>Pentagon Army Health Clinic</v>
          </cell>
          <cell r="E114" t="str">
            <v>I</v>
          </cell>
          <cell r="F114" t="str">
            <v>NULL</v>
          </cell>
          <cell r="G114" t="str">
            <v>NULL</v>
          </cell>
          <cell r="H114" t="str">
            <v>NULL</v>
          </cell>
          <cell r="I114" t="str">
            <v>NULL</v>
          </cell>
          <cell r="J114" t="str">
            <v>NULL</v>
          </cell>
          <cell r="K114" t="str">
            <v>NULL</v>
          </cell>
        </row>
        <row r="115">
          <cell r="C115" t="str">
            <v>0273</v>
          </cell>
          <cell r="D115" t="str">
            <v>Ft. McPherson (Lawrence Joel Army Health Clinic)</v>
          </cell>
          <cell r="E115" t="str">
            <v>I</v>
          </cell>
          <cell r="F115" t="str">
            <v>NULL</v>
          </cell>
          <cell r="G115" t="str">
            <v>NULL</v>
          </cell>
          <cell r="H115" t="str">
            <v>NULL</v>
          </cell>
          <cell r="I115" t="str">
            <v>NULL</v>
          </cell>
          <cell r="J115" t="str">
            <v>NULL</v>
          </cell>
          <cell r="K115" t="str">
            <v>NULL</v>
          </cell>
        </row>
        <row r="116">
          <cell r="C116" t="str">
            <v>0308</v>
          </cell>
          <cell r="D116" t="str">
            <v>Aberdeen Proving Grounds (Kirk Army Health Clinic)</v>
          </cell>
          <cell r="E116" t="str">
            <v>I</v>
          </cell>
          <cell r="F116" t="str">
            <v>NULL</v>
          </cell>
          <cell r="G116" t="str">
            <v>NULL</v>
          </cell>
          <cell r="H116" t="str">
            <v>NULL</v>
          </cell>
          <cell r="I116" t="str">
            <v>NULL</v>
          </cell>
          <cell r="J116" t="str">
            <v>NULL</v>
          </cell>
          <cell r="K116" t="str">
            <v>NULL</v>
          </cell>
        </row>
        <row r="117">
          <cell r="C117" t="str">
            <v>0309</v>
          </cell>
          <cell r="D117" t="str">
            <v>Ft. Detrick US Army Health Clinic</v>
          </cell>
          <cell r="E117" t="str">
            <v>I</v>
          </cell>
          <cell r="F117" t="str">
            <v>NULL</v>
          </cell>
          <cell r="G117" t="str">
            <v>NULL</v>
          </cell>
          <cell r="H117" t="str">
            <v>NULL</v>
          </cell>
          <cell r="I117" t="str">
            <v>NULL</v>
          </cell>
          <cell r="J117" t="str">
            <v>NULL</v>
          </cell>
          <cell r="K117" t="str">
            <v>NULL</v>
          </cell>
        </row>
        <row r="118">
          <cell r="C118" t="str">
            <v>0330</v>
          </cell>
          <cell r="D118" t="str">
            <v>Ft. Drum (Guthrie Army Health Clinic)</v>
          </cell>
          <cell r="E118" t="str">
            <v>C</v>
          </cell>
          <cell r="F118">
            <v>66985</v>
          </cell>
          <cell r="G118">
            <v>68687</v>
          </cell>
          <cell r="H118">
            <v>53923</v>
          </cell>
          <cell r="I118">
            <v>80104</v>
          </cell>
          <cell r="J118">
            <v>71091</v>
          </cell>
          <cell r="K118">
            <v>19852</v>
          </cell>
        </row>
        <row r="119">
          <cell r="C119" t="str">
            <v>0350</v>
          </cell>
          <cell r="D119" t="str">
            <v>Ft. Indiantown Gap US Army Health Clinic</v>
          </cell>
          <cell r="E119" t="str">
            <v>I</v>
          </cell>
          <cell r="F119" t="str">
            <v>NULL</v>
          </cell>
          <cell r="G119" t="str">
            <v>NULL</v>
          </cell>
          <cell r="H119" t="str">
            <v>NULL</v>
          </cell>
          <cell r="I119" t="str">
            <v>NULL</v>
          </cell>
          <cell r="J119" t="str">
            <v>NULL</v>
          </cell>
          <cell r="K119" t="str">
            <v>NULL</v>
          </cell>
        </row>
        <row r="120">
          <cell r="C120" t="str">
            <v>0351</v>
          </cell>
          <cell r="D120" t="str">
            <v>Letterkenny US Army Health Clinic</v>
          </cell>
          <cell r="E120" t="str">
            <v>C</v>
          </cell>
          <cell r="F120" t="str">
            <v>NULL</v>
          </cell>
          <cell r="G120" t="str">
            <v>NULL</v>
          </cell>
          <cell r="H120" t="str">
            <v>NULL</v>
          </cell>
          <cell r="I120" t="str">
            <v>NULL</v>
          </cell>
          <cell r="J120" t="str">
            <v>NULL</v>
          </cell>
          <cell r="K120" t="str">
            <v>NULL</v>
          </cell>
        </row>
        <row r="121">
          <cell r="C121" t="str">
            <v>0352</v>
          </cell>
          <cell r="D121" t="str">
            <v>Carlisle (Dunham Army Health Clinic)</v>
          </cell>
          <cell r="E121" t="str">
            <v>C</v>
          </cell>
          <cell r="F121" t="str">
            <v>NULL</v>
          </cell>
          <cell r="G121" t="str">
            <v>NULL</v>
          </cell>
          <cell r="H121" t="str">
            <v>NULL</v>
          </cell>
          <cell r="I121" t="str">
            <v>NULL</v>
          </cell>
          <cell r="J121" t="str">
            <v>NULL</v>
          </cell>
          <cell r="K121" t="str">
            <v>NULL</v>
          </cell>
        </row>
        <row r="122">
          <cell r="C122" t="str">
            <v>0353</v>
          </cell>
          <cell r="D122" t="str">
            <v>Tobyhanna US Army Health Clinic</v>
          </cell>
          <cell r="E122" t="str">
            <v>I</v>
          </cell>
          <cell r="F122" t="str">
            <v>NULL</v>
          </cell>
          <cell r="G122" t="str">
            <v>NULL</v>
          </cell>
          <cell r="H122" t="str">
            <v>NULL</v>
          </cell>
          <cell r="I122" t="str">
            <v>NULL</v>
          </cell>
          <cell r="J122" t="str">
            <v>NULL</v>
          </cell>
          <cell r="K122" t="str">
            <v>NULL</v>
          </cell>
        </row>
        <row r="123">
          <cell r="C123" t="str">
            <v>0371</v>
          </cell>
          <cell r="D123" t="str">
            <v>Dugway Proving Ground</v>
          </cell>
          <cell r="E123" t="str">
            <v>I</v>
          </cell>
          <cell r="F123" t="str">
            <v>NULL</v>
          </cell>
          <cell r="G123" t="str">
            <v>NULL</v>
          </cell>
          <cell r="H123" t="str">
            <v>NULL</v>
          </cell>
          <cell r="I123" t="str">
            <v>NULL</v>
          </cell>
          <cell r="J123" t="str">
            <v>NULL</v>
          </cell>
          <cell r="K123" t="str">
            <v>NULL</v>
          </cell>
        </row>
        <row r="124">
          <cell r="C124" t="str">
            <v>0441</v>
          </cell>
          <cell r="D124" t="str">
            <v>New Cumberland US Army Health Clinic</v>
          </cell>
          <cell r="E124" t="str">
            <v>I</v>
          </cell>
          <cell r="F124" t="str">
            <v>NULL</v>
          </cell>
          <cell r="G124" t="str">
            <v>NULL</v>
          </cell>
          <cell r="H124" t="str">
            <v>NULL</v>
          </cell>
          <cell r="I124" t="str">
            <v>NULL</v>
          </cell>
          <cell r="J124" t="str">
            <v>NULL</v>
          </cell>
          <cell r="K124" t="str">
            <v>NULL</v>
          </cell>
        </row>
        <row r="125">
          <cell r="C125" t="str">
            <v>0606</v>
          </cell>
          <cell r="D125" t="str">
            <v>Heidelberg MEDDAC</v>
          </cell>
          <cell r="E125" t="str">
            <v>I</v>
          </cell>
          <cell r="F125" t="str">
            <v>NULL</v>
          </cell>
          <cell r="G125" t="str">
            <v>NULL</v>
          </cell>
          <cell r="H125" t="str">
            <v>NULL</v>
          </cell>
          <cell r="I125" t="str">
            <v>NULL</v>
          </cell>
          <cell r="J125" t="str">
            <v>NULL</v>
          </cell>
          <cell r="K125" t="str">
            <v>NULL</v>
          </cell>
        </row>
        <row r="126">
          <cell r="C126" t="str">
            <v>0607</v>
          </cell>
          <cell r="D126" t="str">
            <v>Landstuhl Regional Medical Center</v>
          </cell>
          <cell r="E126" t="str">
            <v>H</v>
          </cell>
          <cell r="F126">
            <v>241165</v>
          </cell>
          <cell r="G126">
            <v>220375</v>
          </cell>
          <cell r="H126">
            <v>190717</v>
          </cell>
          <cell r="I126">
            <v>230887</v>
          </cell>
          <cell r="J126">
            <v>241992</v>
          </cell>
          <cell r="K126">
            <v>154875</v>
          </cell>
        </row>
        <row r="127">
          <cell r="C127" t="str">
            <v>0609</v>
          </cell>
          <cell r="D127" t="str">
            <v>Bavaria MEDDAC</v>
          </cell>
          <cell r="E127" t="str">
            <v>C</v>
          </cell>
          <cell r="F127">
            <v>109826</v>
          </cell>
          <cell r="G127">
            <v>87032</v>
          </cell>
          <cell r="H127">
            <v>108762</v>
          </cell>
          <cell r="I127">
            <v>117516</v>
          </cell>
          <cell r="J127">
            <v>130248</v>
          </cell>
          <cell r="K127">
            <v>4811</v>
          </cell>
        </row>
        <row r="128">
          <cell r="C128" t="str">
            <v>0610</v>
          </cell>
          <cell r="D128" t="str">
            <v>BG CRAWFORD SAMS AHC-CAMP ZAMA</v>
          </cell>
          <cell r="E128" t="str">
            <v>C</v>
          </cell>
          <cell r="F128">
            <v>8424</v>
          </cell>
          <cell r="G128">
            <v>8587</v>
          </cell>
          <cell r="H128">
            <v>8961</v>
          </cell>
          <cell r="I128">
            <v>14127</v>
          </cell>
          <cell r="J128">
            <v>9472</v>
          </cell>
          <cell r="K128">
            <v>14061</v>
          </cell>
        </row>
        <row r="129">
          <cell r="C129" t="str">
            <v>0612</v>
          </cell>
          <cell r="D129" t="str">
            <v>Brian Allgood ACH - Seoul</v>
          </cell>
          <cell r="E129" t="str">
            <v>H</v>
          </cell>
          <cell r="F129">
            <v>70009</v>
          </cell>
          <cell r="G129">
            <v>67195</v>
          </cell>
          <cell r="H129">
            <v>61593</v>
          </cell>
          <cell r="I129">
            <v>53370</v>
          </cell>
          <cell r="J129">
            <v>38292</v>
          </cell>
          <cell r="K129">
            <v>36607</v>
          </cell>
        </row>
        <row r="130">
          <cell r="C130" t="str">
            <v>0024</v>
          </cell>
          <cell r="D130" t="str">
            <v>NH Camp Pendelton</v>
          </cell>
          <cell r="E130" t="str">
            <v>H</v>
          </cell>
          <cell r="F130">
            <v>241593</v>
          </cell>
          <cell r="G130">
            <v>216696</v>
          </cell>
          <cell r="H130">
            <v>213669</v>
          </cell>
          <cell r="I130">
            <v>202975</v>
          </cell>
          <cell r="J130">
            <v>205104</v>
          </cell>
          <cell r="K130">
            <v>202975</v>
          </cell>
        </row>
        <row r="131">
          <cell r="C131" t="str">
            <v>0028</v>
          </cell>
          <cell r="D131" t="str">
            <v>NHC Lemoore</v>
          </cell>
          <cell r="E131" t="str">
            <v>C</v>
          </cell>
          <cell r="F131">
            <v>74746</v>
          </cell>
          <cell r="G131">
            <v>60796</v>
          </cell>
          <cell r="H131">
            <v>47650</v>
          </cell>
          <cell r="I131">
            <v>47241</v>
          </cell>
          <cell r="J131">
            <v>44285</v>
          </cell>
          <cell r="K131">
            <v>41897</v>
          </cell>
        </row>
        <row r="132">
          <cell r="C132" t="str">
            <v>0029</v>
          </cell>
          <cell r="D132" t="str">
            <v>NMC San Diego</v>
          </cell>
          <cell r="E132" t="str">
            <v>H</v>
          </cell>
          <cell r="F132">
            <v>742518</v>
          </cell>
          <cell r="G132">
            <v>717540</v>
          </cell>
          <cell r="H132">
            <v>752549</v>
          </cell>
          <cell r="I132">
            <v>786874</v>
          </cell>
          <cell r="J132">
            <v>658143</v>
          </cell>
          <cell r="K132">
            <v>505921</v>
          </cell>
        </row>
        <row r="133">
          <cell r="C133" t="str">
            <v>0030</v>
          </cell>
          <cell r="D133" t="str">
            <v>NH 29 Palms</v>
          </cell>
          <cell r="E133" t="str">
            <v>H</v>
          </cell>
          <cell r="F133">
            <v>105288</v>
          </cell>
          <cell r="G133">
            <v>69246</v>
          </cell>
          <cell r="H133">
            <v>50216</v>
          </cell>
          <cell r="I133">
            <v>50187</v>
          </cell>
          <cell r="J133">
            <v>48273</v>
          </cell>
          <cell r="K133">
            <v>45802</v>
          </cell>
        </row>
        <row r="134">
          <cell r="C134" t="str">
            <v>0035</v>
          </cell>
          <cell r="D134" t="str">
            <v>NBHC Groton</v>
          </cell>
          <cell r="E134" t="str">
            <v>C</v>
          </cell>
          <cell r="F134" t="str">
            <v>NULL</v>
          </cell>
          <cell r="G134" t="str">
            <v>NULL</v>
          </cell>
          <cell r="H134" t="str">
            <v>NULL</v>
          </cell>
          <cell r="I134" t="str">
            <v>NULL</v>
          </cell>
          <cell r="J134" t="str">
            <v>NULL</v>
          </cell>
          <cell r="K134" t="str">
            <v>NULL</v>
          </cell>
        </row>
        <row r="135">
          <cell r="C135" t="str">
            <v>0038</v>
          </cell>
          <cell r="D135" t="str">
            <v>NH Pensacola</v>
          </cell>
          <cell r="E135" t="str">
            <v>H</v>
          </cell>
          <cell r="F135">
            <v>183655</v>
          </cell>
          <cell r="G135">
            <v>174798</v>
          </cell>
          <cell r="H135">
            <v>179993</v>
          </cell>
          <cell r="I135">
            <v>172656</v>
          </cell>
          <cell r="J135">
            <v>156419</v>
          </cell>
          <cell r="K135">
            <v>133763</v>
          </cell>
        </row>
        <row r="136">
          <cell r="C136" t="str">
            <v>0039</v>
          </cell>
          <cell r="D136" t="str">
            <v>NH Jacksonville</v>
          </cell>
          <cell r="E136" t="str">
            <v>H</v>
          </cell>
          <cell r="F136">
            <v>279580</v>
          </cell>
          <cell r="G136">
            <v>277987</v>
          </cell>
          <cell r="H136">
            <v>299351</v>
          </cell>
          <cell r="I136">
            <v>277987</v>
          </cell>
          <cell r="J136">
            <v>274033</v>
          </cell>
          <cell r="K136">
            <v>267137</v>
          </cell>
        </row>
        <row r="137">
          <cell r="C137" t="str">
            <v>0056</v>
          </cell>
          <cell r="D137" t="str">
            <v>NHC Great Lakes</v>
          </cell>
          <cell r="E137" t="str">
            <v>C</v>
          </cell>
          <cell r="F137" t="str">
            <v>NULL</v>
          </cell>
          <cell r="G137" t="str">
            <v>NULL</v>
          </cell>
          <cell r="H137" t="str">
            <v>NULL</v>
          </cell>
          <cell r="I137" t="str">
            <v>NULL</v>
          </cell>
          <cell r="J137" t="str">
            <v>NULL</v>
          </cell>
          <cell r="K137" t="str">
            <v>NULL</v>
          </cell>
        </row>
        <row r="138">
          <cell r="C138" t="str">
            <v>0068</v>
          </cell>
          <cell r="D138" t="str">
            <v>NHC Patuxent River</v>
          </cell>
          <cell r="E138" t="str">
            <v>C</v>
          </cell>
          <cell r="F138">
            <v>56507</v>
          </cell>
          <cell r="G138">
            <v>42545</v>
          </cell>
          <cell r="H138">
            <v>11101</v>
          </cell>
          <cell r="I138">
            <v>81135</v>
          </cell>
          <cell r="J138">
            <v>47068</v>
          </cell>
          <cell r="K138">
            <v>52250</v>
          </cell>
        </row>
        <row r="139">
          <cell r="C139" t="str">
            <v>0091</v>
          </cell>
          <cell r="D139" t="str">
            <v>NMC Camp Lejeune</v>
          </cell>
          <cell r="E139" t="str">
            <v>H</v>
          </cell>
          <cell r="F139">
            <v>214810</v>
          </cell>
          <cell r="G139">
            <v>175820</v>
          </cell>
          <cell r="H139">
            <v>197941</v>
          </cell>
          <cell r="I139">
            <v>258525</v>
          </cell>
          <cell r="J139">
            <v>261772</v>
          </cell>
          <cell r="K139">
            <v>210470</v>
          </cell>
        </row>
        <row r="140">
          <cell r="C140" t="str">
            <v>0092</v>
          </cell>
          <cell r="D140" t="str">
            <v>NHC Cherry Point</v>
          </cell>
          <cell r="E140" t="str">
            <v>H</v>
          </cell>
          <cell r="F140">
            <v>51219</v>
          </cell>
          <cell r="G140">
            <v>54983</v>
          </cell>
          <cell r="H140">
            <v>44947</v>
          </cell>
          <cell r="I140">
            <v>43412</v>
          </cell>
          <cell r="J140">
            <v>37537</v>
          </cell>
          <cell r="K140">
            <v>32540</v>
          </cell>
        </row>
        <row r="141">
          <cell r="C141" t="str">
            <v>0100</v>
          </cell>
          <cell r="D141" t="str">
            <v>NHC New England</v>
          </cell>
          <cell r="E141" t="str">
            <v>C</v>
          </cell>
          <cell r="F141">
            <v>86593</v>
          </cell>
          <cell r="G141">
            <v>73831</v>
          </cell>
          <cell r="H141">
            <v>80278</v>
          </cell>
          <cell r="I141">
            <v>60022</v>
          </cell>
          <cell r="J141">
            <v>55838</v>
          </cell>
          <cell r="K141">
            <v>49690</v>
          </cell>
        </row>
        <row r="142">
          <cell r="C142" t="str">
            <v>0103</v>
          </cell>
          <cell r="D142" t="str">
            <v>NHC Charleston</v>
          </cell>
          <cell r="E142" t="str">
            <v>H</v>
          </cell>
          <cell r="F142">
            <v>44195</v>
          </cell>
          <cell r="G142">
            <v>33406</v>
          </cell>
          <cell r="H142">
            <v>33171</v>
          </cell>
          <cell r="I142">
            <v>32205</v>
          </cell>
          <cell r="J142">
            <v>29061</v>
          </cell>
          <cell r="K142">
            <v>27165</v>
          </cell>
        </row>
        <row r="143">
          <cell r="C143" t="str">
            <v>0104</v>
          </cell>
          <cell r="D143" t="str">
            <v>NH Beaufort</v>
          </cell>
          <cell r="E143" t="str">
            <v>H</v>
          </cell>
          <cell r="F143">
            <v>52474</v>
          </cell>
          <cell r="G143">
            <v>43545</v>
          </cell>
          <cell r="H143">
            <v>35266</v>
          </cell>
          <cell r="I143">
            <v>36275</v>
          </cell>
          <cell r="J143">
            <v>36903</v>
          </cell>
          <cell r="K143">
            <v>33624</v>
          </cell>
        </row>
        <row r="144">
          <cell r="C144" t="str">
            <v>0107</v>
          </cell>
          <cell r="D144" t="str">
            <v>NBHC NSA Mid-South</v>
          </cell>
          <cell r="E144" t="str">
            <v>C</v>
          </cell>
          <cell r="F144" t="str">
            <v>NULL</v>
          </cell>
          <cell r="G144" t="str">
            <v>NULL</v>
          </cell>
          <cell r="H144" t="str">
            <v>NULL</v>
          </cell>
          <cell r="I144" t="str">
            <v>NULL</v>
          </cell>
          <cell r="J144" t="str">
            <v>NULL</v>
          </cell>
          <cell r="K144" t="str">
            <v>NULL</v>
          </cell>
        </row>
        <row r="145">
          <cell r="C145" t="str">
            <v>0118</v>
          </cell>
          <cell r="D145" t="str">
            <v>NHC Corpus Christi</v>
          </cell>
          <cell r="E145" t="str">
            <v>C</v>
          </cell>
          <cell r="F145">
            <v>36531</v>
          </cell>
          <cell r="G145">
            <v>29933</v>
          </cell>
          <cell r="H145">
            <v>31293</v>
          </cell>
          <cell r="I145">
            <v>30717</v>
          </cell>
          <cell r="J145">
            <v>32872</v>
          </cell>
          <cell r="K145">
            <v>32131</v>
          </cell>
        </row>
        <row r="146">
          <cell r="C146" t="str">
            <v>0124</v>
          </cell>
          <cell r="D146" t="str">
            <v>NMC Portsmouth</v>
          </cell>
          <cell r="E146" t="str">
            <v>H</v>
          </cell>
          <cell r="F146">
            <v>765804</v>
          </cell>
          <cell r="G146">
            <v>811189</v>
          </cell>
          <cell r="H146">
            <v>803974</v>
          </cell>
          <cell r="I146">
            <v>635997</v>
          </cell>
          <cell r="J146">
            <v>1468429</v>
          </cell>
          <cell r="K146">
            <v>790197</v>
          </cell>
        </row>
        <row r="147">
          <cell r="C147" t="str">
            <v>0126</v>
          </cell>
          <cell r="D147" t="str">
            <v>NH Bremerton</v>
          </cell>
          <cell r="E147" t="str">
            <v>H</v>
          </cell>
          <cell r="F147">
            <v>180089</v>
          </cell>
          <cell r="G147">
            <v>174698</v>
          </cell>
          <cell r="H147">
            <v>177668</v>
          </cell>
          <cell r="I147">
            <v>173745</v>
          </cell>
          <cell r="J147">
            <v>161540</v>
          </cell>
          <cell r="K147">
            <v>2874</v>
          </cell>
        </row>
        <row r="148">
          <cell r="C148" t="str">
            <v>0127</v>
          </cell>
          <cell r="D148" t="str">
            <v>NHC Oak Harbor</v>
          </cell>
          <cell r="E148" t="str">
            <v>H</v>
          </cell>
          <cell r="F148">
            <v>68446</v>
          </cell>
          <cell r="G148">
            <v>61994</v>
          </cell>
          <cell r="H148">
            <v>43432</v>
          </cell>
          <cell r="I148">
            <v>45072</v>
          </cell>
          <cell r="J148">
            <v>10345</v>
          </cell>
          <cell r="K148">
            <v>0</v>
          </cell>
        </row>
        <row r="149">
          <cell r="C149" t="str">
            <v>0280</v>
          </cell>
          <cell r="D149" t="str">
            <v>NHC Hawaii</v>
          </cell>
          <cell r="E149" t="str">
            <v>C</v>
          </cell>
          <cell r="F149">
            <v>75359</v>
          </cell>
          <cell r="G149">
            <v>70461</v>
          </cell>
          <cell r="H149">
            <v>62623</v>
          </cell>
          <cell r="I149">
            <v>54900</v>
          </cell>
          <cell r="J149">
            <v>28860</v>
          </cell>
          <cell r="K149">
            <v>25060</v>
          </cell>
        </row>
        <row r="150">
          <cell r="C150" t="str">
            <v>0297</v>
          </cell>
          <cell r="D150" t="str">
            <v>NACC New Orleans</v>
          </cell>
          <cell r="E150" t="str">
            <v>I</v>
          </cell>
          <cell r="F150" t="str">
            <v>NULL</v>
          </cell>
          <cell r="G150" t="str">
            <v>NULL</v>
          </cell>
          <cell r="H150" t="str">
            <v>NULL</v>
          </cell>
          <cell r="I150" t="str">
            <v>NULL</v>
          </cell>
          <cell r="J150" t="str">
            <v>NULL</v>
          </cell>
          <cell r="K150" t="str">
            <v>NULL</v>
          </cell>
        </row>
        <row r="151">
          <cell r="C151" t="str">
            <v>0306</v>
          </cell>
          <cell r="D151" t="str">
            <v>NHC Annapolis</v>
          </cell>
          <cell r="E151" t="str">
            <v>C</v>
          </cell>
          <cell r="F151">
            <v>31628</v>
          </cell>
          <cell r="G151">
            <v>25206</v>
          </cell>
          <cell r="H151">
            <v>26475</v>
          </cell>
          <cell r="I151">
            <v>27738</v>
          </cell>
          <cell r="J151">
            <v>24976</v>
          </cell>
          <cell r="K151">
            <v>22576</v>
          </cell>
        </row>
        <row r="152">
          <cell r="C152" t="str">
            <v>0321</v>
          </cell>
          <cell r="D152" t="str">
            <v>NBHC Portsmouth (NH)</v>
          </cell>
          <cell r="E152" t="str">
            <v>C</v>
          </cell>
          <cell r="F152" t="str">
            <v>NULL</v>
          </cell>
          <cell r="G152" t="str">
            <v>NULL</v>
          </cell>
          <cell r="H152" t="str">
            <v>NULL</v>
          </cell>
          <cell r="I152" t="str">
            <v>NULL</v>
          </cell>
          <cell r="J152" t="str">
            <v>NULL</v>
          </cell>
          <cell r="K152" t="str">
            <v>NULL</v>
          </cell>
        </row>
        <row r="153">
          <cell r="C153" t="str">
            <v>0385</v>
          </cell>
          <cell r="D153" t="str">
            <v>NHC Quantico</v>
          </cell>
          <cell r="E153" t="str">
            <v>C</v>
          </cell>
          <cell r="F153">
            <v>55688</v>
          </cell>
          <cell r="G153">
            <v>40406</v>
          </cell>
          <cell r="H153">
            <v>39562</v>
          </cell>
          <cell r="I153">
            <v>39645</v>
          </cell>
          <cell r="J153">
            <v>59983</v>
          </cell>
          <cell r="K153">
            <v>38750</v>
          </cell>
        </row>
        <row r="154">
          <cell r="C154" t="str">
            <v>0616</v>
          </cell>
          <cell r="D154" t="str">
            <v>NH Roosevelt Roads</v>
          </cell>
          <cell r="E154" t="str">
            <v>I</v>
          </cell>
          <cell r="F154" t="str">
            <v>NULL</v>
          </cell>
          <cell r="G154" t="str">
            <v>NULL</v>
          </cell>
          <cell r="H154" t="str">
            <v>NULL</v>
          </cell>
          <cell r="I154" t="str">
            <v>NULL</v>
          </cell>
          <cell r="J154" t="str">
            <v>NULL</v>
          </cell>
          <cell r="K154" t="str">
            <v>NULL</v>
          </cell>
        </row>
        <row r="155">
          <cell r="C155" t="str">
            <v>0617</v>
          </cell>
          <cell r="D155" t="str">
            <v>Naval Hospital Naples</v>
          </cell>
          <cell r="E155" t="str">
            <v>H</v>
          </cell>
          <cell r="F155" t="str">
            <v>NULL</v>
          </cell>
          <cell r="G155" t="str">
            <v>NULL</v>
          </cell>
          <cell r="H155" t="str">
            <v>NULL</v>
          </cell>
          <cell r="I155" t="str">
            <v>NULL</v>
          </cell>
          <cell r="J155" t="str">
            <v>NULL</v>
          </cell>
          <cell r="K155" t="str">
            <v>NULL</v>
          </cell>
        </row>
        <row r="156">
          <cell r="C156" t="str">
            <v>0618</v>
          </cell>
          <cell r="D156" t="str">
            <v>Naval Hospital Rota</v>
          </cell>
          <cell r="E156" t="str">
            <v>H</v>
          </cell>
          <cell r="F156" t="str">
            <v>NULL</v>
          </cell>
          <cell r="G156" t="str">
            <v>NULL</v>
          </cell>
          <cell r="H156" t="str">
            <v>NULL</v>
          </cell>
          <cell r="I156" t="str">
            <v>NULL</v>
          </cell>
          <cell r="J156" t="str">
            <v>NULL</v>
          </cell>
          <cell r="K156" t="str">
            <v>NULL</v>
          </cell>
        </row>
        <row r="157">
          <cell r="C157" t="str">
            <v>0620</v>
          </cell>
          <cell r="D157" t="str">
            <v>NH Guam</v>
          </cell>
          <cell r="E157" t="str">
            <v>H</v>
          </cell>
          <cell r="F157">
            <v>65291</v>
          </cell>
          <cell r="G157">
            <v>57464</v>
          </cell>
          <cell r="H157">
            <v>56087</v>
          </cell>
          <cell r="I157">
            <v>56321</v>
          </cell>
          <cell r="J157">
            <v>56092</v>
          </cell>
          <cell r="K157">
            <v>59762</v>
          </cell>
        </row>
        <row r="158">
          <cell r="C158" t="str">
            <v>0621</v>
          </cell>
          <cell r="D158" t="str">
            <v>NH Okinawa</v>
          </cell>
          <cell r="E158" t="str">
            <v>H</v>
          </cell>
          <cell r="F158" t="str">
            <v>NULL</v>
          </cell>
          <cell r="G158" t="str">
            <v>NULL</v>
          </cell>
          <cell r="H158" t="str">
            <v>NULL</v>
          </cell>
          <cell r="I158" t="str">
            <v>NULL</v>
          </cell>
          <cell r="J158" t="str">
            <v>NULL</v>
          </cell>
          <cell r="K158" t="str">
            <v>NULL</v>
          </cell>
        </row>
        <row r="159">
          <cell r="C159" t="str">
            <v>0622</v>
          </cell>
          <cell r="D159" t="str">
            <v>NH Yokosuka</v>
          </cell>
          <cell r="E159" t="str">
            <v>H</v>
          </cell>
          <cell r="F159" t="str">
            <v>NULL</v>
          </cell>
          <cell r="G159" t="str">
            <v>NULL</v>
          </cell>
          <cell r="H159" t="str">
            <v>NULL</v>
          </cell>
          <cell r="I159" t="str">
            <v>NULL</v>
          </cell>
          <cell r="J159" t="str">
            <v>NULL</v>
          </cell>
          <cell r="K159" t="str">
            <v>NULL</v>
          </cell>
        </row>
        <row r="160">
          <cell r="C160" t="str">
            <v>0624</v>
          </cell>
          <cell r="D160" t="str">
            <v>NH Sigonella</v>
          </cell>
          <cell r="E160" t="str">
            <v>H</v>
          </cell>
          <cell r="F160" t="str">
            <v>NULL</v>
          </cell>
          <cell r="G160" t="str">
            <v>NULL</v>
          </cell>
          <cell r="H160" t="str">
            <v>NULL</v>
          </cell>
          <cell r="I160" t="str">
            <v>NULL</v>
          </cell>
          <cell r="J160" t="str">
            <v>NULL</v>
          </cell>
          <cell r="K160" t="str">
            <v>NULL</v>
          </cell>
        </row>
        <row r="161">
          <cell r="C161" t="str">
            <v>0067</v>
          </cell>
          <cell r="D161" t="str">
            <v>Walter Reed National Military Medical Center</v>
          </cell>
          <cell r="E161" t="str">
            <v>H</v>
          </cell>
          <cell r="F161">
            <v>615897</v>
          </cell>
          <cell r="G161">
            <v>1175163</v>
          </cell>
          <cell r="H161">
            <v>530437</v>
          </cell>
          <cell r="I161">
            <v>832335</v>
          </cell>
          <cell r="J161">
            <v>541768</v>
          </cell>
          <cell r="K161">
            <v>676536</v>
          </cell>
        </row>
        <row r="162">
          <cell r="C162" t="str">
            <v>0123</v>
          </cell>
          <cell r="D162" t="str">
            <v>Ft. Belvoir (FT. Belvoir Community Hospital)</v>
          </cell>
          <cell r="E162" t="str">
            <v>H</v>
          </cell>
          <cell r="F162">
            <v>422183</v>
          </cell>
          <cell r="G162">
            <v>533131</v>
          </cell>
          <cell r="H162">
            <v>452544</v>
          </cell>
          <cell r="I162">
            <v>399724</v>
          </cell>
          <cell r="J162">
            <v>738958</v>
          </cell>
          <cell r="K162">
            <v>401210</v>
          </cell>
        </row>
        <row r="163">
          <cell r="C163" t="str">
            <v>9123</v>
          </cell>
          <cell r="D163" t="str">
            <v>CSE Admin</v>
          </cell>
          <cell r="E163" t="str">
            <v>NULL</v>
          </cell>
          <cell r="F163" t="str">
            <v>NULL</v>
          </cell>
          <cell r="G163" t="str">
            <v>NULL</v>
          </cell>
          <cell r="H163" t="str">
            <v>NULL</v>
          </cell>
          <cell r="I163" t="str">
            <v>NULL</v>
          </cell>
          <cell r="J163" t="str">
            <v>NULL</v>
          </cell>
          <cell r="K163" t="str">
            <v>NULL</v>
          </cell>
        </row>
        <row r="164">
          <cell r="C164" t="str">
            <v>PROV</v>
          </cell>
          <cell r="D164" t="str">
            <v>UBO CSE Provider</v>
          </cell>
          <cell r="E164" t="str">
            <v>NULL</v>
          </cell>
          <cell r="F164" t="str">
            <v>NULL</v>
          </cell>
          <cell r="G164" t="str">
            <v>NULL</v>
          </cell>
          <cell r="H164" t="str">
            <v>NULL</v>
          </cell>
          <cell r="I164" t="str">
            <v>NULL</v>
          </cell>
          <cell r="J164" t="str">
            <v>NULL</v>
          </cell>
          <cell r="K164" t="str">
            <v>NULL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abSelected="1" workbookViewId="0"/>
  </sheetViews>
  <sheetFormatPr defaultRowHeight="14.4" x14ac:dyDescent="0.3"/>
  <cols>
    <col min="1" max="1" width="8.5546875" customWidth="1"/>
    <col min="2" max="2" width="39.88671875" bestFit="1" customWidth="1"/>
    <col min="3" max="3" width="18.88671875" bestFit="1" customWidth="1"/>
    <col min="4" max="5" width="19.44140625" customWidth="1"/>
    <col min="6" max="6" width="29.6640625" bestFit="1" customWidth="1"/>
    <col min="7" max="7" width="18.6640625" customWidth="1"/>
  </cols>
  <sheetData>
    <row r="1" spans="2:10" ht="15" thickBot="1" x14ac:dyDescent="0.35"/>
    <row r="2" spans="2:10" ht="15" thickBot="1" x14ac:dyDescent="0.35">
      <c r="B2" s="8" t="s">
        <v>12</v>
      </c>
      <c r="C2" s="108" t="s">
        <v>291</v>
      </c>
      <c r="D2" s="108" t="s">
        <v>292</v>
      </c>
      <c r="E2" s="9" t="s">
        <v>293</v>
      </c>
      <c r="F2" s="31"/>
      <c r="G2" s="155" t="s">
        <v>294</v>
      </c>
      <c r="H2" s="156"/>
      <c r="I2" s="156"/>
      <c r="J2" s="157"/>
    </row>
    <row r="3" spans="2:10" ht="15" thickBot="1" x14ac:dyDescent="0.35">
      <c r="B3" s="13" t="s">
        <v>295</v>
      </c>
      <c r="C3" s="127">
        <f>'OP $ Collections by DMIS'!R6</f>
        <v>37757596.867585339</v>
      </c>
      <c r="D3" s="127">
        <f>'IP $ Collections by DMIS'!R6</f>
        <v>16509976.227612309</v>
      </c>
      <c r="E3" s="10">
        <f>C3+D3</f>
        <v>54267573.095197648</v>
      </c>
      <c r="F3" s="31"/>
      <c r="G3" s="134" t="s">
        <v>296</v>
      </c>
      <c r="H3" s="133" t="s">
        <v>10</v>
      </c>
      <c r="I3" s="134" t="s">
        <v>297</v>
      </c>
      <c r="J3" s="135" t="s">
        <v>298</v>
      </c>
    </row>
    <row r="4" spans="2:10" x14ac:dyDescent="0.3">
      <c r="B4" s="14" t="s">
        <v>21</v>
      </c>
      <c r="C4" s="128">
        <f>'OP $ Collections by DMIS'!R7</f>
        <v>9869889.476173766</v>
      </c>
      <c r="D4" s="128">
        <f>'IP $ Collections by DMIS'!R7</f>
        <v>3814053.8826809572</v>
      </c>
      <c r="E4" s="11">
        <f t="shared" ref="E4:E7" si="0">C4+D4</f>
        <v>13683943.358854722</v>
      </c>
      <c r="F4" s="31"/>
      <c r="G4" s="82" t="s">
        <v>18</v>
      </c>
      <c r="H4" s="141">
        <v>48.3</v>
      </c>
      <c r="I4" s="141">
        <v>37.76</v>
      </c>
      <c r="J4" s="142">
        <f>(I4-H4)/H4</f>
        <v>-0.21821946169772255</v>
      </c>
    </row>
    <row r="5" spans="2:10" x14ac:dyDescent="0.3">
      <c r="B5" s="14" t="s">
        <v>299</v>
      </c>
      <c r="C5" s="128">
        <f>'OP $ Collections by DMIS'!R5</f>
        <v>36650218.020484433</v>
      </c>
      <c r="D5" s="128">
        <f>'IP $ Collections by DMIS'!R5</f>
        <v>4566079.1799994661</v>
      </c>
      <c r="E5" s="11">
        <f t="shared" si="0"/>
        <v>41216297.200483896</v>
      </c>
      <c r="F5" s="31"/>
      <c r="G5" s="82" t="s">
        <v>21</v>
      </c>
      <c r="H5" s="141">
        <v>14.73</v>
      </c>
      <c r="I5" s="141">
        <v>9.8699999999999992</v>
      </c>
      <c r="J5" s="142">
        <f>(I5-H5)/H5</f>
        <v>-0.32993890020366606</v>
      </c>
    </row>
    <row r="6" spans="2:10" ht="15" thickBot="1" x14ac:dyDescent="0.35">
      <c r="B6" s="14" t="s">
        <v>24</v>
      </c>
      <c r="C6" s="128">
        <f>'OP $ Collections by DMIS'!R8</f>
        <v>14662190.366709355</v>
      </c>
      <c r="D6" s="128">
        <f>'IP $ Collections by DMIS'!R8</f>
        <v>10989783.933730798</v>
      </c>
      <c r="E6" s="11">
        <f t="shared" si="0"/>
        <v>25651974.300440155</v>
      </c>
      <c r="F6" s="31"/>
      <c r="G6" s="82" t="s">
        <v>13</v>
      </c>
      <c r="H6" s="141">
        <v>40.549999999999997</v>
      </c>
      <c r="I6" s="141">
        <v>36.65</v>
      </c>
      <c r="J6" s="142">
        <f t="shared" ref="J6:J8" si="1">(I6-H6)/H6</f>
        <v>-9.6177558569667046E-2</v>
      </c>
    </row>
    <row r="7" spans="2:10" ht="15" thickBot="1" x14ac:dyDescent="0.35">
      <c r="B7" s="12" t="s">
        <v>300</v>
      </c>
      <c r="C7" s="129">
        <f>'OP $ Collections by DMIS'!R9</f>
        <v>98939894.730952889</v>
      </c>
      <c r="D7" s="129">
        <f>'IP $ Collections by DMIS'!R9</f>
        <v>35879893.224023528</v>
      </c>
      <c r="E7" s="63">
        <f t="shared" si="0"/>
        <v>134819787.95497641</v>
      </c>
      <c r="G7" s="82" t="s">
        <v>268</v>
      </c>
      <c r="H7" s="141">
        <v>16.3</v>
      </c>
      <c r="I7" s="141">
        <v>14.66</v>
      </c>
      <c r="J7" s="142">
        <f t="shared" si="1"/>
        <v>-0.10061349693251537</v>
      </c>
    </row>
    <row r="8" spans="2:10" ht="15" thickBot="1" x14ac:dyDescent="0.35">
      <c r="G8" s="137" t="s">
        <v>301</v>
      </c>
      <c r="H8" s="143">
        <v>119.88</v>
      </c>
      <c r="I8" s="143">
        <v>98.94</v>
      </c>
      <c r="J8" s="144">
        <f t="shared" si="1"/>
        <v>-0.17467467467467465</v>
      </c>
    </row>
    <row r="9" spans="2:10" ht="15" thickBot="1" x14ac:dyDescent="0.35">
      <c r="B9" s="8" t="s">
        <v>302</v>
      </c>
      <c r="C9" s="108" t="s">
        <v>291</v>
      </c>
      <c r="D9" s="108" t="s">
        <v>292</v>
      </c>
      <c r="E9" s="9" t="s">
        <v>293</v>
      </c>
    </row>
    <row r="10" spans="2:10" ht="15" thickBot="1" x14ac:dyDescent="0.35">
      <c r="B10" s="13" t="s">
        <v>295</v>
      </c>
      <c r="C10" s="130">
        <f>ROUND(C3/1000000,2)</f>
        <v>37.76</v>
      </c>
      <c r="D10" s="130">
        <f>ROUND(D3/1000000,2)</f>
        <v>16.510000000000002</v>
      </c>
      <c r="E10" s="70">
        <f>C10+D10</f>
        <v>54.269999999999996</v>
      </c>
      <c r="G10" s="155" t="s">
        <v>303</v>
      </c>
      <c r="H10" s="156"/>
      <c r="I10" s="156"/>
      <c r="J10" s="157"/>
    </row>
    <row r="11" spans="2:10" ht="15" thickBot="1" x14ac:dyDescent="0.35">
      <c r="B11" s="14" t="s">
        <v>21</v>
      </c>
      <c r="C11" s="131">
        <f t="shared" ref="C11:D13" si="2">ROUND(C4/1000000,2)</f>
        <v>9.8699999999999992</v>
      </c>
      <c r="D11" s="131">
        <f t="shared" si="2"/>
        <v>3.81</v>
      </c>
      <c r="E11" s="65">
        <f>C11+D11</f>
        <v>13.68</v>
      </c>
      <c r="G11" s="136" t="s">
        <v>296</v>
      </c>
      <c r="H11" s="105" t="s">
        <v>10</v>
      </c>
      <c r="I11" s="136" t="s">
        <v>297</v>
      </c>
      <c r="J11" s="136" t="s">
        <v>298</v>
      </c>
    </row>
    <row r="12" spans="2:10" x14ac:dyDescent="0.3">
      <c r="B12" s="14" t="s">
        <v>299</v>
      </c>
      <c r="C12" s="131">
        <f t="shared" si="2"/>
        <v>36.65</v>
      </c>
      <c r="D12" s="131">
        <f t="shared" si="2"/>
        <v>4.57</v>
      </c>
      <c r="E12" s="65">
        <f>C12+D12</f>
        <v>41.22</v>
      </c>
      <c r="G12" s="139" t="s">
        <v>18</v>
      </c>
      <c r="H12" s="145">
        <v>20.12</v>
      </c>
      <c r="I12" s="145">
        <v>16.510000000000002</v>
      </c>
      <c r="J12" s="146">
        <f>(I12-H12)/H12</f>
        <v>-0.17942345924453276</v>
      </c>
    </row>
    <row r="13" spans="2:10" ht="15" thickBot="1" x14ac:dyDescent="0.35">
      <c r="B13" s="14" t="s">
        <v>24</v>
      </c>
      <c r="C13" s="131">
        <f t="shared" si="2"/>
        <v>14.66</v>
      </c>
      <c r="D13" s="131">
        <f t="shared" si="2"/>
        <v>10.99</v>
      </c>
      <c r="E13" s="71">
        <f>C13+D13</f>
        <v>25.65</v>
      </c>
      <c r="G13" s="82" t="s">
        <v>21</v>
      </c>
      <c r="H13" s="141">
        <v>6.46</v>
      </c>
      <c r="I13" s="141">
        <v>3.81</v>
      </c>
      <c r="J13" s="147">
        <f t="shared" ref="J13:J16" si="3">(I13-H13)/H13</f>
        <v>-0.41021671826625383</v>
      </c>
    </row>
    <row r="14" spans="2:10" ht="15" thickBot="1" x14ac:dyDescent="0.35">
      <c r="B14" s="12" t="s">
        <v>300</v>
      </c>
      <c r="C14" s="132">
        <f>SUM(C10:C13)</f>
        <v>98.94</v>
      </c>
      <c r="D14" s="132">
        <f>SUM(D10:D13)</f>
        <v>35.880000000000003</v>
      </c>
      <c r="E14" s="66">
        <f>SUM(E10:E13)</f>
        <v>134.82</v>
      </c>
      <c r="G14" s="82" t="s">
        <v>13</v>
      </c>
      <c r="H14" s="141">
        <v>3.64</v>
      </c>
      <c r="I14" s="141">
        <v>4.57</v>
      </c>
      <c r="J14" s="147">
        <f t="shared" si="3"/>
        <v>0.25549450549450553</v>
      </c>
    </row>
    <row r="15" spans="2:10" ht="15" thickBot="1" x14ac:dyDescent="0.35">
      <c r="C15" s="69"/>
      <c r="G15" s="82" t="s">
        <v>268</v>
      </c>
      <c r="H15" s="141">
        <v>11.96</v>
      </c>
      <c r="I15" s="141">
        <v>10.99</v>
      </c>
      <c r="J15" s="147">
        <f t="shared" si="3"/>
        <v>-8.1103678929765929E-2</v>
      </c>
    </row>
    <row r="16" spans="2:10" ht="15" thickBot="1" x14ac:dyDescent="0.35">
      <c r="G16" s="137" t="s">
        <v>301</v>
      </c>
      <c r="H16" s="143">
        <v>42.18</v>
      </c>
      <c r="I16" s="143">
        <v>35.880000000000003</v>
      </c>
      <c r="J16" s="148">
        <f t="shared" si="3"/>
        <v>-0.14935988620199139</v>
      </c>
    </row>
    <row r="17" spans="2:10" ht="15" thickBot="1" x14ac:dyDescent="0.35"/>
    <row r="18" spans="2:10" ht="15" thickBot="1" x14ac:dyDescent="0.35">
      <c r="B18" s="30" t="s">
        <v>304</v>
      </c>
      <c r="G18" s="158" t="s">
        <v>305</v>
      </c>
      <c r="H18" s="159"/>
      <c r="I18" s="159"/>
      <c r="J18" s="160"/>
    </row>
    <row r="19" spans="2:10" ht="15" thickBot="1" x14ac:dyDescent="0.35">
      <c r="G19" s="134" t="s">
        <v>296</v>
      </c>
      <c r="H19" s="134" t="s">
        <v>10</v>
      </c>
      <c r="I19" s="134" t="s">
        <v>297</v>
      </c>
      <c r="J19" s="104" t="s">
        <v>298</v>
      </c>
    </row>
    <row r="20" spans="2:10" x14ac:dyDescent="0.3">
      <c r="B20" t="s">
        <v>306</v>
      </c>
      <c r="C20" s="67">
        <f>'OP Claims by DMIS'!O9/'OP Visits by DMIS'!N9</f>
        <v>0.15174548744268054</v>
      </c>
      <c r="D20" s="61"/>
      <c r="E20" s="61"/>
      <c r="G20" s="82" t="s">
        <v>18</v>
      </c>
      <c r="H20" s="141">
        <v>68.430000000000007</v>
      </c>
      <c r="I20" s="141">
        <v>54.269999999999996</v>
      </c>
      <c r="J20" s="142">
        <f>(I20-H20)/H20</f>
        <v>-0.20692678649715052</v>
      </c>
    </row>
    <row r="21" spans="2:10" x14ac:dyDescent="0.3">
      <c r="B21" t="s">
        <v>307</v>
      </c>
      <c r="C21" s="67">
        <f>'OP Claims by DMIS'!P9/'OP Visits by DMIS'!O9</f>
        <v>0.14930176707347204</v>
      </c>
      <c r="G21" s="82" t="s">
        <v>21</v>
      </c>
      <c r="H21" s="141">
        <v>21.18</v>
      </c>
      <c r="I21" s="141">
        <v>13.68</v>
      </c>
      <c r="J21" s="142">
        <f t="shared" ref="J21:J24" si="4">(I21-H21)/H21</f>
        <v>-0.35410764872521244</v>
      </c>
    </row>
    <row r="22" spans="2:10" x14ac:dyDescent="0.3">
      <c r="B22" t="s">
        <v>308</v>
      </c>
      <c r="C22" s="67">
        <f>(C21-C20)/C20</f>
        <v>-1.610407274965316E-2</v>
      </c>
      <c r="G22" s="82" t="s">
        <v>13</v>
      </c>
      <c r="H22" s="141">
        <v>44.19</v>
      </c>
      <c r="I22" s="141">
        <v>41.22</v>
      </c>
      <c r="J22" s="142">
        <f t="shared" si="4"/>
        <v>-6.7209775967413427E-2</v>
      </c>
    </row>
    <row r="23" spans="2:10" ht="15" thickBot="1" x14ac:dyDescent="0.35">
      <c r="B23" s="27" t="s">
        <v>309</v>
      </c>
      <c r="C23" s="67">
        <v>4.1999999999999997E-3</v>
      </c>
      <c r="D23" s="1"/>
      <c r="G23" s="82" t="s">
        <v>268</v>
      </c>
      <c r="H23" s="141">
        <v>28.24</v>
      </c>
      <c r="I23" s="141">
        <v>25.65</v>
      </c>
      <c r="J23" s="142">
        <f t="shared" si="4"/>
        <v>-9.1713881019830024E-2</v>
      </c>
    </row>
    <row r="24" spans="2:10" ht="15" thickBot="1" x14ac:dyDescent="0.35">
      <c r="B24" t="s">
        <v>310</v>
      </c>
      <c r="C24" s="68">
        <f>1+C23</f>
        <v>1.0042</v>
      </c>
      <c r="D24" s="1"/>
      <c r="G24" s="137" t="s">
        <v>301</v>
      </c>
      <c r="H24" s="143">
        <v>162.05000000000001</v>
      </c>
      <c r="I24" s="143">
        <v>134.82</v>
      </c>
      <c r="J24" s="144">
        <f t="shared" si="4"/>
        <v>-0.16803455723542127</v>
      </c>
    </row>
    <row r="25" spans="2:10" x14ac:dyDescent="0.3">
      <c r="B25" t="s">
        <v>311</v>
      </c>
      <c r="C25" s="68">
        <f>C22+1</f>
        <v>0.9838959272503468</v>
      </c>
      <c r="D25" s="2"/>
    </row>
    <row r="26" spans="2:10" x14ac:dyDescent="0.3">
      <c r="C26" s="1"/>
    </row>
    <row r="27" spans="2:10" x14ac:dyDescent="0.3">
      <c r="B27" s="34" t="s">
        <v>312</v>
      </c>
      <c r="C27" s="138">
        <f>C24*C25</f>
        <v>0.9880282901447982</v>
      </c>
      <c r="E27" s="31"/>
    </row>
    <row r="30" spans="2:10" x14ac:dyDescent="0.3">
      <c r="B30" s="30" t="s">
        <v>313</v>
      </c>
    </row>
    <row r="32" spans="2:10" x14ac:dyDescent="0.3">
      <c r="B32" t="s">
        <v>314</v>
      </c>
      <c r="C32" s="67">
        <f>'IP Claims by DMIS'!O10/'IP Dispositions by DMIS'!O9</f>
        <v>3.1268815947154589E-2</v>
      </c>
    </row>
    <row r="33" spans="2:7" x14ac:dyDescent="0.3">
      <c r="B33" t="s">
        <v>315</v>
      </c>
      <c r="C33" s="67">
        <f>('IP Claims by DMIS'!P10/'IP Dispositions by DMIS'!P9)</f>
        <v>3.0518813645306179E-2</v>
      </c>
    </row>
    <row r="34" spans="2:7" x14ac:dyDescent="0.3">
      <c r="B34" t="s">
        <v>316</v>
      </c>
      <c r="C34" s="67">
        <f>(C33-C32)/C32</f>
        <v>-2.3985631663058206E-2</v>
      </c>
      <c r="D34" s="1"/>
      <c r="E34" s="1"/>
      <c r="G34" s="2"/>
    </row>
    <row r="35" spans="2:7" x14ac:dyDescent="0.3">
      <c r="B35" s="27" t="s">
        <v>317</v>
      </c>
      <c r="C35" s="67">
        <v>3.4099999999999998E-2</v>
      </c>
      <c r="D35" s="1"/>
      <c r="G35" s="2"/>
    </row>
    <row r="36" spans="2:7" x14ac:dyDescent="0.3">
      <c r="B36" t="s">
        <v>318</v>
      </c>
      <c r="C36" s="68">
        <f>1+C35</f>
        <v>1.0341</v>
      </c>
      <c r="D36" s="1"/>
      <c r="G36" s="2"/>
    </row>
    <row r="37" spans="2:7" x14ac:dyDescent="0.3">
      <c r="B37" t="s">
        <v>319</v>
      </c>
      <c r="C37" s="68">
        <f>C34+1</f>
        <v>0.97601436833694177</v>
      </c>
      <c r="D37" s="1"/>
      <c r="G37" s="2"/>
    </row>
    <row r="39" spans="2:7" x14ac:dyDescent="0.3">
      <c r="B39" s="34" t="s">
        <v>320</v>
      </c>
      <c r="C39" s="138">
        <f>C36*C37</f>
        <v>1.0092964582972315</v>
      </c>
    </row>
  </sheetData>
  <sheetProtection algorithmName="SHA-512" hashValue="pgCKrYbsfJpKX7lJYc6smV0oqAjGpj2QjOdx/k+danVqXDhx4jobNp8fCBK44ftvAPfKUaS+WuvZYJYQ1yIlvg==" saltValue="K5r3tOymzXkxVFAmh5UF2w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2"/>
  <sheetViews>
    <sheetView workbookViewId="0"/>
  </sheetViews>
  <sheetFormatPr defaultRowHeight="14.4" x14ac:dyDescent="0.3"/>
  <cols>
    <col min="3" max="3" width="9.109375" customWidth="1"/>
    <col min="4" max="4" width="48.5546875" bestFit="1" customWidth="1"/>
    <col min="5" max="5" width="14.88671875" customWidth="1"/>
    <col min="6" max="6" width="17.44140625" customWidth="1"/>
    <col min="7" max="7" width="17.6640625" customWidth="1"/>
    <col min="8" max="8" width="18.109375" customWidth="1"/>
    <col min="9" max="9" width="17.5546875" customWidth="1"/>
    <col min="10" max="10" width="17" customWidth="1"/>
    <col min="11" max="11" width="22.6640625" customWidth="1"/>
    <col min="12" max="12" width="20.109375" customWidth="1"/>
    <col min="16" max="16" width="14.88671875" customWidth="1"/>
    <col min="17" max="17" width="17.5546875" customWidth="1"/>
    <col min="18" max="18" width="17.33203125" customWidth="1"/>
  </cols>
  <sheetData>
    <row r="1" spans="1:18" x14ac:dyDescent="0.3">
      <c r="A1" s="35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8" ht="15" thickBot="1" x14ac:dyDescent="0.35">
      <c r="A3" s="3"/>
      <c r="B3" s="35" t="s">
        <v>1</v>
      </c>
      <c r="C3" s="36" t="s">
        <v>2</v>
      </c>
      <c r="D3" s="36" t="s">
        <v>3</v>
      </c>
      <c r="E3" s="4"/>
      <c r="F3" s="35" t="s">
        <v>4</v>
      </c>
      <c r="G3" s="4"/>
      <c r="H3" s="3"/>
      <c r="I3" s="3"/>
      <c r="J3" s="3"/>
    </row>
    <row r="4" spans="1:18" ht="15" thickBot="1" x14ac:dyDescent="0.35">
      <c r="A4" s="3"/>
      <c r="B4" s="3"/>
      <c r="C4" s="3"/>
      <c r="D4" s="3"/>
      <c r="E4" s="77" t="s">
        <v>5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75" t="s">
        <v>11</v>
      </c>
      <c r="L4" s="20" t="s">
        <v>12</v>
      </c>
      <c r="N4" s="6"/>
      <c r="O4" s="7"/>
      <c r="P4" s="103" t="s">
        <v>9</v>
      </c>
      <c r="Q4" s="103" t="s">
        <v>10</v>
      </c>
      <c r="R4" s="22" t="s">
        <v>12</v>
      </c>
    </row>
    <row r="5" spans="1:18" x14ac:dyDescent="0.3">
      <c r="A5" s="3"/>
      <c r="B5" s="106" t="s">
        <v>13</v>
      </c>
      <c r="C5" s="106" t="s">
        <v>14</v>
      </c>
      <c r="D5" s="106" t="s">
        <v>15</v>
      </c>
      <c r="E5" s="117">
        <f>VLOOKUP($C5,'[1]OP $ Collections by DMIS'!$C$5:$K$162,4,FALSE)</f>
        <v>2415186.81</v>
      </c>
      <c r="F5" s="117">
        <f>VLOOKUP($C5,'[1]OP $ Collections by DMIS'!$C$5:$K$162,5,FALSE)</f>
        <v>2222994.71</v>
      </c>
      <c r="G5" s="117">
        <f>VLOOKUP($C5,'[1]OP $ Collections by DMIS'!$C$5:$K$162,6,FALSE)</f>
        <v>1617735.27</v>
      </c>
      <c r="H5" s="117">
        <f>VLOOKUP($C5,'[1]OP $ Collections by DMIS'!$C$5:$K$162,7,FALSE)</f>
        <v>141562.07</v>
      </c>
      <c r="I5" s="117">
        <f>VLOOKUP($C5,'[1]OP $ Collections by DMIS'!$C$5:$K$162,8,FALSE)</f>
        <v>570290.12</v>
      </c>
      <c r="J5" s="117">
        <f>VLOOKUP($C5,'[1]OP $ Collections by DMIS'!$C$5:$K$162,9,FALSE)</f>
        <v>1944815.26</v>
      </c>
      <c r="K5" s="64">
        <v>0.9880282901447982</v>
      </c>
      <c r="L5" s="33">
        <f>(J5*K5)</f>
        <v>1921532.4959853112</v>
      </c>
      <c r="N5" s="37" t="s">
        <v>13</v>
      </c>
      <c r="O5" s="38"/>
      <c r="P5" s="100">
        <f>SUM(I5:I73)</f>
        <v>35998786.780000001</v>
      </c>
      <c r="Q5" s="100">
        <f>SUM(J5:J73)</f>
        <v>37094300.220000029</v>
      </c>
      <c r="R5" s="97">
        <f>SUM(L5:L73)</f>
        <v>36650218.020484433</v>
      </c>
    </row>
    <row r="6" spans="1:18" x14ac:dyDescent="0.3">
      <c r="A6" s="3"/>
      <c r="B6" s="106" t="s">
        <v>13</v>
      </c>
      <c r="C6" s="106" t="s">
        <v>16</v>
      </c>
      <c r="D6" s="106" t="s">
        <v>17</v>
      </c>
      <c r="E6" s="117">
        <f>VLOOKUP($C6,'[1]OP $ Collections by DMIS'!$C$5:$K$162,4,FALSE)</f>
        <v>5664906.9400000004</v>
      </c>
      <c r="F6" s="117">
        <f>VLOOKUP($C6,'[1]OP $ Collections by DMIS'!$C$5:$K$162,5,FALSE)</f>
        <v>4152367.86</v>
      </c>
      <c r="G6" s="117">
        <f>VLOOKUP($C6,'[1]OP $ Collections by DMIS'!$C$5:$K$162,6,FALSE)</f>
        <v>4217790.6100000003</v>
      </c>
      <c r="H6" s="117">
        <f>VLOOKUP($C6,'[1]OP $ Collections by DMIS'!$C$5:$K$162,7,FALSE)</f>
        <v>4585155.71</v>
      </c>
      <c r="I6" s="117">
        <f>VLOOKUP($C6,'[1]OP $ Collections by DMIS'!$C$5:$K$162,8,FALSE)</f>
        <v>4803679.47</v>
      </c>
      <c r="J6" s="117">
        <f>VLOOKUP($C6,'[1]OP $ Collections by DMIS'!$C$5:$K$162,9,FALSE)</f>
        <v>4926285.66</v>
      </c>
      <c r="K6" s="64">
        <v>0.9880282901447982</v>
      </c>
      <c r="L6" s="33">
        <f t="shared" ref="L6:L64" si="0">(J6*K6)</f>
        <v>4867309.5974146388</v>
      </c>
      <c r="N6" s="39" t="s">
        <v>18</v>
      </c>
      <c r="O6" s="38"/>
      <c r="P6" s="101">
        <f>SUM(I74:I107)</f>
        <v>42885203.720000006</v>
      </c>
      <c r="Q6" s="101">
        <f>SUM(J74:J107)</f>
        <v>38215096.919999987</v>
      </c>
      <c r="R6" s="98">
        <f>SUM(L74:L107)</f>
        <v>37757596.867585339</v>
      </c>
    </row>
    <row r="7" spans="1:18" x14ac:dyDescent="0.3">
      <c r="A7" s="3"/>
      <c r="B7" s="106" t="s">
        <v>13</v>
      </c>
      <c r="C7" s="106" t="s">
        <v>19</v>
      </c>
      <c r="D7" s="106" t="s">
        <v>20</v>
      </c>
      <c r="E7" s="117">
        <f>VLOOKUP($C7,'[1]OP $ Collections by DMIS'!$C$5:$K$162,4,FALSE)</f>
        <v>973891.45</v>
      </c>
      <c r="F7" s="117">
        <f>VLOOKUP($C7,'[1]OP $ Collections by DMIS'!$C$5:$K$162,5,FALSE)</f>
        <v>848944.56</v>
      </c>
      <c r="G7" s="117">
        <f>VLOOKUP($C7,'[1]OP $ Collections by DMIS'!$C$5:$K$162,6,FALSE)</f>
        <v>621771.77</v>
      </c>
      <c r="H7" s="117">
        <f>VLOOKUP($C7,'[1]OP $ Collections by DMIS'!$C$5:$K$162,7,FALSE)</f>
        <v>548010.12</v>
      </c>
      <c r="I7" s="117">
        <f>VLOOKUP($C7,'[1]OP $ Collections by DMIS'!$C$5:$K$162,8,FALSE)</f>
        <v>548684.73</v>
      </c>
      <c r="J7" s="117">
        <f>VLOOKUP($C7,'[1]OP $ Collections by DMIS'!$C$5:$K$162,9,FALSE)</f>
        <v>524976.07999999996</v>
      </c>
      <c r="K7" s="64">
        <v>0.9880282901447982</v>
      </c>
      <c r="L7" s="33">
        <f t="shared" si="0"/>
        <v>518691.21868931875</v>
      </c>
      <c r="N7" s="39" t="s">
        <v>21</v>
      </c>
      <c r="O7" s="38"/>
      <c r="P7" s="101">
        <f>SUM(I108:I129)</f>
        <v>13078019.669999998</v>
      </c>
      <c r="Q7" s="101">
        <f>SUM(J108:J129)</f>
        <v>9989480.6400000006</v>
      </c>
      <c r="R7" s="98">
        <f>SUM(L108:L129)</f>
        <v>9869889.476173766</v>
      </c>
    </row>
    <row r="8" spans="1:18" ht="15" thickBot="1" x14ac:dyDescent="0.35">
      <c r="A8" s="3"/>
      <c r="B8" s="106" t="s">
        <v>13</v>
      </c>
      <c r="C8" s="106" t="s">
        <v>22</v>
      </c>
      <c r="D8" s="106" t="s">
        <v>23</v>
      </c>
      <c r="E8" s="117">
        <f>VLOOKUP($C8,'[1]OP $ Collections by DMIS'!$C$5:$K$162,4,FALSE)</f>
        <v>426861.78</v>
      </c>
      <c r="F8" s="117">
        <f>VLOOKUP($C8,'[1]OP $ Collections by DMIS'!$C$5:$K$162,5,FALSE)</f>
        <v>353894.5</v>
      </c>
      <c r="G8" s="117">
        <f>VLOOKUP($C8,'[1]OP $ Collections by DMIS'!$C$5:$K$162,6,FALSE)</f>
        <v>310677.55</v>
      </c>
      <c r="H8" s="117">
        <f>VLOOKUP($C8,'[1]OP $ Collections by DMIS'!$C$5:$K$162,7,FALSE)</f>
        <v>204393.84</v>
      </c>
      <c r="I8" s="117">
        <f>VLOOKUP($C8,'[1]OP $ Collections by DMIS'!$C$5:$K$162,8,FALSE)</f>
        <v>303423.49</v>
      </c>
      <c r="J8" s="117">
        <f>VLOOKUP($C8,'[1]OP $ Collections by DMIS'!$C$5:$K$162,9,FALSE)</f>
        <v>181624.53</v>
      </c>
      <c r="K8" s="64">
        <v>0.9880282901447982</v>
      </c>
      <c r="L8" s="33">
        <f t="shared" si="0"/>
        <v>179450.17382425262</v>
      </c>
      <c r="N8" s="39" t="s">
        <v>24</v>
      </c>
      <c r="O8" s="38"/>
      <c r="P8" s="101">
        <f>SUM(I130:I131)</f>
        <v>14457740.32</v>
      </c>
      <c r="Q8" s="101">
        <f>SUM(J130:J131)</f>
        <v>14839848.73</v>
      </c>
      <c r="R8" s="98">
        <f>SUM(L130:L131)</f>
        <v>14662190.366709355</v>
      </c>
    </row>
    <row r="9" spans="1:18" ht="15" thickBot="1" x14ac:dyDescent="0.35">
      <c r="A9" s="3"/>
      <c r="B9" s="106" t="s">
        <v>13</v>
      </c>
      <c r="C9" s="106" t="s">
        <v>25</v>
      </c>
      <c r="D9" s="106" t="s">
        <v>26</v>
      </c>
      <c r="E9" s="117">
        <f>VLOOKUP($C9,'[1]OP $ Collections by DMIS'!$C$5:$K$162,4,FALSE)</f>
        <v>647915.84</v>
      </c>
      <c r="F9" s="117">
        <f>VLOOKUP($C9,'[1]OP $ Collections by DMIS'!$C$5:$K$162,5,FALSE)</f>
        <v>571352.07999999996</v>
      </c>
      <c r="G9" s="117">
        <f>VLOOKUP($C9,'[1]OP $ Collections by DMIS'!$C$5:$K$162,6,FALSE)</f>
        <v>453563.78</v>
      </c>
      <c r="H9" s="117">
        <f>VLOOKUP($C9,'[1]OP $ Collections by DMIS'!$C$5:$K$162,7,FALSE)</f>
        <v>118799.01</v>
      </c>
      <c r="I9" s="117">
        <f>VLOOKUP($C9,'[1]OP $ Collections by DMIS'!$C$5:$K$162,8,FALSE)</f>
        <v>339086.03</v>
      </c>
      <c r="J9" s="117">
        <f>VLOOKUP($C9,'[1]OP $ Collections by DMIS'!$C$5:$K$162,9,FALSE)</f>
        <v>237837.29</v>
      </c>
      <c r="K9" s="64">
        <v>0.9880282901447982</v>
      </c>
      <c r="L9" s="33">
        <f t="shared" si="0"/>
        <v>234989.97097137253</v>
      </c>
      <c r="N9" s="40" t="s">
        <v>27</v>
      </c>
      <c r="O9" s="41"/>
      <c r="P9" s="102">
        <f>SUM(I5:I131)</f>
        <v>106419750.48999999</v>
      </c>
      <c r="Q9" s="102">
        <f>SUM(J5:J131)</f>
        <v>100138726.51000008</v>
      </c>
      <c r="R9" s="99">
        <f>SUM(R5:R8)</f>
        <v>98939894.730952889</v>
      </c>
    </row>
    <row r="10" spans="1:18" x14ac:dyDescent="0.3">
      <c r="A10" s="3"/>
      <c r="B10" s="106" t="s">
        <v>13</v>
      </c>
      <c r="C10" s="106" t="s">
        <v>28</v>
      </c>
      <c r="D10" s="106" t="s">
        <v>29</v>
      </c>
      <c r="E10" s="117">
        <f>VLOOKUP($C10,'[1]OP $ Collections by DMIS'!$C$5:$K$162,4,FALSE)</f>
        <v>1356317.27</v>
      </c>
      <c r="F10" s="117">
        <f>VLOOKUP($C10,'[1]OP $ Collections by DMIS'!$C$5:$K$162,5,FALSE)</f>
        <v>1127961.6499999999</v>
      </c>
      <c r="G10" s="117">
        <f>VLOOKUP($C10,'[1]OP $ Collections by DMIS'!$C$5:$K$162,6,FALSE)</f>
        <v>1100368.8600000001</v>
      </c>
      <c r="H10" s="117">
        <f>VLOOKUP($C10,'[1]OP $ Collections by DMIS'!$C$5:$K$162,7,FALSE)</f>
        <v>811690.52</v>
      </c>
      <c r="I10" s="117">
        <f>VLOOKUP($C10,'[1]OP $ Collections by DMIS'!$C$5:$K$162,8,FALSE)</f>
        <v>888927.98</v>
      </c>
      <c r="J10" s="117">
        <f>VLOOKUP($C10,'[1]OP $ Collections by DMIS'!$C$5:$K$162,9,FALSE)</f>
        <v>935406.06</v>
      </c>
      <c r="K10" s="64">
        <v>0.9880282901447982</v>
      </c>
      <c r="L10" s="33">
        <f t="shared" si="0"/>
        <v>924207.65005288261</v>
      </c>
      <c r="R10" s="62"/>
    </row>
    <row r="11" spans="1:18" x14ac:dyDescent="0.3">
      <c r="A11" s="3"/>
      <c r="B11" s="106" t="s">
        <v>13</v>
      </c>
      <c r="C11" s="106" t="s">
        <v>30</v>
      </c>
      <c r="D11" s="106" t="s">
        <v>31</v>
      </c>
      <c r="E11" s="117">
        <f>VLOOKUP($C11,'[1]OP $ Collections by DMIS'!$C$5:$K$162,4,FALSE)</f>
        <v>121806.24</v>
      </c>
      <c r="F11" s="117">
        <f>VLOOKUP($C11,'[1]OP $ Collections by DMIS'!$C$5:$K$162,5,FALSE)</f>
        <v>98592.19</v>
      </c>
      <c r="G11" s="117">
        <f>VLOOKUP($C11,'[1]OP $ Collections by DMIS'!$C$5:$K$162,6,FALSE)</f>
        <v>132382.96</v>
      </c>
      <c r="H11" s="117">
        <f>VLOOKUP($C11,'[1]OP $ Collections by DMIS'!$C$5:$K$162,7,FALSE)</f>
        <v>82527.91</v>
      </c>
      <c r="I11" s="117">
        <f>VLOOKUP($C11,'[1]OP $ Collections by DMIS'!$C$5:$K$162,8,FALSE)</f>
        <v>145948.97</v>
      </c>
      <c r="J11" s="117">
        <f>VLOOKUP($C11,'[1]OP $ Collections by DMIS'!$C$5:$K$162,9,FALSE)</f>
        <v>75901.929999999993</v>
      </c>
      <c r="K11" s="64">
        <v>0.9880282901447982</v>
      </c>
      <c r="L11" s="33">
        <f t="shared" si="0"/>
        <v>74993.254116590149</v>
      </c>
    </row>
    <row r="12" spans="1:18" x14ac:dyDescent="0.3">
      <c r="A12" s="3"/>
      <c r="B12" s="106" t="s">
        <v>13</v>
      </c>
      <c r="C12" s="106" t="s">
        <v>32</v>
      </c>
      <c r="D12" s="106" t="s">
        <v>33</v>
      </c>
      <c r="E12" s="117">
        <f>VLOOKUP($C12,'[1]OP $ Collections by DMIS'!$C$5:$K$162,4,FALSE)</f>
        <v>139969.41</v>
      </c>
      <c r="F12" s="117">
        <f>VLOOKUP($C12,'[1]OP $ Collections by DMIS'!$C$5:$K$162,5,FALSE)</f>
        <v>84697.96</v>
      </c>
      <c r="G12" s="117">
        <f>VLOOKUP($C12,'[1]OP $ Collections by DMIS'!$C$5:$K$162,6,FALSE)</f>
        <v>86755.06</v>
      </c>
      <c r="H12" s="117">
        <f>VLOOKUP($C12,'[1]OP $ Collections by DMIS'!$C$5:$K$162,7,FALSE)</f>
        <v>48167.65</v>
      </c>
      <c r="I12" s="117">
        <f>VLOOKUP($C12,'[1]OP $ Collections by DMIS'!$C$5:$K$162,8,FALSE)</f>
        <v>78060.149999999994</v>
      </c>
      <c r="J12" s="117">
        <f>VLOOKUP($C12,'[1]OP $ Collections by DMIS'!$C$5:$K$162,9,FALSE)</f>
        <v>40128.15</v>
      </c>
      <c r="K12" s="64">
        <v>0.9880282901447982</v>
      </c>
      <c r="L12" s="33">
        <f t="shared" si="0"/>
        <v>39647.747431173986</v>
      </c>
    </row>
    <row r="13" spans="1:18" x14ac:dyDescent="0.3">
      <c r="A13" s="3"/>
      <c r="B13" s="106" t="s">
        <v>13</v>
      </c>
      <c r="C13" s="106" t="s">
        <v>34</v>
      </c>
      <c r="D13" s="106" t="s">
        <v>35</v>
      </c>
      <c r="E13" s="117">
        <f>VLOOKUP($C13,'[1]OP $ Collections by DMIS'!$C$5:$K$162,4,FALSE)</f>
        <v>218237.75</v>
      </c>
      <c r="F13" s="117">
        <f>VLOOKUP($C13,'[1]OP $ Collections by DMIS'!$C$5:$K$162,5,FALSE)</f>
        <v>139646.63</v>
      </c>
      <c r="G13" s="117">
        <f>VLOOKUP($C13,'[1]OP $ Collections by DMIS'!$C$5:$K$162,6,FALSE)</f>
        <v>184821.18</v>
      </c>
      <c r="H13" s="117">
        <f>VLOOKUP($C13,'[1]OP $ Collections by DMIS'!$C$5:$K$162,7,FALSE)</f>
        <v>112869.58</v>
      </c>
      <c r="I13" s="117">
        <f>VLOOKUP($C13,'[1]OP $ Collections by DMIS'!$C$5:$K$162,8,FALSE)</f>
        <v>130758.43</v>
      </c>
      <c r="J13" s="117">
        <f>VLOOKUP($C13,'[1]OP $ Collections by DMIS'!$C$5:$K$162,9,FALSE)</f>
        <v>94856.49</v>
      </c>
      <c r="K13" s="64">
        <v>0.9880282901447982</v>
      </c>
      <c r="L13" s="33">
        <f t="shared" si="0"/>
        <v>93720.895623837161</v>
      </c>
    </row>
    <row r="14" spans="1:18" x14ac:dyDescent="0.3">
      <c r="A14" s="3"/>
      <c r="B14" s="106" t="s">
        <v>13</v>
      </c>
      <c r="C14" s="106" t="s">
        <v>36</v>
      </c>
      <c r="D14" s="106" t="s">
        <v>37</v>
      </c>
      <c r="E14" s="117">
        <f>VLOOKUP($C14,'[1]OP $ Collections by DMIS'!$C$5:$K$162,4,FALSE)</f>
        <v>702049.15</v>
      </c>
      <c r="F14" s="117">
        <f>VLOOKUP($C14,'[1]OP $ Collections by DMIS'!$C$5:$K$162,5,FALSE)</f>
        <v>618780.62</v>
      </c>
      <c r="G14" s="117">
        <f>VLOOKUP($C14,'[1]OP $ Collections by DMIS'!$C$5:$K$162,6,FALSE)</f>
        <v>504663.18</v>
      </c>
      <c r="H14" s="117">
        <f>VLOOKUP($C14,'[1]OP $ Collections by DMIS'!$C$5:$K$162,7,FALSE)</f>
        <v>332942.40999999997</v>
      </c>
      <c r="I14" s="117">
        <f>VLOOKUP($C14,'[1]OP $ Collections by DMIS'!$C$5:$K$162,8,FALSE)</f>
        <v>593981.69999999995</v>
      </c>
      <c r="J14" s="117">
        <f>VLOOKUP($C14,'[1]OP $ Collections by DMIS'!$C$5:$K$162,9,FALSE)</f>
        <v>868793.73</v>
      </c>
      <c r="K14" s="64">
        <v>0.9880282901447982</v>
      </c>
      <c r="L14" s="33">
        <f t="shared" si="0"/>
        <v>858392.7835404214</v>
      </c>
    </row>
    <row r="15" spans="1:18" x14ac:dyDescent="0.3">
      <c r="A15" s="3"/>
      <c r="B15" s="106" t="s">
        <v>13</v>
      </c>
      <c r="C15" s="106" t="s">
        <v>38</v>
      </c>
      <c r="D15" s="106" t="s">
        <v>39</v>
      </c>
      <c r="E15" s="117">
        <f>VLOOKUP($C15,'[1]OP $ Collections by DMIS'!$C$5:$K$162,4,FALSE)</f>
        <v>1162219.79</v>
      </c>
      <c r="F15" s="117">
        <f>VLOOKUP($C15,'[1]OP $ Collections by DMIS'!$C$5:$K$162,5,FALSE)</f>
        <v>781341.76</v>
      </c>
      <c r="G15" s="117">
        <f>VLOOKUP($C15,'[1]OP $ Collections by DMIS'!$C$5:$K$162,6,FALSE)</f>
        <v>618286.94999999995</v>
      </c>
      <c r="H15" s="117">
        <f>VLOOKUP($C15,'[1]OP $ Collections by DMIS'!$C$5:$K$162,7,FALSE)</f>
        <v>170886.18</v>
      </c>
      <c r="I15" s="117">
        <f>VLOOKUP($C15,'[1]OP $ Collections by DMIS'!$C$5:$K$162,8,FALSE)</f>
        <v>243960.07</v>
      </c>
      <c r="J15" s="117">
        <f>VLOOKUP($C15,'[1]OP $ Collections by DMIS'!$C$5:$K$162,9,FALSE)</f>
        <v>494385.71</v>
      </c>
      <c r="K15" s="64">
        <v>0.9880282901447982</v>
      </c>
      <c r="L15" s="33">
        <f t="shared" si="0"/>
        <v>488467.06772332208</v>
      </c>
    </row>
    <row r="16" spans="1:18" x14ac:dyDescent="0.3">
      <c r="A16" s="3"/>
      <c r="B16" s="106" t="s">
        <v>13</v>
      </c>
      <c r="C16" s="106" t="s">
        <v>40</v>
      </c>
      <c r="D16" s="106" t="s">
        <v>41</v>
      </c>
      <c r="E16" s="117">
        <f>VLOOKUP($C16,'[1]OP $ Collections by DMIS'!$C$5:$K$162,4,FALSE)</f>
        <v>1427839.98</v>
      </c>
      <c r="F16" s="117">
        <f>VLOOKUP($C16,'[1]OP $ Collections by DMIS'!$C$5:$K$162,5,FALSE)</f>
        <v>1268079.32</v>
      </c>
      <c r="G16" s="117">
        <f>VLOOKUP($C16,'[1]OP $ Collections by DMIS'!$C$5:$K$162,6,FALSE)</f>
        <v>986208.12</v>
      </c>
      <c r="H16" s="117">
        <f>VLOOKUP($C16,'[1]OP $ Collections by DMIS'!$C$5:$K$162,7,FALSE)</f>
        <v>427366.98</v>
      </c>
      <c r="I16" s="117">
        <f>VLOOKUP($C16,'[1]OP $ Collections by DMIS'!$C$5:$K$162,8,FALSE)</f>
        <v>1010020.87</v>
      </c>
      <c r="J16" s="117">
        <f>VLOOKUP($C16,'[1]OP $ Collections by DMIS'!$C$5:$K$162,9,FALSE)</f>
        <v>1383314.8</v>
      </c>
      <c r="K16" s="64">
        <v>0.9880282901447982</v>
      </c>
      <c r="L16" s="33">
        <f t="shared" si="0"/>
        <v>1366754.1565759936</v>
      </c>
    </row>
    <row r="17" spans="2:12" x14ac:dyDescent="0.3">
      <c r="B17" s="106" t="s">
        <v>13</v>
      </c>
      <c r="C17" s="106" t="s">
        <v>42</v>
      </c>
      <c r="D17" s="106" t="s">
        <v>43</v>
      </c>
      <c r="E17" s="117">
        <f>VLOOKUP($C17,'[1]OP $ Collections by DMIS'!$C$5:$K$162,4,FALSE)</f>
        <v>540477.82999999996</v>
      </c>
      <c r="F17" s="117">
        <f>VLOOKUP($C17,'[1]OP $ Collections by DMIS'!$C$5:$K$162,5,FALSE)</f>
        <v>445502.87</v>
      </c>
      <c r="G17" s="117">
        <f>VLOOKUP($C17,'[1]OP $ Collections by DMIS'!$C$5:$K$162,6,FALSE)</f>
        <v>360215.7</v>
      </c>
      <c r="H17" s="117">
        <f>VLOOKUP($C17,'[1]OP $ Collections by DMIS'!$C$5:$K$162,7,FALSE)</f>
        <v>54920.79</v>
      </c>
      <c r="I17" s="117">
        <f>VLOOKUP($C17,'[1]OP $ Collections by DMIS'!$C$5:$K$162,8,FALSE)</f>
        <v>286205.67</v>
      </c>
      <c r="J17" s="117">
        <f>VLOOKUP($C17,'[1]OP $ Collections by DMIS'!$C$5:$K$162,9,FALSE)</f>
        <v>298837.28999999998</v>
      </c>
      <c r="K17" s="64">
        <v>0.9880282901447982</v>
      </c>
      <c r="L17" s="33">
        <f t="shared" si="0"/>
        <v>295259.69667020516</v>
      </c>
    </row>
    <row r="18" spans="2:12" x14ac:dyDescent="0.3">
      <c r="B18" s="106" t="s">
        <v>13</v>
      </c>
      <c r="C18" s="106" t="s">
        <v>44</v>
      </c>
      <c r="D18" s="106" t="s">
        <v>45</v>
      </c>
      <c r="E18" s="117">
        <f>VLOOKUP($C18,'[1]OP $ Collections by DMIS'!$C$5:$K$162,4,FALSE)</f>
        <v>1391864.24</v>
      </c>
      <c r="F18" s="117">
        <f>VLOOKUP($C18,'[1]OP $ Collections by DMIS'!$C$5:$K$162,5,FALSE)</f>
        <v>1093555.6399999999</v>
      </c>
      <c r="G18" s="117">
        <f>VLOOKUP($C18,'[1]OP $ Collections by DMIS'!$C$5:$K$162,6,FALSE)</f>
        <v>726387.76</v>
      </c>
      <c r="H18" s="117">
        <f>VLOOKUP($C18,'[1]OP $ Collections by DMIS'!$C$5:$K$162,7,FALSE)</f>
        <v>251374.6</v>
      </c>
      <c r="I18" s="117">
        <f>VLOOKUP($C18,'[1]OP $ Collections by DMIS'!$C$5:$K$162,8,FALSE)</f>
        <v>724804.45</v>
      </c>
      <c r="J18" s="117">
        <f>VLOOKUP($C18,'[1]OP $ Collections by DMIS'!$C$5:$K$162,9,FALSE)</f>
        <v>636507.32999999996</v>
      </c>
      <c r="K18" s="64">
        <v>0.9880282901447982</v>
      </c>
      <c r="L18" s="33">
        <f t="shared" si="0"/>
        <v>628887.24892453081</v>
      </c>
    </row>
    <row r="19" spans="2:12" x14ac:dyDescent="0.3">
      <c r="B19" s="106" t="s">
        <v>13</v>
      </c>
      <c r="C19" s="106" t="s">
        <v>46</v>
      </c>
      <c r="D19" s="106" t="s">
        <v>47</v>
      </c>
      <c r="E19" s="117">
        <f>VLOOKUP($C19,'[1]OP $ Collections by DMIS'!$C$5:$K$162,4,FALSE)</f>
        <v>1302497.8</v>
      </c>
      <c r="F19" s="117">
        <f>VLOOKUP($C19,'[1]OP $ Collections by DMIS'!$C$5:$K$162,5,FALSE)</f>
        <v>1008599.41</v>
      </c>
      <c r="G19" s="117">
        <f>VLOOKUP($C19,'[1]OP $ Collections by DMIS'!$C$5:$K$162,6,FALSE)</f>
        <v>696425.93</v>
      </c>
      <c r="H19" s="117">
        <f>VLOOKUP($C19,'[1]OP $ Collections by DMIS'!$C$5:$K$162,7,FALSE)</f>
        <v>226190.23</v>
      </c>
      <c r="I19" s="117">
        <f>VLOOKUP($C19,'[1]OP $ Collections by DMIS'!$C$5:$K$162,8,FALSE)</f>
        <v>319505.95</v>
      </c>
      <c r="J19" s="117">
        <f>VLOOKUP($C19,'[1]OP $ Collections by DMIS'!$C$5:$K$162,9,FALSE)</f>
        <v>779920.81</v>
      </c>
      <c r="K19" s="64">
        <v>0.9880282901447982</v>
      </c>
      <c r="L19" s="33">
        <f t="shared" si="0"/>
        <v>770583.82435264613</v>
      </c>
    </row>
    <row r="20" spans="2:12" x14ac:dyDescent="0.3">
      <c r="B20" s="106" t="s">
        <v>13</v>
      </c>
      <c r="C20" s="106" t="s">
        <v>48</v>
      </c>
      <c r="D20" s="106" t="s">
        <v>49</v>
      </c>
      <c r="E20" s="117">
        <f>VLOOKUP($C20,'[1]OP $ Collections by DMIS'!$C$5:$K$162,4,FALSE)</f>
        <v>228171.15</v>
      </c>
      <c r="F20" s="117">
        <f>VLOOKUP($C20,'[1]OP $ Collections by DMIS'!$C$5:$K$162,5,FALSE)</f>
        <v>188454.36</v>
      </c>
      <c r="G20" s="117">
        <f>VLOOKUP($C20,'[1]OP $ Collections by DMIS'!$C$5:$K$162,6,FALSE)</f>
        <v>140663.21</v>
      </c>
      <c r="H20" s="117">
        <f>VLOOKUP($C20,'[1]OP $ Collections by DMIS'!$C$5:$K$162,7,FALSE)</f>
        <v>72295.16</v>
      </c>
      <c r="I20" s="117">
        <f>VLOOKUP($C20,'[1]OP $ Collections by DMIS'!$C$5:$K$162,8,FALSE)</f>
        <v>132333.66</v>
      </c>
      <c r="J20" s="117">
        <f>VLOOKUP($C20,'[1]OP $ Collections by DMIS'!$C$5:$K$162,9,FALSE)</f>
        <v>140850.44</v>
      </c>
      <c r="K20" s="64">
        <v>0.9880282901447982</v>
      </c>
      <c r="L20" s="33">
        <f t="shared" si="0"/>
        <v>139164.21939934249</v>
      </c>
    </row>
    <row r="21" spans="2:12" x14ac:dyDescent="0.3">
      <c r="B21" s="106" t="s">
        <v>13</v>
      </c>
      <c r="C21" s="106" t="s">
        <v>50</v>
      </c>
      <c r="D21" s="106" t="s">
        <v>51</v>
      </c>
      <c r="E21" s="117">
        <f>VLOOKUP($C21,'[1]OP $ Collections by DMIS'!$C$5:$K$162,4,FALSE)</f>
        <v>965356.76</v>
      </c>
      <c r="F21" s="117">
        <f>VLOOKUP($C21,'[1]OP $ Collections by DMIS'!$C$5:$K$162,5,FALSE)</f>
        <v>803598.39</v>
      </c>
      <c r="G21" s="117">
        <f>VLOOKUP($C21,'[1]OP $ Collections by DMIS'!$C$5:$K$162,6,FALSE)</f>
        <v>629583.38</v>
      </c>
      <c r="H21" s="117">
        <f>VLOOKUP($C21,'[1]OP $ Collections by DMIS'!$C$5:$K$162,7,FALSE)</f>
        <v>274949.59000000003</v>
      </c>
      <c r="I21" s="117">
        <f>VLOOKUP($C21,'[1]OP $ Collections by DMIS'!$C$5:$K$162,8,FALSE)</f>
        <v>697208.94</v>
      </c>
      <c r="J21" s="117">
        <f>VLOOKUP($C21,'[1]OP $ Collections by DMIS'!$C$5:$K$162,9,FALSE)</f>
        <v>686070.3</v>
      </c>
      <c r="K21" s="64">
        <v>0.9880282901447982</v>
      </c>
      <c r="L21" s="33">
        <f t="shared" si="0"/>
        <v>677856.86542812875</v>
      </c>
    </row>
    <row r="22" spans="2:12" x14ac:dyDescent="0.3">
      <c r="B22" s="106" t="s">
        <v>13</v>
      </c>
      <c r="C22" s="106" t="s">
        <v>52</v>
      </c>
      <c r="D22" s="106" t="s">
        <v>53</v>
      </c>
      <c r="E22" s="117">
        <f>VLOOKUP($C22,'[1]OP $ Collections by DMIS'!$C$5:$K$162,4,FALSE)</f>
        <v>401412.9</v>
      </c>
      <c r="F22" s="117">
        <f>VLOOKUP($C22,'[1]OP $ Collections by DMIS'!$C$5:$K$162,5,FALSE)</f>
        <v>362025.39</v>
      </c>
      <c r="G22" s="117">
        <f>VLOOKUP($C22,'[1]OP $ Collections by DMIS'!$C$5:$K$162,6,FALSE)</f>
        <v>251794.02</v>
      </c>
      <c r="H22" s="117">
        <f>VLOOKUP($C22,'[1]OP $ Collections by DMIS'!$C$5:$K$162,7,FALSE)</f>
        <v>250616.58</v>
      </c>
      <c r="I22" s="117">
        <f>VLOOKUP($C22,'[1]OP $ Collections by DMIS'!$C$5:$K$162,8,FALSE)</f>
        <v>331791.93</v>
      </c>
      <c r="J22" s="117">
        <f>VLOOKUP($C22,'[1]OP $ Collections by DMIS'!$C$5:$K$162,9,FALSE)</f>
        <v>123749.9</v>
      </c>
      <c r="K22" s="64">
        <v>0.9880282901447982</v>
      </c>
      <c r="L22" s="33">
        <f t="shared" si="0"/>
        <v>122268.40210258975</v>
      </c>
    </row>
    <row r="23" spans="2:12" x14ac:dyDescent="0.3">
      <c r="B23" s="106" t="s">
        <v>13</v>
      </c>
      <c r="C23" s="106" t="s">
        <v>54</v>
      </c>
      <c r="D23" s="106" t="s">
        <v>55</v>
      </c>
      <c r="E23" s="117">
        <f>VLOOKUP($C23,'[1]OP $ Collections by DMIS'!$C$5:$K$162,4,FALSE)</f>
        <v>1482066.65</v>
      </c>
      <c r="F23" s="117">
        <f>VLOOKUP($C23,'[1]OP $ Collections by DMIS'!$C$5:$K$162,5,FALSE)</f>
        <v>1205467.01</v>
      </c>
      <c r="G23" s="117">
        <f>VLOOKUP($C23,'[1]OP $ Collections by DMIS'!$C$5:$K$162,6,FALSE)</f>
        <v>839148.1</v>
      </c>
      <c r="H23" s="117">
        <f>VLOOKUP($C23,'[1]OP $ Collections by DMIS'!$C$5:$K$162,7,FALSE)</f>
        <v>244679.1</v>
      </c>
      <c r="I23" s="117">
        <f>VLOOKUP($C23,'[1]OP $ Collections by DMIS'!$C$5:$K$162,8,FALSE)</f>
        <v>584216.18999999994</v>
      </c>
      <c r="J23" s="117">
        <f>VLOOKUP($C23,'[1]OP $ Collections by DMIS'!$C$5:$K$162,9,FALSE)</f>
        <v>751243.06</v>
      </c>
      <c r="K23" s="64">
        <v>0.9880282901447982</v>
      </c>
      <c r="L23" s="33">
        <f t="shared" si="0"/>
        <v>742249.39605494612</v>
      </c>
    </row>
    <row r="24" spans="2:12" x14ac:dyDescent="0.3">
      <c r="B24" s="106" t="s">
        <v>13</v>
      </c>
      <c r="C24" s="106" t="s">
        <v>56</v>
      </c>
      <c r="D24" s="106" t="s">
        <v>57</v>
      </c>
      <c r="E24" s="117">
        <f>VLOOKUP($C24,'[1]OP $ Collections by DMIS'!$C$5:$K$162,4,FALSE)</f>
        <v>441901.16</v>
      </c>
      <c r="F24" s="117">
        <f>VLOOKUP($C24,'[1]OP $ Collections by DMIS'!$C$5:$K$162,5,FALSE)</f>
        <v>521259.4</v>
      </c>
      <c r="G24" s="117">
        <f>VLOOKUP($C24,'[1]OP $ Collections by DMIS'!$C$5:$K$162,6,FALSE)</f>
        <v>401379.29</v>
      </c>
      <c r="H24" s="117">
        <f>VLOOKUP($C24,'[1]OP $ Collections by DMIS'!$C$5:$K$162,7,FALSE)</f>
        <v>104549.44</v>
      </c>
      <c r="I24" s="117">
        <f>VLOOKUP($C24,'[1]OP $ Collections by DMIS'!$C$5:$K$162,8,FALSE)</f>
        <v>336299.06</v>
      </c>
      <c r="J24" s="117">
        <f>VLOOKUP($C24,'[1]OP $ Collections by DMIS'!$C$5:$K$162,9,FALSE)</f>
        <v>442632.84</v>
      </c>
      <c r="K24" s="64">
        <v>0.9880282901447982</v>
      </c>
      <c r="L24" s="33">
        <f t="shared" si="0"/>
        <v>437333.76806713606</v>
      </c>
    </row>
    <row r="25" spans="2:12" x14ac:dyDescent="0.3">
      <c r="B25" s="106" t="s">
        <v>13</v>
      </c>
      <c r="C25" s="106" t="s">
        <v>58</v>
      </c>
      <c r="D25" s="106" t="s">
        <v>59</v>
      </c>
      <c r="E25" s="117">
        <f>VLOOKUP($C25,'[1]OP $ Collections by DMIS'!$C$5:$K$162,4,FALSE)</f>
        <v>1009553.5</v>
      </c>
      <c r="F25" s="117">
        <f>VLOOKUP($C25,'[1]OP $ Collections by DMIS'!$C$5:$K$162,5,FALSE)</f>
        <v>735259.99</v>
      </c>
      <c r="G25" s="117">
        <f>VLOOKUP($C25,'[1]OP $ Collections by DMIS'!$C$5:$K$162,6,FALSE)</f>
        <v>642476.17000000004</v>
      </c>
      <c r="H25" s="117">
        <f>VLOOKUP($C25,'[1]OP $ Collections by DMIS'!$C$5:$K$162,7,FALSE)</f>
        <v>422265.9</v>
      </c>
      <c r="I25" s="117">
        <f>VLOOKUP($C25,'[1]OP $ Collections by DMIS'!$C$5:$K$162,8,FALSE)</f>
        <v>459886.85</v>
      </c>
      <c r="J25" s="117">
        <f>VLOOKUP($C25,'[1]OP $ Collections by DMIS'!$C$5:$K$162,9,FALSE)</f>
        <v>595529.91</v>
      </c>
      <c r="K25" s="64">
        <v>0.9880282901447982</v>
      </c>
      <c r="L25" s="33">
        <f t="shared" si="0"/>
        <v>588400.39870738564</v>
      </c>
    </row>
    <row r="26" spans="2:12" x14ac:dyDescent="0.3">
      <c r="B26" s="106" t="s">
        <v>13</v>
      </c>
      <c r="C26" s="106" t="s">
        <v>60</v>
      </c>
      <c r="D26" s="106" t="s">
        <v>61</v>
      </c>
      <c r="E26" s="117">
        <f>VLOOKUP($C26,'[1]OP $ Collections by DMIS'!$C$5:$K$162,4,FALSE)</f>
        <v>1933623.87</v>
      </c>
      <c r="F26" s="117">
        <f>VLOOKUP($C26,'[1]OP $ Collections by DMIS'!$C$5:$K$162,5,FALSE)</f>
        <v>1909149.25</v>
      </c>
      <c r="G26" s="117">
        <f>VLOOKUP($C26,'[1]OP $ Collections by DMIS'!$C$5:$K$162,6,FALSE)</f>
        <v>1443210.19</v>
      </c>
      <c r="H26" s="117">
        <f>VLOOKUP($C26,'[1]OP $ Collections by DMIS'!$C$5:$K$162,7,FALSE)</f>
        <v>645740.86</v>
      </c>
      <c r="I26" s="117">
        <f>VLOOKUP($C26,'[1]OP $ Collections by DMIS'!$C$5:$K$162,8,FALSE)</f>
        <v>1959819.31</v>
      </c>
      <c r="J26" s="117">
        <f>VLOOKUP($C26,'[1]OP $ Collections by DMIS'!$C$5:$K$162,9,FALSE)</f>
        <v>1603712.68</v>
      </c>
      <c r="K26" s="64">
        <v>0.9880282901447982</v>
      </c>
      <c r="L26" s="33">
        <f t="shared" si="0"/>
        <v>1584513.4971039318</v>
      </c>
    </row>
    <row r="27" spans="2:12" x14ac:dyDescent="0.3">
      <c r="B27" s="106" t="s">
        <v>13</v>
      </c>
      <c r="C27" s="106" t="s">
        <v>62</v>
      </c>
      <c r="D27" s="106" t="s">
        <v>63</v>
      </c>
      <c r="E27" s="117">
        <f>VLOOKUP($C27,'[1]OP $ Collections by DMIS'!$C$5:$K$162,4,FALSE)</f>
        <v>2167160.9900000002</v>
      </c>
      <c r="F27" s="117">
        <f>VLOOKUP($C27,'[1]OP $ Collections by DMIS'!$C$5:$K$162,5,FALSE)</f>
        <v>2041659.68</v>
      </c>
      <c r="G27" s="117">
        <f>VLOOKUP($C27,'[1]OP $ Collections by DMIS'!$C$5:$K$162,6,FALSE)</f>
        <v>1713960.68</v>
      </c>
      <c r="H27" s="117">
        <f>VLOOKUP($C27,'[1]OP $ Collections by DMIS'!$C$5:$K$162,7,FALSE)</f>
        <v>948408.64</v>
      </c>
      <c r="I27" s="117">
        <f>VLOOKUP($C27,'[1]OP $ Collections by DMIS'!$C$5:$K$162,8,FALSE)</f>
        <v>1473166.52</v>
      </c>
      <c r="J27" s="117">
        <f>VLOOKUP($C27,'[1]OP $ Collections by DMIS'!$C$5:$K$162,9,FALSE)</f>
        <v>1420225.22</v>
      </c>
      <c r="K27" s="64">
        <v>0.9880282901447982</v>
      </c>
      <c r="L27" s="33">
        <f t="shared" si="0"/>
        <v>1403222.6957371198</v>
      </c>
    </row>
    <row r="28" spans="2:12" x14ac:dyDescent="0.3">
      <c r="B28" s="106" t="s">
        <v>13</v>
      </c>
      <c r="C28" s="106" t="s">
        <v>64</v>
      </c>
      <c r="D28" s="106" t="s">
        <v>65</v>
      </c>
      <c r="E28" s="117">
        <f>VLOOKUP($C28,'[1]OP $ Collections by DMIS'!$C$5:$K$162,4,FALSE)</f>
        <v>312860.32</v>
      </c>
      <c r="F28" s="117">
        <f>VLOOKUP($C28,'[1]OP $ Collections by DMIS'!$C$5:$K$162,5,FALSE)</f>
        <v>193632.85</v>
      </c>
      <c r="G28" s="117">
        <f>VLOOKUP($C28,'[1]OP $ Collections by DMIS'!$C$5:$K$162,6,FALSE)</f>
        <v>153018.63</v>
      </c>
      <c r="H28" s="117">
        <f>VLOOKUP($C28,'[1]OP $ Collections by DMIS'!$C$5:$K$162,7,FALSE)</f>
        <v>99654.97</v>
      </c>
      <c r="I28" s="117">
        <f>VLOOKUP($C28,'[1]OP $ Collections by DMIS'!$C$5:$K$162,8,FALSE)</f>
        <v>176828.96</v>
      </c>
      <c r="J28" s="117">
        <f>VLOOKUP($C28,'[1]OP $ Collections by DMIS'!$C$5:$K$162,9,FALSE)</f>
        <v>178354.83</v>
      </c>
      <c r="K28" s="64">
        <v>0.9880282901447982</v>
      </c>
      <c r="L28" s="33">
        <f t="shared" si="0"/>
        <v>176219.61772396613</v>
      </c>
    </row>
    <row r="29" spans="2:12" x14ac:dyDescent="0.3">
      <c r="B29" s="106" t="s">
        <v>13</v>
      </c>
      <c r="C29" s="106" t="s">
        <v>66</v>
      </c>
      <c r="D29" s="106" t="s">
        <v>67</v>
      </c>
      <c r="E29" s="117">
        <f>VLOOKUP($C29,'[1]OP $ Collections by DMIS'!$C$5:$K$162,4,FALSE)</f>
        <v>213695.88</v>
      </c>
      <c r="F29" s="117">
        <f>VLOOKUP($C29,'[1]OP $ Collections by DMIS'!$C$5:$K$162,5,FALSE)</f>
        <v>138771.65</v>
      </c>
      <c r="G29" s="117">
        <f>VLOOKUP($C29,'[1]OP $ Collections by DMIS'!$C$5:$K$162,6,FALSE)</f>
        <v>137324.76</v>
      </c>
      <c r="H29" s="117">
        <f>VLOOKUP($C29,'[1]OP $ Collections by DMIS'!$C$5:$K$162,7,FALSE)</f>
        <v>28250.29</v>
      </c>
      <c r="I29" s="117">
        <f>VLOOKUP($C29,'[1]OP $ Collections by DMIS'!$C$5:$K$162,8,FALSE)</f>
        <v>75385.48</v>
      </c>
      <c r="J29" s="117">
        <f>VLOOKUP($C29,'[1]OP $ Collections by DMIS'!$C$5:$K$162,9,FALSE)</f>
        <v>104823.03</v>
      </c>
      <c r="K29" s="64">
        <v>0.9880282901447982</v>
      </c>
      <c r="L29" s="33">
        <f t="shared" si="0"/>
        <v>103568.11909869689</v>
      </c>
    </row>
    <row r="30" spans="2:12" x14ac:dyDescent="0.3">
      <c r="B30" s="106" t="s">
        <v>13</v>
      </c>
      <c r="C30" s="106" t="s">
        <v>68</v>
      </c>
      <c r="D30" s="106" t="s">
        <v>69</v>
      </c>
      <c r="E30" s="117">
        <f>VLOOKUP($C30,'[1]OP $ Collections by DMIS'!$C$5:$K$162,4,FALSE)</f>
        <v>179425.79</v>
      </c>
      <c r="F30" s="117">
        <f>VLOOKUP($C30,'[1]OP $ Collections by DMIS'!$C$5:$K$162,5,FALSE)</f>
        <v>142628.69</v>
      </c>
      <c r="G30" s="117">
        <f>VLOOKUP($C30,'[1]OP $ Collections by DMIS'!$C$5:$K$162,6,FALSE)</f>
        <v>112811.46</v>
      </c>
      <c r="H30" s="117">
        <f>VLOOKUP($C30,'[1]OP $ Collections by DMIS'!$C$5:$K$162,7,FALSE)</f>
        <v>218332.63</v>
      </c>
      <c r="I30" s="117">
        <f>VLOOKUP($C30,'[1]OP $ Collections by DMIS'!$C$5:$K$162,8,FALSE)</f>
        <v>207371.39</v>
      </c>
      <c r="J30" s="117">
        <f>VLOOKUP($C30,'[1]OP $ Collections by DMIS'!$C$5:$K$162,9,FALSE)</f>
        <v>151246.24</v>
      </c>
      <c r="K30" s="64">
        <v>0.9880282901447982</v>
      </c>
      <c r="L30" s="33">
        <f t="shared" si="0"/>
        <v>149435.56389802977</v>
      </c>
    </row>
    <row r="31" spans="2:12" x14ac:dyDescent="0.3">
      <c r="B31" s="106" t="s">
        <v>13</v>
      </c>
      <c r="C31" s="106" t="s">
        <v>70</v>
      </c>
      <c r="D31" s="106" t="s">
        <v>71</v>
      </c>
      <c r="E31" s="117">
        <f>VLOOKUP($C31,'[1]OP $ Collections by DMIS'!$C$5:$K$162,4,FALSE)</f>
        <v>1325527.22</v>
      </c>
      <c r="F31" s="117">
        <f>VLOOKUP($C31,'[1]OP $ Collections by DMIS'!$C$5:$K$162,5,FALSE)</f>
        <v>1103881.6499999999</v>
      </c>
      <c r="G31" s="117">
        <f>VLOOKUP($C31,'[1]OP $ Collections by DMIS'!$C$5:$K$162,6,FALSE)</f>
        <v>924512.85</v>
      </c>
      <c r="H31" s="117">
        <f>VLOOKUP($C31,'[1]OP $ Collections by DMIS'!$C$5:$K$162,7,FALSE)</f>
        <v>508154</v>
      </c>
      <c r="I31" s="117">
        <f>VLOOKUP($C31,'[1]OP $ Collections by DMIS'!$C$5:$K$162,8,FALSE)</f>
        <v>739757.01</v>
      </c>
      <c r="J31" s="117">
        <f>VLOOKUP($C31,'[1]OP $ Collections by DMIS'!$C$5:$K$162,9,FALSE)</f>
        <v>1341335.3700000001</v>
      </c>
      <c r="K31" s="64">
        <v>0.9880282901447982</v>
      </c>
      <c r="L31" s="33">
        <f t="shared" si="0"/>
        <v>1325277.2921318403</v>
      </c>
    </row>
    <row r="32" spans="2:12" x14ac:dyDescent="0.3">
      <c r="B32" s="106" t="s">
        <v>13</v>
      </c>
      <c r="C32" s="106" t="s">
        <v>72</v>
      </c>
      <c r="D32" s="106" t="s">
        <v>73</v>
      </c>
      <c r="E32" s="117">
        <f>VLOOKUP($C32,'[1]OP $ Collections by DMIS'!$C$5:$K$162,4,FALSE)</f>
        <v>1774098.77</v>
      </c>
      <c r="F32" s="117">
        <f>VLOOKUP($C32,'[1]OP $ Collections by DMIS'!$C$5:$K$162,5,FALSE)</f>
        <v>1824232.66</v>
      </c>
      <c r="G32" s="117">
        <f>VLOOKUP($C32,'[1]OP $ Collections by DMIS'!$C$5:$K$162,6,FALSE)</f>
        <v>1108384.79</v>
      </c>
      <c r="H32" s="117">
        <f>VLOOKUP($C32,'[1]OP $ Collections by DMIS'!$C$5:$K$162,7,FALSE)</f>
        <v>1169691.3700000001</v>
      </c>
      <c r="I32" s="117">
        <f>VLOOKUP($C32,'[1]OP $ Collections by DMIS'!$C$5:$K$162,8,FALSE)</f>
        <v>1382530.06</v>
      </c>
      <c r="J32" s="117">
        <f>VLOOKUP($C32,'[1]OP $ Collections by DMIS'!$C$5:$K$162,9,FALSE)</f>
        <v>1308066.49</v>
      </c>
      <c r="K32" s="64">
        <v>0.9880282901447982</v>
      </c>
      <c r="L32" s="33">
        <f t="shared" si="0"/>
        <v>1292406.6975104078</v>
      </c>
    </row>
    <row r="33" spans="2:12" x14ac:dyDescent="0.3">
      <c r="B33" s="106" t="s">
        <v>13</v>
      </c>
      <c r="C33" s="106" t="s">
        <v>74</v>
      </c>
      <c r="D33" s="106" t="s">
        <v>75</v>
      </c>
      <c r="E33" s="117">
        <f>VLOOKUP($C33,'[1]OP $ Collections by DMIS'!$C$5:$K$162,4,FALSE)</f>
        <v>293478.81</v>
      </c>
      <c r="F33" s="117">
        <f>VLOOKUP($C33,'[1]OP $ Collections by DMIS'!$C$5:$K$162,5,FALSE)</f>
        <v>263866.40000000002</v>
      </c>
      <c r="G33" s="117">
        <f>VLOOKUP($C33,'[1]OP $ Collections by DMIS'!$C$5:$K$162,6,FALSE)</f>
        <v>211653.55</v>
      </c>
      <c r="H33" s="117">
        <f>VLOOKUP($C33,'[1]OP $ Collections by DMIS'!$C$5:$K$162,7,FALSE)</f>
        <v>195058.71</v>
      </c>
      <c r="I33" s="117">
        <f>VLOOKUP($C33,'[1]OP $ Collections by DMIS'!$C$5:$K$162,8,FALSE)</f>
        <v>316536.21999999997</v>
      </c>
      <c r="J33" s="117">
        <f>VLOOKUP($C33,'[1]OP $ Collections by DMIS'!$C$5:$K$162,9,FALSE)</f>
        <v>218684.45</v>
      </c>
      <c r="K33" s="64">
        <v>0.9880282901447982</v>
      </c>
      <c r="L33" s="33">
        <f t="shared" si="0"/>
        <v>216066.42321475563</v>
      </c>
    </row>
    <row r="34" spans="2:12" x14ac:dyDescent="0.3">
      <c r="B34" s="106" t="s">
        <v>13</v>
      </c>
      <c r="C34" s="106" t="s">
        <v>76</v>
      </c>
      <c r="D34" s="106" t="s">
        <v>77</v>
      </c>
      <c r="E34" s="117">
        <f>VLOOKUP($C34,'[1]OP $ Collections by DMIS'!$C$5:$K$162,4,FALSE)</f>
        <v>127581.17</v>
      </c>
      <c r="F34" s="117">
        <f>VLOOKUP($C34,'[1]OP $ Collections by DMIS'!$C$5:$K$162,5,FALSE)</f>
        <v>155762.65</v>
      </c>
      <c r="G34" s="117">
        <f>VLOOKUP($C34,'[1]OP $ Collections by DMIS'!$C$5:$K$162,6,FALSE)</f>
        <v>104283.51</v>
      </c>
      <c r="H34" s="117">
        <f>VLOOKUP($C34,'[1]OP $ Collections by DMIS'!$C$5:$K$162,7,FALSE)</f>
        <v>120077.74</v>
      </c>
      <c r="I34" s="117">
        <f>VLOOKUP($C34,'[1]OP $ Collections by DMIS'!$C$5:$K$162,8,FALSE)</f>
        <v>155983.71</v>
      </c>
      <c r="J34" s="117">
        <f>VLOOKUP($C34,'[1]OP $ Collections by DMIS'!$C$5:$K$162,9,FALSE)</f>
        <v>127612.61</v>
      </c>
      <c r="K34" s="64">
        <v>0.9880282901447982</v>
      </c>
      <c r="L34" s="33">
        <f t="shared" si="0"/>
        <v>126084.86885921497</v>
      </c>
    </row>
    <row r="35" spans="2:12" x14ac:dyDescent="0.3">
      <c r="B35" s="106" t="s">
        <v>13</v>
      </c>
      <c r="C35" s="106" t="s">
        <v>78</v>
      </c>
      <c r="D35" s="106" t="s">
        <v>79</v>
      </c>
      <c r="E35" s="117">
        <f>VLOOKUP($C35,'[1]OP $ Collections by DMIS'!$C$5:$K$162,4,FALSE)</f>
        <v>146084.72</v>
      </c>
      <c r="F35" s="117">
        <f>VLOOKUP($C35,'[1]OP $ Collections by DMIS'!$C$5:$K$162,5,FALSE)</f>
        <v>142230.88</v>
      </c>
      <c r="G35" s="117">
        <f>VLOOKUP($C35,'[1]OP $ Collections by DMIS'!$C$5:$K$162,6,FALSE)</f>
        <v>123157.57</v>
      </c>
      <c r="H35" s="117">
        <f>VLOOKUP($C35,'[1]OP $ Collections by DMIS'!$C$5:$K$162,7,FALSE)</f>
        <v>204789.74</v>
      </c>
      <c r="I35" s="117">
        <f>VLOOKUP($C35,'[1]OP $ Collections by DMIS'!$C$5:$K$162,8,FALSE)</f>
        <v>229439.91</v>
      </c>
      <c r="J35" s="117">
        <f>VLOOKUP($C35,'[1]OP $ Collections by DMIS'!$C$5:$K$162,9,FALSE)</f>
        <v>124286.26</v>
      </c>
      <c r="K35" s="64">
        <v>0.9880282901447982</v>
      </c>
      <c r="L35" s="33">
        <f t="shared" si="0"/>
        <v>122798.34095629182</v>
      </c>
    </row>
    <row r="36" spans="2:12" x14ac:dyDescent="0.3">
      <c r="B36" s="106" t="s">
        <v>13</v>
      </c>
      <c r="C36" s="106" t="s">
        <v>80</v>
      </c>
      <c r="D36" s="106" t="s">
        <v>81</v>
      </c>
      <c r="E36" s="117">
        <f>VLOOKUP($C36,'[1]OP $ Collections by DMIS'!$C$5:$K$162,4,FALSE)</f>
        <v>577879.42000000004</v>
      </c>
      <c r="F36" s="117">
        <f>VLOOKUP($C36,'[1]OP $ Collections by DMIS'!$C$5:$K$162,5,FALSE)</f>
        <v>362939.8</v>
      </c>
      <c r="G36" s="117">
        <f>VLOOKUP($C36,'[1]OP $ Collections by DMIS'!$C$5:$K$162,6,FALSE)</f>
        <v>399827.52</v>
      </c>
      <c r="H36" s="117">
        <f>VLOOKUP($C36,'[1]OP $ Collections by DMIS'!$C$5:$K$162,7,FALSE)</f>
        <v>164543.35</v>
      </c>
      <c r="I36" s="117">
        <f>VLOOKUP($C36,'[1]OP $ Collections by DMIS'!$C$5:$K$162,8,FALSE)</f>
        <v>234397.09</v>
      </c>
      <c r="J36" s="117">
        <f>VLOOKUP($C36,'[1]OP $ Collections by DMIS'!$C$5:$K$162,9,FALSE)</f>
        <v>319651.19</v>
      </c>
      <c r="K36" s="64">
        <v>0.9880282901447982</v>
      </c>
      <c r="L36" s="33">
        <f t="shared" si="0"/>
        <v>315824.41869845003</v>
      </c>
    </row>
    <row r="37" spans="2:12" x14ac:dyDescent="0.3">
      <c r="B37" s="106" t="s">
        <v>13</v>
      </c>
      <c r="C37" s="106" t="s">
        <v>82</v>
      </c>
      <c r="D37" s="106" t="s">
        <v>83</v>
      </c>
      <c r="E37" s="117">
        <f>VLOOKUP($C37,'[1]OP $ Collections by DMIS'!$C$5:$K$162,4,FALSE)</f>
        <v>172272.84</v>
      </c>
      <c r="F37" s="117">
        <f>VLOOKUP($C37,'[1]OP $ Collections by DMIS'!$C$5:$K$162,5,FALSE)</f>
        <v>120545.65</v>
      </c>
      <c r="G37" s="117">
        <f>VLOOKUP($C37,'[1]OP $ Collections by DMIS'!$C$5:$K$162,6,FALSE)</f>
        <v>115063.07</v>
      </c>
      <c r="H37" s="117">
        <f>VLOOKUP($C37,'[1]OP $ Collections by DMIS'!$C$5:$K$162,7,FALSE)</f>
        <v>32443.23</v>
      </c>
      <c r="I37" s="117">
        <f>VLOOKUP($C37,'[1]OP $ Collections by DMIS'!$C$5:$K$162,8,FALSE)</f>
        <v>58653.599999999999</v>
      </c>
      <c r="J37" s="117">
        <f>VLOOKUP($C37,'[1]OP $ Collections by DMIS'!$C$5:$K$162,9,FALSE)</f>
        <v>110851.71</v>
      </c>
      <c r="K37" s="64">
        <v>0.9880282901447982</v>
      </c>
      <c r="L37" s="33">
        <f t="shared" si="0"/>
        <v>109524.62549092704</v>
      </c>
    </row>
    <row r="38" spans="2:12" x14ac:dyDescent="0.3">
      <c r="B38" s="106" t="s">
        <v>13</v>
      </c>
      <c r="C38" s="106" t="s">
        <v>84</v>
      </c>
      <c r="D38" s="106" t="s">
        <v>85</v>
      </c>
      <c r="E38" s="117">
        <f>VLOOKUP($C38,'[1]OP $ Collections by DMIS'!$C$5:$K$162,4,FALSE)</f>
        <v>214685.22</v>
      </c>
      <c r="F38" s="117">
        <f>VLOOKUP($C38,'[1]OP $ Collections by DMIS'!$C$5:$K$162,5,FALSE)</f>
        <v>149823.57999999999</v>
      </c>
      <c r="G38" s="117">
        <f>VLOOKUP($C38,'[1]OP $ Collections by DMIS'!$C$5:$K$162,6,FALSE)</f>
        <v>57899.07</v>
      </c>
      <c r="H38" s="117">
        <f>VLOOKUP($C38,'[1]OP $ Collections by DMIS'!$C$5:$K$162,7,FALSE)</f>
        <v>66356.05</v>
      </c>
      <c r="I38" s="117">
        <f>VLOOKUP($C38,'[1]OP $ Collections by DMIS'!$C$5:$K$162,8,FALSE)</f>
        <v>56596.08</v>
      </c>
      <c r="J38" s="117">
        <f>VLOOKUP($C38,'[1]OP $ Collections by DMIS'!$C$5:$K$162,9,FALSE)</f>
        <v>142415.34</v>
      </c>
      <c r="K38" s="64">
        <v>0.9880282901447982</v>
      </c>
      <c r="L38" s="33">
        <f t="shared" si="0"/>
        <v>140710.38487059009</v>
      </c>
    </row>
    <row r="39" spans="2:12" x14ac:dyDescent="0.3">
      <c r="B39" s="106" t="s">
        <v>13</v>
      </c>
      <c r="C39" s="106" t="s">
        <v>86</v>
      </c>
      <c r="D39" s="106" t="s">
        <v>87</v>
      </c>
      <c r="E39" s="117">
        <f>VLOOKUP($C39,'[1]OP $ Collections by DMIS'!$C$5:$K$162,4,FALSE)</f>
        <v>3767111.53</v>
      </c>
      <c r="F39" s="117">
        <f>VLOOKUP($C39,'[1]OP $ Collections by DMIS'!$C$5:$K$162,5,FALSE)</f>
        <v>3676959.14</v>
      </c>
      <c r="G39" s="117">
        <f>VLOOKUP($C39,'[1]OP $ Collections by DMIS'!$C$5:$K$162,6,FALSE)</f>
        <v>2705879.95</v>
      </c>
      <c r="H39" s="117">
        <f>VLOOKUP($C39,'[1]OP $ Collections by DMIS'!$C$5:$K$162,7,FALSE)</f>
        <v>1071333.77</v>
      </c>
      <c r="I39" s="117">
        <f>VLOOKUP($C39,'[1]OP $ Collections by DMIS'!$C$5:$K$162,8,FALSE)</f>
        <v>2861157.23</v>
      </c>
      <c r="J39" s="117">
        <f>VLOOKUP($C39,'[1]OP $ Collections by DMIS'!$C$5:$K$162,9,FALSE)</f>
        <v>2770047.83</v>
      </c>
      <c r="K39" s="64">
        <v>0.9880282901447982</v>
      </c>
      <c r="L39" s="33">
        <f t="shared" si="0"/>
        <v>2736885.6210942087</v>
      </c>
    </row>
    <row r="40" spans="2:12" x14ac:dyDescent="0.3">
      <c r="B40" s="106" t="s">
        <v>13</v>
      </c>
      <c r="C40" s="106" t="s">
        <v>88</v>
      </c>
      <c r="D40" s="106" t="s">
        <v>89</v>
      </c>
      <c r="E40" s="117">
        <f>VLOOKUP($C40,'[1]OP $ Collections by DMIS'!$C$5:$K$162,4,FALSE)</f>
        <v>1327303.3700000001</v>
      </c>
      <c r="F40" s="117">
        <f>VLOOKUP($C40,'[1]OP $ Collections by DMIS'!$C$5:$K$162,5,FALSE)</f>
        <v>1179974.8899999999</v>
      </c>
      <c r="G40" s="117">
        <f>VLOOKUP($C40,'[1]OP $ Collections by DMIS'!$C$5:$K$162,6,FALSE)</f>
        <v>1200826.24</v>
      </c>
      <c r="H40" s="117">
        <f>VLOOKUP($C40,'[1]OP $ Collections by DMIS'!$C$5:$K$162,7,FALSE)</f>
        <v>305905.58</v>
      </c>
      <c r="I40" s="117">
        <f>VLOOKUP($C40,'[1]OP $ Collections by DMIS'!$C$5:$K$162,8,FALSE)</f>
        <v>878497.54</v>
      </c>
      <c r="J40" s="117">
        <f>VLOOKUP($C40,'[1]OP $ Collections by DMIS'!$C$5:$K$162,9,FALSE)</f>
        <v>745469.35</v>
      </c>
      <c r="K40" s="64">
        <v>0.9880282901447982</v>
      </c>
      <c r="L40" s="33">
        <f t="shared" si="0"/>
        <v>736544.8072358541</v>
      </c>
    </row>
    <row r="41" spans="2:12" x14ac:dyDescent="0.3">
      <c r="B41" s="106" t="s">
        <v>13</v>
      </c>
      <c r="C41" s="106" t="s">
        <v>90</v>
      </c>
      <c r="D41" s="106" t="s">
        <v>91</v>
      </c>
      <c r="E41" s="117">
        <f>VLOOKUP($C41,'[1]OP $ Collections by DMIS'!$C$5:$K$162,4,FALSE)</f>
        <v>181619.39</v>
      </c>
      <c r="F41" s="117">
        <f>VLOOKUP($C41,'[1]OP $ Collections by DMIS'!$C$5:$K$162,5,FALSE)</f>
        <v>169362.15</v>
      </c>
      <c r="G41" s="117">
        <f>VLOOKUP($C41,'[1]OP $ Collections by DMIS'!$C$5:$K$162,6,FALSE)</f>
        <v>152268.89000000001</v>
      </c>
      <c r="H41" s="117">
        <f>VLOOKUP($C41,'[1]OP $ Collections by DMIS'!$C$5:$K$162,7,FALSE)</f>
        <v>162911.38</v>
      </c>
      <c r="I41" s="117">
        <f>VLOOKUP($C41,'[1]OP $ Collections by DMIS'!$C$5:$K$162,8,FALSE)</f>
        <v>198818.97</v>
      </c>
      <c r="J41" s="117">
        <f>VLOOKUP($C41,'[1]OP $ Collections by DMIS'!$C$5:$K$162,9,FALSE)</f>
        <v>125105.43</v>
      </c>
      <c r="K41" s="64">
        <v>0.9880282901447982</v>
      </c>
      <c r="L41" s="33">
        <f t="shared" si="0"/>
        <v>123607.70409072973</v>
      </c>
    </row>
    <row r="42" spans="2:12" x14ac:dyDescent="0.3">
      <c r="B42" s="106" t="s">
        <v>13</v>
      </c>
      <c r="C42" s="106" t="s">
        <v>92</v>
      </c>
      <c r="D42" s="106" t="s">
        <v>93</v>
      </c>
      <c r="E42" s="117">
        <f>VLOOKUP($C42,'[1]OP $ Collections by DMIS'!$C$5:$K$162,4,FALSE)</f>
        <v>816619.56</v>
      </c>
      <c r="F42" s="117">
        <f>VLOOKUP($C42,'[1]OP $ Collections by DMIS'!$C$5:$K$162,5,FALSE)</f>
        <v>534611.30000000005</v>
      </c>
      <c r="G42" s="117">
        <f>VLOOKUP($C42,'[1]OP $ Collections by DMIS'!$C$5:$K$162,6,FALSE)</f>
        <v>454345.6</v>
      </c>
      <c r="H42" s="117">
        <f>VLOOKUP($C42,'[1]OP $ Collections by DMIS'!$C$5:$K$162,7,FALSE)</f>
        <v>130548.29</v>
      </c>
      <c r="I42" s="117">
        <f>VLOOKUP($C42,'[1]OP $ Collections by DMIS'!$C$5:$K$162,8,FALSE)</f>
        <v>321501.46000000002</v>
      </c>
      <c r="J42" s="117">
        <f>VLOOKUP($C42,'[1]OP $ Collections by DMIS'!$C$5:$K$162,9,FALSE)</f>
        <v>342494.29</v>
      </c>
      <c r="K42" s="64">
        <v>0.9880282901447982</v>
      </c>
      <c r="L42" s="33">
        <f t="shared" si="0"/>
        <v>338394.04773305665</v>
      </c>
    </row>
    <row r="43" spans="2:12" x14ac:dyDescent="0.3">
      <c r="B43" s="106" t="s">
        <v>13</v>
      </c>
      <c r="C43" s="106" t="s">
        <v>94</v>
      </c>
      <c r="D43" s="106" t="s">
        <v>95</v>
      </c>
      <c r="E43" s="117">
        <f>VLOOKUP($C43,'[1]OP $ Collections by DMIS'!$C$5:$K$162,4,FALSE)</f>
        <v>281408.93</v>
      </c>
      <c r="F43" s="117">
        <f>VLOOKUP($C43,'[1]OP $ Collections by DMIS'!$C$5:$K$162,5,FALSE)</f>
        <v>229017.93</v>
      </c>
      <c r="G43" s="117">
        <f>VLOOKUP($C43,'[1]OP $ Collections by DMIS'!$C$5:$K$162,6,FALSE)</f>
        <v>219712.67</v>
      </c>
      <c r="H43" s="117">
        <f>VLOOKUP($C43,'[1]OP $ Collections by DMIS'!$C$5:$K$162,7,FALSE)</f>
        <v>100709.48</v>
      </c>
      <c r="I43" s="117">
        <f>VLOOKUP($C43,'[1]OP $ Collections by DMIS'!$C$5:$K$162,8,FALSE)</f>
        <v>266895.95</v>
      </c>
      <c r="J43" s="117">
        <f>VLOOKUP($C43,'[1]OP $ Collections by DMIS'!$C$5:$K$162,9,FALSE)</f>
        <v>216333.07</v>
      </c>
      <c r="K43" s="64">
        <v>0.9880282901447982</v>
      </c>
      <c r="L43" s="33">
        <f t="shared" si="0"/>
        <v>213743.19325387495</v>
      </c>
    </row>
    <row r="44" spans="2:12" x14ac:dyDescent="0.3">
      <c r="B44" s="106" t="s">
        <v>13</v>
      </c>
      <c r="C44" s="106" t="s">
        <v>96</v>
      </c>
      <c r="D44" s="106" t="s">
        <v>97</v>
      </c>
      <c r="E44" s="117">
        <f>VLOOKUP($C44,'[1]OP $ Collections by DMIS'!$C$5:$K$162,4,FALSE)</f>
        <v>297005.94</v>
      </c>
      <c r="F44" s="117">
        <f>VLOOKUP($C44,'[1]OP $ Collections by DMIS'!$C$5:$K$162,5,FALSE)</f>
        <v>230533.24</v>
      </c>
      <c r="G44" s="117">
        <f>VLOOKUP($C44,'[1]OP $ Collections by DMIS'!$C$5:$K$162,6,FALSE)</f>
        <v>267550.75</v>
      </c>
      <c r="H44" s="117">
        <f>VLOOKUP($C44,'[1]OP $ Collections by DMIS'!$C$5:$K$162,7,FALSE)</f>
        <v>80860.210000000006</v>
      </c>
      <c r="I44" s="117">
        <f>VLOOKUP($C44,'[1]OP $ Collections by DMIS'!$C$5:$K$162,8,FALSE)</f>
        <v>150670.26</v>
      </c>
      <c r="J44" s="117">
        <f>VLOOKUP($C44,'[1]OP $ Collections by DMIS'!$C$5:$K$162,9,FALSE)</f>
        <v>148198.28</v>
      </c>
      <c r="K44" s="64">
        <v>0.9880282901447982</v>
      </c>
      <c r="L44" s="33">
        <f t="shared" si="0"/>
        <v>146424.09319080005</v>
      </c>
    </row>
    <row r="45" spans="2:12" x14ac:dyDescent="0.3">
      <c r="B45" s="106" t="s">
        <v>13</v>
      </c>
      <c r="C45" s="106" t="s">
        <v>98</v>
      </c>
      <c r="D45" s="106" t="s">
        <v>99</v>
      </c>
      <c r="E45" s="117">
        <f>VLOOKUP($C45,'[1]OP $ Collections by DMIS'!$C$5:$K$162,4,FALSE)</f>
        <v>651933.14</v>
      </c>
      <c r="F45" s="117">
        <f>VLOOKUP($C45,'[1]OP $ Collections by DMIS'!$C$5:$K$162,5,FALSE)</f>
        <v>557001.42000000004</v>
      </c>
      <c r="G45" s="117">
        <f>VLOOKUP($C45,'[1]OP $ Collections by DMIS'!$C$5:$K$162,6,FALSE)</f>
        <v>403155.67</v>
      </c>
      <c r="H45" s="117">
        <f>VLOOKUP($C45,'[1]OP $ Collections by DMIS'!$C$5:$K$162,7,FALSE)</f>
        <v>158778.20000000001</v>
      </c>
      <c r="I45" s="117">
        <f>VLOOKUP($C45,'[1]OP $ Collections by DMIS'!$C$5:$K$162,8,FALSE)</f>
        <v>381044.17</v>
      </c>
      <c r="J45" s="117">
        <f>VLOOKUP($C45,'[1]OP $ Collections by DMIS'!$C$5:$K$162,9,FALSE)</f>
        <v>419344.52</v>
      </c>
      <c r="K45" s="64">
        <v>0.9880282901447982</v>
      </c>
      <c r="L45" s="33">
        <f t="shared" si="0"/>
        <v>414324.24907719117</v>
      </c>
    </row>
    <row r="46" spans="2:12" x14ac:dyDescent="0.3">
      <c r="B46" s="106" t="s">
        <v>13</v>
      </c>
      <c r="C46" s="106" t="s">
        <v>100</v>
      </c>
      <c r="D46" s="106" t="s">
        <v>101</v>
      </c>
      <c r="E46" s="117">
        <f>VLOOKUP($C46,'[1]OP $ Collections by DMIS'!$C$5:$K$162,4,FALSE)</f>
        <v>82075.55</v>
      </c>
      <c r="F46" s="117">
        <f>VLOOKUP($C46,'[1]OP $ Collections by DMIS'!$C$5:$K$162,5,FALSE)</f>
        <v>67608.75</v>
      </c>
      <c r="G46" s="117">
        <f>VLOOKUP($C46,'[1]OP $ Collections by DMIS'!$C$5:$K$162,6,FALSE)</f>
        <v>47023.53</v>
      </c>
      <c r="H46" s="117">
        <f>VLOOKUP($C46,'[1]OP $ Collections by DMIS'!$C$5:$K$162,7,FALSE)</f>
        <v>39998.699999999997</v>
      </c>
      <c r="I46" s="117">
        <f>VLOOKUP($C46,'[1]OP $ Collections by DMIS'!$C$5:$K$162,8,FALSE)</f>
        <v>52162.68</v>
      </c>
      <c r="J46" s="117">
        <f>VLOOKUP($C46,'[1]OP $ Collections by DMIS'!$C$5:$K$162,9,FALSE)</f>
        <v>40825.81</v>
      </c>
      <c r="K46" s="64">
        <v>0.9880282901447982</v>
      </c>
      <c r="L46" s="33">
        <f t="shared" si="0"/>
        <v>40337.055248076402</v>
      </c>
    </row>
    <row r="47" spans="2:12" x14ac:dyDescent="0.3">
      <c r="B47" s="106" t="s">
        <v>13</v>
      </c>
      <c r="C47" s="106" t="s">
        <v>102</v>
      </c>
      <c r="D47" s="106" t="s">
        <v>103</v>
      </c>
      <c r="E47" s="117">
        <f>VLOOKUP($C47,'[1]OP $ Collections by DMIS'!$C$5:$K$162,4,FALSE)</f>
        <v>3679895.96</v>
      </c>
      <c r="F47" s="117">
        <f>VLOOKUP($C47,'[1]OP $ Collections by DMIS'!$C$5:$K$162,5,FALSE)</f>
        <v>3601754.72</v>
      </c>
      <c r="G47" s="117">
        <f>VLOOKUP($C47,'[1]OP $ Collections by DMIS'!$C$5:$K$162,6,FALSE)</f>
        <v>2767371.03</v>
      </c>
      <c r="H47" s="117">
        <f>VLOOKUP($C47,'[1]OP $ Collections by DMIS'!$C$5:$K$162,7,FALSE)</f>
        <v>820962.82</v>
      </c>
      <c r="I47" s="117">
        <f>VLOOKUP($C47,'[1]OP $ Collections by DMIS'!$C$5:$K$162,8,FALSE)</f>
        <v>2464173.87</v>
      </c>
      <c r="J47" s="117">
        <f>VLOOKUP($C47,'[1]OP $ Collections by DMIS'!$C$5:$K$162,9,FALSE)</f>
        <v>2350337.2000000002</v>
      </c>
      <c r="K47" s="64">
        <v>0.9880282901447982</v>
      </c>
      <c r="L47" s="33">
        <f t="shared" si="0"/>
        <v>2322199.644979713</v>
      </c>
    </row>
    <row r="48" spans="2:12" x14ac:dyDescent="0.3">
      <c r="B48" s="106" t="s">
        <v>13</v>
      </c>
      <c r="C48" s="106" t="s">
        <v>104</v>
      </c>
      <c r="D48" s="106" t="s">
        <v>105</v>
      </c>
      <c r="E48" s="117">
        <f>VLOOKUP($C48,'[1]OP $ Collections by DMIS'!$C$5:$K$162,4,FALSE)</f>
        <v>1289523.6399999999</v>
      </c>
      <c r="F48" s="117">
        <f>VLOOKUP($C48,'[1]OP $ Collections by DMIS'!$C$5:$K$162,5,FALSE)</f>
        <v>1299898.8799999999</v>
      </c>
      <c r="G48" s="117">
        <f>VLOOKUP($C48,'[1]OP $ Collections by DMIS'!$C$5:$K$162,6,FALSE)</f>
        <v>1243965.1599999999</v>
      </c>
      <c r="H48" s="117">
        <f>VLOOKUP($C48,'[1]OP $ Collections by DMIS'!$C$5:$K$162,7,FALSE)</f>
        <v>2663832.7400000002</v>
      </c>
      <c r="I48" s="117">
        <f>VLOOKUP($C48,'[1]OP $ Collections by DMIS'!$C$5:$K$162,8,FALSE)</f>
        <v>2387972.61</v>
      </c>
      <c r="J48" s="117">
        <f>VLOOKUP($C48,'[1]OP $ Collections by DMIS'!$C$5:$K$162,9,FALSE)</f>
        <v>1774331.55</v>
      </c>
      <c r="K48" s="64">
        <v>0.9880282901447982</v>
      </c>
      <c r="L48" s="33">
        <f t="shared" si="0"/>
        <v>1753089.7674964697</v>
      </c>
    </row>
    <row r="49" spans="2:12" x14ac:dyDescent="0.3">
      <c r="B49" s="106" t="s">
        <v>13</v>
      </c>
      <c r="C49" s="106" t="s">
        <v>106</v>
      </c>
      <c r="D49" s="106" t="s">
        <v>107</v>
      </c>
      <c r="E49" s="117">
        <f>VLOOKUP($C49,'[1]OP $ Collections by DMIS'!$C$5:$K$162,4,FALSE)</f>
        <v>1272182.3400000001</v>
      </c>
      <c r="F49" s="117">
        <f>VLOOKUP($C49,'[1]OP $ Collections by DMIS'!$C$5:$K$162,5,FALSE)</f>
        <v>903693.16</v>
      </c>
      <c r="G49" s="117">
        <f>VLOOKUP($C49,'[1]OP $ Collections by DMIS'!$C$5:$K$162,6,FALSE)</f>
        <v>875175.08</v>
      </c>
      <c r="H49" s="117">
        <f>VLOOKUP($C49,'[1]OP $ Collections by DMIS'!$C$5:$K$162,7,FALSE)</f>
        <v>329494.81</v>
      </c>
      <c r="I49" s="117">
        <f>VLOOKUP($C49,'[1]OP $ Collections by DMIS'!$C$5:$K$162,8,FALSE)</f>
        <v>1505144.47</v>
      </c>
      <c r="J49" s="117">
        <f>VLOOKUP($C49,'[1]OP $ Collections by DMIS'!$C$5:$K$162,9,FALSE)</f>
        <v>748220.92</v>
      </c>
      <c r="K49" s="64">
        <v>0.9880282901447982</v>
      </c>
      <c r="L49" s="33">
        <f t="shared" si="0"/>
        <v>739263.43623816792</v>
      </c>
    </row>
    <row r="50" spans="2:12" x14ac:dyDescent="0.3">
      <c r="B50" s="106" t="s">
        <v>13</v>
      </c>
      <c r="C50" s="106" t="s">
        <v>108</v>
      </c>
      <c r="D50" s="106" t="s">
        <v>109</v>
      </c>
      <c r="E50" s="117">
        <f>VLOOKUP($C50,'[1]OP $ Collections by DMIS'!$C$5:$K$162,4,FALSE)</f>
        <v>458505.63</v>
      </c>
      <c r="F50" s="117">
        <f>VLOOKUP($C50,'[1]OP $ Collections by DMIS'!$C$5:$K$162,5,FALSE)</f>
        <v>383099.54</v>
      </c>
      <c r="G50" s="117">
        <f>VLOOKUP($C50,'[1]OP $ Collections by DMIS'!$C$5:$K$162,6,FALSE)</f>
        <v>282094.8</v>
      </c>
      <c r="H50" s="117">
        <f>VLOOKUP($C50,'[1]OP $ Collections by DMIS'!$C$5:$K$162,7,FALSE)</f>
        <v>400158.48</v>
      </c>
      <c r="I50" s="117">
        <f>VLOOKUP($C50,'[1]OP $ Collections by DMIS'!$C$5:$K$162,8,FALSE)</f>
        <v>424799.45</v>
      </c>
      <c r="J50" s="117">
        <f>VLOOKUP($C50,'[1]OP $ Collections by DMIS'!$C$5:$K$162,9,FALSE)</f>
        <v>530036.77</v>
      </c>
      <c r="K50" s="64">
        <v>0.9880282901447982</v>
      </c>
      <c r="L50" s="33">
        <f t="shared" si="0"/>
        <v>523691.32357697171</v>
      </c>
    </row>
    <row r="51" spans="2:12" x14ac:dyDescent="0.3">
      <c r="B51" s="106" t="s">
        <v>13</v>
      </c>
      <c r="C51" s="106" t="s">
        <v>110</v>
      </c>
      <c r="D51" s="106" t="s">
        <v>111</v>
      </c>
      <c r="E51" s="117">
        <f>VLOOKUP($C51,'[1]OP $ Collections by DMIS'!$C$5:$K$162,4,FALSE)</f>
        <v>394231.15</v>
      </c>
      <c r="F51" s="117">
        <f>VLOOKUP($C51,'[1]OP $ Collections by DMIS'!$C$5:$K$162,5,FALSE)</f>
        <v>319420.31</v>
      </c>
      <c r="G51" s="117">
        <f>VLOOKUP($C51,'[1]OP $ Collections by DMIS'!$C$5:$K$162,6,FALSE)</f>
        <v>338961.41</v>
      </c>
      <c r="H51" s="117">
        <f>VLOOKUP($C51,'[1]OP $ Collections by DMIS'!$C$5:$K$162,7,FALSE)</f>
        <v>346762.37</v>
      </c>
      <c r="I51" s="117">
        <f>VLOOKUP($C51,'[1]OP $ Collections by DMIS'!$C$5:$K$162,8,FALSE)</f>
        <v>323408.33</v>
      </c>
      <c r="J51" s="117">
        <f>VLOOKUP($C51,'[1]OP $ Collections by DMIS'!$C$5:$K$162,9,FALSE)</f>
        <v>423318.01</v>
      </c>
      <c r="K51" s="64">
        <v>0.9880282901447982</v>
      </c>
      <c r="L51" s="33">
        <f t="shared" si="0"/>
        <v>418250.16960779857</v>
      </c>
    </row>
    <row r="52" spans="2:12" x14ac:dyDescent="0.3">
      <c r="B52" s="106" t="s">
        <v>13</v>
      </c>
      <c r="C52" s="106" t="s">
        <v>112</v>
      </c>
      <c r="D52" s="106" t="s">
        <v>113</v>
      </c>
      <c r="E52" s="117">
        <f>VLOOKUP($C52,'[1]OP $ Collections by DMIS'!$C$5:$K$162,4,FALSE)</f>
        <v>53290.75</v>
      </c>
      <c r="F52" s="117">
        <f>VLOOKUP($C52,'[1]OP $ Collections by DMIS'!$C$5:$K$162,5,FALSE)</f>
        <v>56618.69</v>
      </c>
      <c r="G52" s="117">
        <f>VLOOKUP($C52,'[1]OP $ Collections by DMIS'!$C$5:$K$162,6,FALSE)</f>
        <v>76738.36</v>
      </c>
      <c r="H52" s="117">
        <f>VLOOKUP($C52,'[1]OP $ Collections by DMIS'!$C$5:$K$162,7,FALSE)</f>
        <v>59237.45</v>
      </c>
      <c r="I52" s="117">
        <f>VLOOKUP($C52,'[1]OP $ Collections by DMIS'!$C$5:$K$162,8,FALSE)</f>
        <v>80819.360000000001</v>
      </c>
      <c r="J52" s="117">
        <f>VLOOKUP($C52,'[1]OP $ Collections by DMIS'!$C$5:$K$162,9,FALSE)</f>
        <v>91993.42</v>
      </c>
      <c r="K52" s="64">
        <v>0.9880282901447982</v>
      </c>
      <c r="L52" s="33">
        <f t="shared" si="0"/>
        <v>90892.101467172281</v>
      </c>
    </row>
    <row r="53" spans="2:12" x14ac:dyDescent="0.3">
      <c r="B53" s="106" t="s">
        <v>13</v>
      </c>
      <c r="C53" s="106" t="s">
        <v>114</v>
      </c>
      <c r="D53" s="106" t="s">
        <v>115</v>
      </c>
      <c r="E53" s="117">
        <f>VLOOKUP($C53,'[1]OP $ Collections by DMIS'!$C$5:$K$162,4,FALSE)</f>
        <v>261740.71</v>
      </c>
      <c r="F53" s="117">
        <f>VLOOKUP($C53,'[1]OP $ Collections by DMIS'!$C$5:$K$162,5,FALSE)</f>
        <v>178914.52</v>
      </c>
      <c r="G53" s="117">
        <f>VLOOKUP($C53,'[1]OP $ Collections by DMIS'!$C$5:$K$162,6,FALSE)</f>
        <v>145449.17000000001</v>
      </c>
      <c r="H53" s="117">
        <f>VLOOKUP($C53,'[1]OP $ Collections by DMIS'!$C$5:$K$162,7,FALSE)</f>
        <v>145827.04</v>
      </c>
      <c r="I53" s="117">
        <f>VLOOKUP($C53,'[1]OP $ Collections by DMIS'!$C$5:$K$162,8,FALSE)</f>
        <v>184298.78</v>
      </c>
      <c r="J53" s="117">
        <f>VLOOKUP($C53,'[1]OP $ Collections by DMIS'!$C$5:$K$162,9,FALSE)</f>
        <v>195479.77</v>
      </c>
      <c r="K53" s="64">
        <v>0.9880282901447982</v>
      </c>
      <c r="L53" s="33">
        <f t="shared" si="0"/>
        <v>193139.5429109984</v>
      </c>
    </row>
    <row r="54" spans="2:12" x14ac:dyDescent="0.3">
      <c r="B54" s="106" t="s">
        <v>13</v>
      </c>
      <c r="C54" s="106" t="s">
        <v>116</v>
      </c>
      <c r="D54" s="106" t="s">
        <v>117</v>
      </c>
      <c r="E54" s="117">
        <f>VLOOKUP($C54,'[1]OP $ Collections by DMIS'!$C$5:$K$162,4,FALSE)</f>
        <v>624874.59</v>
      </c>
      <c r="F54" s="117">
        <f>VLOOKUP($C54,'[1]OP $ Collections by DMIS'!$C$5:$K$162,5,FALSE)</f>
        <v>580489.92000000004</v>
      </c>
      <c r="G54" s="117">
        <f>VLOOKUP($C54,'[1]OP $ Collections by DMIS'!$C$5:$K$162,6,FALSE)</f>
        <v>376349.02</v>
      </c>
      <c r="H54" s="117">
        <f>VLOOKUP($C54,'[1]OP $ Collections by DMIS'!$C$5:$K$162,7,FALSE)</f>
        <v>417263.07</v>
      </c>
      <c r="I54" s="117">
        <f>VLOOKUP($C54,'[1]OP $ Collections by DMIS'!$C$5:$K$162,8,FALSE)</f>
        <v>419506.68</v>
      </c>
      <c r="J54" s="117">
        <f>VLOOKUP($C54,'[1]OP $ Collections by DMIS'!$C$5:$K$162,9,FALSE)</f>
        <v>463939.1</v>
      </c>
      <c r="K54" s="64">
        <v>0.9880282901447982</v>
      </c>
      <c r="L54" s="33">
        <f t="shared" si="0"/>
        <v>458384.9557043165</v>
      </c>
    </row>
    <row r="55" spans="2:12" x14ac:dyDescent="0.3">
      <c r="B55" s="106" t="s">
        <v>13</v>
      </c>
      <c r="C55" s="106" t="s">
        <v>118</v>
      </c>
      <c r="D55" s="106" t="s">
        <v>119</v>
      </c>
      <c r="E55" s="117">
        <f>VLOOKUP($C55,'[1]OP $ Collections by DMIS'!$C$5:$K$162,4,FALSE)</f>
        <v>174560.36</v>
      </c>
      <c r="F55" s="117">
        <f>VLOOKUP($C55,'[1]OP $ Collections by DMIS'!$C$5:$K$162,5,FALSE)</f>
        <v>219107.28</v>
      </c>
      <c r="G55" s="117">
        <f>VLOOKUP($C55,'[1]OP $ Collections by DMIS'!$C$5:$K$162,6,FALSE)</f>
        <v>157348.57999999999</v>
      </c>
      <c r="H55" s="117">
        <f>VLOOKUP($C55,'[1]OP $ Collections by DMIS'!$C$5:$K$162,7,FALSE)</f>
        <v>194767.27</v>
      </c>
      <c r="I55" s="117">
        <f>VLOOKUP($C55,'[1]OP $ Collections by DMIS'!$C$5:$K$162,8,FALSE)</f>
        <v>232764.76</v>
      </c>
      <c r="J55" s="117">
        <f>VLOOKUP($C55,'[1]OP $ Collections by DMIS'!$C$5:$K$162,9,FALSE)</f>
        <v>189874.6</v>
      </c>
      <c r="K55" s="64">
        <v>0.9880282901447982</v>
      </c>
      <c r="L55" s="33">
        <f t="shared" si="0"/>
        <v>187601.47637992751</v>
      </c>
    </row>
    <row r="56" spans="2:12" x14ac:dyDescent="0.3">
      <c r="B56" s="106" t="s">
        <v>13</v>
      </c>
      <c r="C56" s="106" t="s">
        <v>120</v>
      </c>
      <c r="D56" s="106" t="s">
        <v>121</v>
      </c>
      <c r="E56" s="117">
        <f>VLOOKUP($C56,'[1]OP $ Collections by DMIS'!$C$5:$K$162,4,FALSE)</f>
        <v>231157.72</v>
      </c>
      <c r="F56" s="117">
        <f>VLOOKUP($C56,'[1]OP $ Collections by DMIS'!$C$5:$K$162,5,FALSE)</f>
        <v>195885.06</v>
      </c>
      <c r="G56" s="117">
        <f>VLOOKUP($C56,'[1]OP $ Collections by DMIS'!$C$5:$K$162,6,FALSE)</f>
        <v>169278.3</v>
      </c>
      <c r="H56" s="117">
        <f>VLOOKUP($C56,'[1]OP $ Collections by DMIS'!$C$5:$K$162,7,FALSE)</f>
        <v>62473.52</v>
      </c>
      <c r="I56" s="117">
        <f>VLOOKUP($C56,'[1]OP $ Collections by DMIS'!$C$5:$K$162,8,FALSE)</f>
        <v>188329.33</v>
      </c>
      <c r="J56" s="117">
        <f>VLOOKUP($C56,'[1]OP $ Collections by DMIS'!$C$5:$K$162,9,FALSE)</f>
        <v>114008.38</v>
      </c>
      <c r="K56" s="64">
        <v>0.9880282901447982</v>
      </c>
      <c r="L56" s="33">
        <f t="shared" si="0"/>
        <v>112643.50475357841</v>
      </c>
    </row>
    <row r="57" spans="2:12" x14ac:dyDescent="0.3">
      <c r="B57" s="106" t="s">
        <v>13</v>
      </c>
      <c r="C57" s="106" t="s">
        <v>122</v>
      </c>
      <c r="D57" s="106" t="s">
        <v>123</v>
      </c>
      <c r="E57" s="117">
        <f>VLOOKUP($C57,'[1]OP $ Collections by DMIS'!$C$5:$K$162,4,FALSE)</f>
        <v>596916.43999999994</v>
      </c>
      <c r="F57" s="117">
        <f>VLOOKUP($C57,'[1]OP $ Collections by DMIS'!$C$5:$K$162,5,FALSE)</f>
        <v>648428.71</v>
      </c>
      <c r="G57" s="117">
        <f>VLOOKUP($C57,'[1]OP $ Collections by DMIS'!$C$5:$K$162,6,FALSE)</f>
        <v>326327.15000000002</v>
      </c>
      <c r="H57" s="117">
        <f>VLOOKUP($C57,'[1]OP $ Collections by DMIS'!$C$5:$K$162,7,FALSE)</f>
        <v>127454.74</v>
      </c>
      <c r="I57" s="117">
        <f>VLOOKUP($C57,'[1]OP $ Collections by DMIS'!$C$5:$K$162,8,FALSE)</f>
        <v>156873.96</v>
      </c>
      <c r="J57" s="117">
        <f>VLOOKUP($C57,'[1]OP $ Collections by DMIS'!$C$5:$K$162,9,FALSE)</f>
        <v>114422.52</v>
      </c>
      <c r="K57" s="64">
        <v>0.9880282901447982</v>
      </c>
      <c r="L57" s="33">
        <f t="shared" si="0"/>
        <v>113052.68678965898</v>
      </c>
    </row>
    <row r="58" spans="2:12" x14ac:dyDescent="0.3">
      <c r="B58" s="106" t="s">
        <v>13</v>
      </c>
      <c r="C58" s="106" t="s">
        <v>124</v>
      </c>
      <c r="D58" s="106" t="s">
        <v>125</v>
      </c>
      <c r="E58" s="117" t="str">
        <f>VLOOKUP($C58,'[1]OP $ Collections by DMIS'!$C$5:$K$162,4,FALSE)</f>
        <v>NULL</v>
      </c>
      <c r="F58" s="117" t="str">
        <f>VLOOKUP($C58,'[1]OP $ Collections by DMIS'!$C$5:$K$162,5,FALSE)</f>
        <v>NULL</v>
      </c>
      <c r="G58" s="117" t="str">
        <f>VLOOKUP($C58,'[1]OP $ Collections by DMIS'!$C$5:$K$162,6,FALSE)</f>
        <v>NULL</v>
      </c>
      <c r="H58" s="117" t="str">
        <f>VLOOKUP($C58,'[1]OP $ Collections by DMIS'!$C$5:$K$162,7,FALSE)</f>
        <v>NULL</v>
      </c>
      <c r="I58" s="117" t="str">
        <f>VLOOKUP($C58,'[1]OP $ Collections by DMIS'!$C$5:$K$162,8,FALSE)</f>
        <v>NULL</v>
      </c>
      <c r="J58" s="117" t="str">
        <f>VLOOKUP($C58,'[1]OP $ Collections by DMIS'!$C$5:$K$162,9,FALSE)</f>
        <v>NULL</v>
      </c>
      <c r="K58" s="64">
        <v>0.9880282901447982</v>
      </c>
      <c r="L58" s="33"/>
    </row>
    <row r="59" spans="2:12" x14ac:dyDescent="0.3">
      <c r="B59" s="106" t="s">
        <v>13</v>
      </c>
      <c r="C59" s="106" t="s">
        <v>126</v>
      </c>
      <c r="D59" s="106" t="s">
        <v>127</v>
      </c>
      <c r="E59" s="117">
        <f>VLOOKUP($C59,'[1]OP $ Collections by DMIS'!$C$5:$K$162,4,FALSE)</f>
        <v>139731.98000000001</v>
      </c>
      <c r="F59" s="117">
        <f>VLOOKUP($C59,'[1]OP $ Collections by DMIS'!$C$5:$K$162,5,FALSE)</f>
        <v>154579.22</v>
      </c>
      <c r="G59" s="117">
        <f>VLOOKUP($C59,'[1]OP $ Collections by DMIS'!$C$5:$K$162,6,FALSE)</f>
        <v>234611.39</v>
      </c>
      <c r="H59" s="117">
        <f>VLOOKUP($C59,'[1]OP $ Collections by DMIS'!$C$5:$K$162,7,FALSE)</f>
        <v>34337.46</v>
      </c>
      <c r="I59" s="117">
        <f>VLOOKUP($C59,'[1]OP $ Collections by DMIS'!$C$5:$K$162,8,FALSE)</f>
        <v>93535.06</v>
      </c>
      <c r="J59" s="117">
        <f>VLOOKUP($C59,'[1]OP $ Collections by DMIS'!$C$5:$K$162,9,FALSE)</f>
        <v>158045.6</v>
      </c>
      <c r="K59" s="64">
        <v>0.9880282901447982</v>
      </c>
      <c r="L59" s="33">
        <f t="shared" si="0"/>
        <v>156153.52393290872</v>
      </c>
    </row>
    <row r="60" spans="2:12" x14ac:dyDescent="0.3">
      <c r="B60" s="106" t="s">
        <v>13</v>
      </c>
      <c r="C60" s="106" t="s">
        <v>128</v>
      </c>
      <c r="D60" s="106" t="s">
        <v>129</v>
      </c>
      <c r="E60" s="117">
        <f>VLOOKUP($C60,'[1]OP $ Collections by DMIS'!$C$5:$K$162,4,FALSE)</f>
        <v>414356.15</v>
      </c>
      <c r="F60" s="117">
        <f>VLOOKUP($C60,'[1]OP $ Collections by DMIS'!$C$5:$K$162,5,FALSE)</f>
        <v>315626.42</v>
      </c>
      <c r="G60" s="117">
        <f>VLOOKUP($C60,'[1]OP $ Collections by DMIS'!$C$5:$K$162,6,FALSE)</f>
        <v>260132.35</v>
      </c>
      <c r="H60" s="117">
        <f>VLOOKUP($C60,'[1]OP $ Collections by DMIS'!$C$5:$K$162,7,FALSE)</f>
        <v>117346.89</v>
      </c>
      <c r="I60" s="117">
        <f>VLOOKUP($C60,'[1]OP $ Collections by DMIS'!$C$5:$K$162,8,FALSE)</f>
        <v>213628.59</v>
      </c>
      <c r="J60" s="117">
        <f>VLOOKUP($C60,'[1]OP $ Collections by DMIS'!$C$5:$K$162,9,FALSE)</f>
        <v>205551.51</v>
      </c>
      <c r="K60" s="64">
        <v>0.9880282901447982</v>
      </c>
      <c r="L60" s="33">
        <f t="shared" si="0"/>
        <v>203090.7069619814</v>
      </c>
    </row>
    <row r="61" spans="2:12" x14ac:dyDescent="0.3">
      <c r="B61" s="106" t="s">
        <v>13</v>
      </c>
      <c r="C61" s="106" t="s">
        <v>130</v>
      </c>
      <c r="D61" s="106" t="s">
        <v>131</v>
      </c>
      <c r="E61" s="117">
        <f>VLOOKUP($C61,'[1]OP $ Collections by DMIS'!$C$5:$K$162,4,FALSE)</f>
        <v>260361.56</v>
      </c>
      <c r="F61" s="117">
        <f>VLOOKUP($C61,'[1]OP $ Collections by DMIS'!$C$5:$K$162,5,FALSE)</f>
        <v>203174.39</v>
      </c>
      <c r="G61" s="117">
        <f>VLOOKUP($C61,'[1]OP $ Collections by DMIS'!$C$5:$K$162,6,FALSE)</f>
        <v>154504.04999999999</v>
      </c>
      <c r="H61" s="117">
        <f>VLOOKUP($C61,'[1]OP $ Collections by DMIS'!$C$5:$K$162,7,FALSE)</f>
        <v>25536.6</v>
      </c>
      <c r="I61" s="117">
        <f>VLOOKUP($C61,'[1]OP $ Collections by DMIS'!$C$5:$K$162,8,FALSE)</f>
        <v>106069.39</v>
      </c>
      <c r="J61" s="117">
        <f>VLOOKUP($C61,'[1]OP $ Collections by DMIS'!$C$5:$K$162,9,FALSE)</f>
        <v>215729.87</v>
      </c>
      <c r="K61" s="64">
        <v>0.9880282901447982</v>
      </c>
      <c r="L61" s="33">
        <f t="shared" si="0"/>
        <v>213147.21458925959</v>
      </c>
    </row>
    <row r="62" spans="2:12" x14ac:dyDescent="0.3">
      <c r="B62" s="106" t="s">
        <v>13</v>
      </c>
      <c r="C62" s="106" t="s">
        <v>132</v>
      </c>
      <c r="D62" s="106" t="s">
        <v>133</v>
      </c>
      <c r="E62" s="117">
        <f>VLOOKUP($C62,'[1]OP $ Collections by DMIS'!$C$5:$K$162,4,FALSE)</f>
        <v>485186.72</v>
      </c>
      <c r="F62" s="117">
        <f>VLOOKUP($C62,'[1]OP $ Collections by DMIS'!$C$5:$K$162,5,FALSE)</f>
        <v>453678.69</v>
      </c>
      <c r="G62" s="117">
        <f>VLOOKUP($C62,'[1]OP $ Collections by DMIS'!$C$5:$K$162,6,FALSE)</f>
        <v>159106.51999999999</v>
      </c>
      <c r="H62" s="117">
        <f>VLOOKUP($C62,'[1]OP $ Collections by DMIS'!$C$5:$K$162,7,FALSE)</f>
        <v>132863.78</v>
      </c>
      <c r="I62" s="117">
        <f>VLOOKUP($C62,'[1]OP $ Collections by DMIS'!$C$5:$K$162,8,FALSE)</f>
        <v>300108.08</v>
      </c>
      <c r="J62" s="117">
        <f>VLOOKUP($C62,'[1]OP $ Collections by DMIS'!$C$5:$K$162,9,FALSE)</f>
        <v>467078.85</v>
      </c>
      <c r="K62" s="64">
        <v>0.9880282901447982</v>
      </c>
      <c r="L62" s="33">
        <f t="shared" si="0"/>
        <v>461487.11752829864</v>
      </c>
    </row>
    <row r="63" spans="2:12" x14ac:dyDescent="0.3">
      <c r="B63" s="106" t="s">
        <v>13</v>
      </c>
      <c r="C63" s="106" t="s">
        <v>134</v>
      </c>
      <c r="D63" s="106" t="s">
        <v>135</v>
      </c>
      <c r="E63" s="117">
        <f>VLOOKUP($C63,'[1]OP $ Collections by DMIS'!$C$5:$K$162,4,FALSE)</f>
        <v>205663.48</v>
      </c>
      <c r="F63" s="117">
        <f>VLOOKUP($C63,'[1]OP $ Collections by DMIS'!$C$5:$K$162,5,FALSE)</f>
        <v>191023.77</v>
      </c>
      <c r="G63" s="117">
        <f>VLOOKUP($C63,'[1]OP $ Collections by DMIS'!$C$5:$K$162,6,FALSE)</f>
        <v>201826.69</v>
      </c>
      <c r="H63" s="117">
        <f>VLOOKUP($C63,'[1]OP $ Collections by DMIS'!$C$5:$K$162,7,FALSE)</f>
        <v>43520.12</v>
      </c>
      <c r="I63" s="117">
        <f>VLOOKUP($C63,'[1]OP $ Collections by DMIS'!$C$5:$K$162,8,FALSE)</f>
        <v>357474.46</v>
      </c>
      <c r="J63" s="117">
        <f>VLOOKUP($C63,'[1]OP $ Collections by DMIS'!$C$5:$K$162,9,FALSE)</f>
        <v>80312.27</v>
      </c>
      <c r="K63" s="64">
        <v>0.9880282901447982</v>
      </c>
      <c r="L63" s="33">
        <f t="shared" si="0"/>
        <v>79350.79480574737</v>
      </c>
    </row>
    <row r="64" spans="2:12" x14ac:dyDescent="0.3">
      <c r="B64" s="106" t="s">
        <v>13</v>
      </c>
      <c r="C64" s="106" t="s">
        <v>136</v>
      </c>
      <c r="D64" s="106" t="s">
        <v>137</v>
      </c>
      <c r="E64" s="117" t="str">
        <f>VLOOKUP($C64,'[1]OP $ Collections by DMIS'!$C$5:$K$162,4,FALSE)</f>
        <v>NULL</v>
      </c>
      <c r="F64" s="117" t="str">
        <f>VLOOKUP($C64,'[1]OP $ Collections by DMIS'!$C$5:$K$162,5,FALSE)</f>
        <v>NULL</v>
      </c>
      <c r="G64" s="117" t="str">
        <f>VLOOKUP($C64,'[1]OP $ Collections by DMIS'!$C$5:$K$162,6,FALSE)</f>
        <v>NULL</v>
      </c>
      <c r="H64" s="117">
        <f>VLOOKUP($C64,'[1]OP $ Collections by DMIS'!$C$5:$K$162,7,FALSE)</f>
        <v>0</v>
      </c>
      <c r="I64" s="117">
        <f>VLOOKUP($C64,'[1]OP $ Collections by DMIS'!$C$5:$K$162,8,FALSE)</f>
        <v>2826.33</v>
      </c>
      <c r="J64" s="117">
        <f>VLOOKUP($C64,'[1]OP $ Collections by DMIS'!$C$5:$K$162,9,FALSE)</f>
        <v>4.8499999999999996</v>
      </c>
      <c r="K64" s="64">
        <v>0.9880282901447982</v>
      </c>
      <c r="L64" s="33">
        <f t="shared" si="0"/>
        <v>4.7919372072022712</v>
      </c>
    </row>
    <row r="65" spans="2:12" x14ac:dyDescent="0.3">
      <c r="B65" s="106" t="s">
        <v>13</v>
      </c>
      <c r="C65" s="106" t="s">
        <v>138</v>
      </c>
      <c r="D65" s="106" t="s">
        <v>139</v>
      </c>
      <c r="E65" s="117" t="str">
        <f>VLOOKUP($C65,'[1]OP $ Collections by DMIS'!$C$5:$K$162,4,FALSE)</f>
        <v>NULL</v>
      </c>
      <c r="F65" s="117" t="str">
        <f>VLOOKUP($C65,'[1]OP $ Collections by DMIS'!$C$5:$K$162,5,FALSE)</f>
        <v>NULL</v>
      </c>
      <c r="G65" s="117" t="str">
        <f>VLOOKUP($C65,'[1]OP $ Collections by DMIS'!$C$5:$K$162,6,FALSE)</f>
        <v>NULL</v>
      </c>
      <c r="H65" s="117">
        <f>VLOOKUP($C65,'[1]OP $ Collections by DMIS'!$C$5:$K$162,7,FALSE)</f>
        <v>0</v>
      </c>
      <c r="I65" s="117">
        <f>VLOOKUP($C65,'[1]OP $ Collections by DMIS'!$C$5:$K$162,8,FALSE)</f>
        <v>298.11</v>
      </c>
      <c r="J65" s="117">
        <f>VLOOKUP($C65,'[1]OP $ Collections by DMIS'!$C$5:$K$162,9,FALSE)</f>
        <v>0</v>
      </c>
      <c r="K65" s="64">
        <v>0.9880282901447982</v>
      </c>
      <c r="L65" s="33">
        <f t="shared" ref="L65:L111" si="1">(J65*K65)</f>
        <v>0</v>
      </c>
    </row>
    <row r="66" spans="2:12" x14ac:dyDescent="0.3">
      <c r="B66" s="107" t="s">
        <v>13</v>
      </c>
      <c r="C66" s="107" t="s">
        <v>140</v>
      </c>
      <c r="D66" s="107" t="s">
        <v>141</v>
      </c>
      <c r="E66" s="117" t="str">
        <f>VLOOKUP($C66,'[1]OP $ Collections by DMIS'!$C$5:$K$162,4,FALSE)</f>
        <v>NULL</v>
      </c>
      <c r="F66" s="117" t="str">
        <f>VLOOKUP($C66,'[1]OP $ Collections by DMIS'!$C$5:$K$162,5,FALSE)</f>
        <v>NULL</v>
      </c>
      <c r="G66" s="117" t="str">
        <f>VLOOKUP($C66,'[1]OP $ Collections by DMIS'!$C$5:$K$162,6,FALSE)</f>
        <v>NULL</v>
      </c>
      <c r="H66" s="117">
        <f>VLOOKUP($C66,'[1]OP $ Collections by DMIS'!$C$5:$K$162,7,FALSE)</f>
        <v>9060.65</v>
      </c>
      <c r="I66" s="117" t="str">
        <f>VLOOKUP($C66,'[1]OP $ Collections by DMIS'!$C$5:$K$162,8,FALSE)</f>
        <v>NULL</v>
      </c>
      <c r="J66" s="117" t="str">
        <f>VLOOKUP($C66,'[1]OP $ Collections by DMIS'!$C$5:$K$162,9,FALSE)</f>
        <v>NULL</v>
      </c>
      <c r="K66" s="64">
        <v>0.9880282901447982</v>
      </c>
      <c r="L66" s="33"/>
    </row>
    <row r="67" spans="2:12" x14ac:dyDescent="0.3">
      <c r="B67" s="106" t="s">
        <v>13</v>
      </c>
      <c r="C67" s="106" t="s">
        <v>142</v>
      </c>
      <c r="D67" s="106" t="s">
        <v>143</v>
      </c>
      <c r="E67" s="117" t="str">
        <f>VLOOKUP($C67,'[1]OP $ Collections by DMIS'!$C$5:$K$162,4,FALSE)</f>
        <v>NULL</v>
      </c>
      <c r="F67" s="117" t="str">
        <f>VLOOKUP($C67,'[1]OP $ Collections by DMIS'!$C$5:$K$162,5,FALSE)</f>
        <v>NULL</v>
      </c>
      <c r="G67" s="117" t="str">
        <f>VLOOKUP($C67,'[1]OP $ Collections by DMIS'!$C$5:$K$162,6,FALSE)</f>
        <v>NULL</v>
      </c>
      <c r="H67" s="117">
        <f>VLOOKUP($C67,'[1]OP $ Collections by DMIS'!$C$5:$K$162,7,FALSE)</f>
        <v>1834.94</v>
      </c>
      <c r="I67" s="117">
        <f>VLOOKUP($C67,'[1]OP $ Collections by DMIS'!$C$5:$K$162,8,FALSE)</f>
        <v>28548.04</v>
      </c>
      <c r="J67" s="117">
        <f>VLOOKUP($C67,'[1]OP $ Collections by DMIS'!$C$5:$K$162,9,FALSE)</f>
        <v>15488.24</v>
      </c>
      <c r="K67" s="64">
        <v>0.9880282901447982</v>
      </c>
      <c r="L67" s="33">
        <f t="shared" si="1"/>
        <v>15302.81928455227</v>
      </c>
    </row>
    <row r="68" spans="2:12" x14ac:dyDescent="0.3">
      <c r="B68" s="106" t="s">
        <v>13</v>
      </c>
      <c r="C68" s="106" t="s">
        <v>144</v>
      </c>
      <c r="D68" s="106" t="s">
        <v>145</v>
      </c>
      <c r="E68" s="117" t="str">
        <f>VLOOKUP($C68,'[1]OP $ Collections by DMIS'!$C$5:$K$162,4,FALSE)</f>
        <v>NULL</v>
      </c>
      <c r="F68" s="117" t="str">
        <f>VLOOKUP($C68,'[1]OP $ Collections by DMIS'!$C$5:$K$162,5,FALSE)</f>
        <v>NULL</v>
      </c>
      <c r="G68" s="117" t="str">
        <f>VLOOKUP($C68,'[1]OP $ Collections by DMIS'!$C$5:$K$162,6,FALSE)</f>
        <v>NULL</v>
      </c>
      <c r="H68" s="117">
        <f>VLOOKUP($C68,'[1]OP $ Collections by DMIS'!$C$5:$K$162,7,FALSE)</f>
        <v>85363.59</v>
      </c>
      <c r="I68" s="117">
        <f>VLOOKUP($C68,'[1]OP $ Collections by DMIS'!$C$5:$K$162,8,FALSE)</f>
        <v>63582.38</v>
      </c>
      <c r="J68" s="117">
        <f>VLOOKUP($C68,'[1]OP $ Collections by DMIS'!$C$5:$K$162,9,FALSE)</f>
        <v>127237.31</v>
      </c>
      <c r="K68" s="64">
        <v>0.9880282901447982</v>
      </c>
      <c r="L68" s="33">
        <f t="shared" si="1"/>
        <v>125714.06184192363</v>
      </c>
    </row>
    <row r="69" spans="2:12" x14ac:dyDescent="0.3">
      <c r="B69" s="106" t="s">
        <v>13</v>
      </c>
      <c r="C69" s="106" t="s">
        <v>146</v>
      </c>
      <c r="D69" s="106" t="s">
        <v>147</v>
      </c>
      <c r="E69" s="117" t="str">
        <f>VLOOKUP($C69,'[1]OP $ Collections by DMIS'!$C$5:$K$162,4,FALSE)</f>
        <v>NULL</v>
      </c>
      <c r="F69" s="117" t="str">
        <f>VLOOKUP($C69,'[1]OP $ Collections by DMIS'!$C$5:$K$162,5,FALSE)</f>
        <v>NULL</v>
      </c>
      <c r="G69" s="117" t="str">
        <f>VLOOKUP($C69,'[1]OP $ Collections by DMIS'!$C$5:$K$162,6,FALSE)</f>
        <v>NULL</v>
      </c>
      <c r="H69" s="117">
        <f>VLOOKUP($C69,'[1]OP $ Collections by DMIS'!$C$5:$K$162,7,FALSE)</f>
        <v>0</v>
      </c>
      <c r="I69" s="117">
        <f>VLOOKUP($C69,'[1]OP $ Collections by DMIS'!$C$5:$K$162,8,FALSE)</f>
        <v>5780.71</v>
      </c>
      <c r="J69" s="117">
        <f>VLOOKUP($C69,'[1]OP $ Collections by DMIS'!$C$5:$K$162,9,FALSE)</f>
        <v>15107.74</v>
      </c>
      <c r="K69" s="64">
        <v>0.9880282901447982</v>
      </c>
      <c r="L69" s="33">
        <f t="shared" si="1"/>
        <v>14926.874520152174</v>
      </c>
    </row>
    <row r="70" spans="2:12" x14ac:dyDescent="0.3">
      <c r="B70" s="106" t="s">
        <v>13</v>
      </c>
      <c r="C70" s="106" t="s">
        <v>148</v>
      </c>
      <c r="D70" s="106" t="s">
        <v>149</v>
      </c>
      <c r="E70" s="117" t="str">
        <f>VLOOKUP($C70,'[1]OP $ Collections by DMIS'!$C$5:$K$162,4,FALSE)</f>
        <v>NULL</v>
      </c>
      <c r="F70" s="117" t="str">
        <f>VLOOKUP($C70,'[1]OP $ Collections by DMIS'!$C$5:$K$162,5,FALSE)</f>
        <v>NULL</v>
      </c>
      <c r="G70" s="117" t="str">
        <f>VLOOKUP($C70,'[1]OP $ Collections by DMIS'!$C$5:$K$162,6,FALSE)</f>
        <v>NULL</v>
      </c>
      <c r="H70" s="117">
        <f>VLOOKUP($C70,'[1]OP $ Collections by DMIS'!$C$5:$K$162,7,FALSE)</f>
        <v>3270.09</v>
      </c>
      <c r="I70" s="117">
        <f>VLOOKUP($C70,'[1]OP $ Collections by DMIS'!$C$5:$K$162,8,FALSE)</f>
        <v>20577.919999999998</v>
      </c>
      <c r="J70" s="117">
        <f>VLOOKUP($C70,'[1]OP $ Collections by DMIS'!$C$5:$K$162,9,FALSE)</f>
        <v>24593.47</v>
      </c>
      <c r="K70" s="64">
        <v>0.9880282901447982</v>
      </c>
      <c r="L70" s="33">
        <f t="shared" si="1"/>
        <v>24299.044112827392</v>
      </c>
    </row>
    <row r="71" spans="2:12" x14ac:dyDescent="0.3">
      <c r="B71" s="106" t="s">
        <v>13</v>
      </c>
      <c r="C71" s="106" t="s">
        <v>150</v>
      </c>
      <c r="D71" s="106" t="s">
        <v>151</v>
      </c>
      <c r="E71" s="117" t="str">
        <f>VLOOKUP($C71,'[1]OP $ Collections by DMIS'!$C$5:$K$162,4,FALSE)</f>
        <v>NULL</v>
      </c>
      <c r="F71" s="117" t="str">
        <f>VLOOKUP($C71,'[1]OP $ Collections by DMIS'!$C$5:$K$162,5,FALSE)</f>
        <v>NULL</v>
      </c>
      <c r="G71" s="117" t="str">
        <f>VLOOKUP($C71,'[1]OP $ Collections by DMIS'!$C$5:$K$162,6,FALSE)</f>
        <v>NULL</v>
      </c>
      <c r="H71" s="117">
        <f>VLOOKUP($C71,'[1]OP $ Collections by DMIS'!$C$5:$K$162,7,FALSE)</f>
        <v>0</v>
      </c>
      <c r="I71" s="117">
        <f>VLOOKUP($C71,'[1]OP $ Collections by DMIS'!$C$5:$K$162,8,FALSE)</f>
        <v>21410.66</v>
      </c>
      <c r="J71" s="117">
        <f>VLOOKUP($C71,'[1]OP $ Collections by DMIS'!$C$5:$K$162,9,FALSE)</f>
        <v>45494.14</v>
      </c>
      <c r="K71" s="64">
        <v>0.9880282901447982</v>
      </c>
      <c r="L71" s="33">
        <f t="shared" si="1"/>
        <v>44949.497355808067</v>
      </c>
    </row>
    <row r="72" spans="2:12" x14ac:dyDescent="0.3">
      <c r="B72" s="106" t="s">
        <v>13</v>
      </c>
      <c r="C72" s="106" t="s">
        <v>152</v>
      </c>
      <c r="D72" s="106" t="s">
        <v>153</v>
      </c>
      <c r="E72" s="117">
        <f>VLOOKUP($C72,'[1]OP $ Collections by DMIS'!$C$5:$K$162,4,FALSE)</f>
        <v>281389.8</v>
      </c>
      <c r="F72" s="117">
        <f>VLOOKUP($C72,'[1]OP $ Collections by DMIS'!$C$5:$K$162,5,FALSE)</f>
        <v>245570.92</v>
      </c>
      <c r="G72" s="117">
        <f>VLOOKUP($C72,'[1]OP $ Collections by DMIS'!$C$5:$K$162,6,FALSE)</f>
        <v>189572.98</v>
      </c>
      <c r="H72" s="117">
        <f>VLOOKUP($C72,'[1]OP $ Collections by DMIS'!$C$5:$K$162,7,FALSE)</f>
        <v>51234.51</v>
      </c>
      <c r="I72" s="117">
        <f>VLOOKUP($C72,'[1]OP $ Collections by DMIS'!$C$5:$K$162,8,FALSE)</f>
        <v>146707.94</v>
      </c>
      <c r="J72" s="117">
        <f>VLOOKUP($C72,'[1]OP $ Collections by DMIS'!$C$5:$K$162,9,FALSE)</f>
        <v>167873.81</v>
      </c>
      <c r="K72" s="64">
        <v>0.9880282901447982</v>
      </c>
      <c r="L72" s="33">
        <f t="shared" si="1"/>
        <v>165864.07345439272</v>
      </c>
    </row>
    <row r="73" spans="2:12" x14ac:dyDescent="0.3">
      <c r="B73" s="106" t="s">
        <v>13</v>
      </c>
      <c r="C73" s="106" t="s">
        <v>154</v>
      </c>
      <c r="D73" s="106" t="s">
        <v>155</v>
      </c>
      <c r="E73" s="117">
        <f>VLOOKUP($C73,'[1]OP $ Collections by DMIS'!$C$5:$K$162,4,FALSE)</f>
        <v>594412.94999999995</v>
      </c>
      <c r="F73" s="117">
        <f>VLOOKUP($C73,'[1]OP $ Collections by DMIS'!$C$5:$K$162,5,FALSE)</f>
        <v>644956.44999999995</v>
      </c>
      <c r="G73" s="117">
        <f>VLOOKUP($C73,'[1]OP $ Collections by DMIS'!$C$5:$K$162,6,FALSE)</f>
        <v>499859.15</v>
      </c>
      <c r="H73" s="117">
        <f>VLOOKUP($C73,'[1]OP $ Collections by DMIS'!$C$5:$K$162,7,FALSE)</f>
        <v>446005.29</v>
      </c>
      <c r="I73" s="117">
        <f>VLOOKUP($C73,'[1]OP $ Collections by DMIS'!$C$5:$K$162,8,FALSE)</f>
        <v>563859.19999999995</v>
      </c>
      <c r="J73" s="117">
        <f>VLOOKUP($C73,'[1]OP $ Collections by DMIS'!$C$5:$K$162,9,FALSE)</f>
        <v>453068.75</v>
      </c>
      <c r="K73" s="64">
        <v>0.9880282901447982</v>
      </c>
      <c r="L73" s="33">
        <f t="shared" si="1"/>
        <v>447644.74238054105</v>
      </c>
    </row>
    <row r="74" spans="2:12" x14ac:dyDescent="0.3">
      <c r="B74" s="106" t="s">
        <v>18</v>
      </c>
      <c r="C74" s="106" t="s">
        <v>156</v>
      </c>
      <c r="D74" s="106" t="s">
        <v>157</v>
      </c>
      <c r="E74" s="117">
        <f>VLOOKUP($C74,'[1]OP $ Collections by DMIS'!$C$5:$K$162,4,FALSE)</f>
        <v>2279447.42</v>
      </c>
      <c r="F74" s="117">
        <f>VLOOKUP($C74,'[1]OP $ Collections by DMIS'!$C$5:$K$162,5,FALSE)</f>
        <v>1204584.44</v>
      </c>
      <c r="G74" s="117">
        <f>VLOOKUP($C74,'[1]OP $ Collections by DMIS'!$C$5:$K$162,6,FALSE)</f>
        <v>1230012.98</v>
      </c>
      <c r="H74" s="117">
        <f>VLOOKUP($C74,'[1]OP $ Collections by DMIS'!$C$5:$K$162,7,FALSE)</f>
        <v>512102.79</v>
      </c>
      <c r="I74" s="117">
        <f>VLOOKUP($C74,'[1]OP $ Collections by DMIS'!$C$5:$K$162,8,FALSE)</f>
        <v>2770815.31</v>
      </c>
      <c r="J74" s="117">
        <f>VLOOKUP($C74,'[1]OP $ Collections by DMIS'!$C$5:$K$162,9,FALSE)</f>
        <v>2507652.5499999998</v>
      </c>
      <c r="K74" s="64">
        <v>0.9880282901447982</v>
      </c>
      <c r="L74" s="33">
        <f t="shared" si="1"/>
        <v>2477631.6612537429</v>
      </c>
    </row>
    <row r="75" spans="2:12" x14ac:dyDescent="0.3">
      <c r="B75" s="106" t="s">
        <v>18</v>
      </c>
      <c r="C75" s="106" t="s">
        <v>158</v>
      </c>
      <c r="D75" s="106" t="s">
        <v>159</v>
      </c>
      <c r="E75" s="117">
        <f>VLOOKUP($C75,'[1]OP $ Collections by DMIS'!$C$5:$K$162,4,FALSE)</f>
        <v>1823006.72</v>
      </c>
      <c r="F75" s="117">
        <f>VLOOKUP($C75,'[1]OP $ Collections by DMIS'!$C$5:$K$162,5,FALSE)</f>
        <v>1700777.58</v>
      </c>
      <c r="G75" s="117">
        <f>VLOOKUP($C75,'[1]OP $ Collections by DMIS'!$C$5:$K$162,6,FALSE)</f>
        <v>1890510.51</v>
      </c>
      <c r="H75" s="117">
        <f>VLOOKUP($C75,'[1]OP $ Collections by DMIS'!$C$5:$K$162,7,FALSE)</f>
        <v>2036472.44</v>
      </c>
      <c r="I75" s="117">
        <f>VLOOKUP($C75,'[1]OP $ Collections by DMIS'!$C$5:$K$162,8,FALSE)</f>
        <v>2461192.64</v>
      </c>
      <c r="J75" s="117">
        <f>VLOOKUP($C75,'[1]OP $ Collections by DMIS'!$C$5:$K$162,9,FALSE)</f>
        <v>2171903.59</v>
      </c>
      <c r="K75" s="64">
        <v>0.9880282901447982</v>
      </c>
      <c r="L75" s="33">
        <f t="shared" si="1"/>
        <v>2145902.1903870488</v>
      </c>
    </row>
    <row r="76" spans="2:12" x14ac:dyDescent="0.3">
      <c r="B76" s="106" t="s">
        <v>18</v>
      </c>
      <c r="C76" s="106" t="s">
        <v>160</v>
      </c>
      <c r="D76" s="106" t="s">
        <v>161</v>
      </c>
      <c r="E76" s="117">
        <f>VLOOKUP($C76,'[1]OP $ Collections by DMIS'!$C$5:$K$162,4,FALSE)</f>
        <v>1690110.26</v>
      </c>
      <c r="F76" s="117">
        <f>VLOOKUP($C76,'[1]OP $ Collections by DMIS'!$C$5:$K$162,5,FALSE)</f>
        <v>1257148.32</v>
      </c>
      <c r="G76" s="117">
        <f>VLOOKUP($C76,'[1]OP $ Collections by DMIS'!$C$5:$K$162,6,FALSE)</f>
        <v>1598681.39</v>
      </c>
      <c r="H76" s="117">
        <f>VLOOKUP($C76,'[1]OP $ Collections by DMIS'!$C$5:$K$162,7,FALSE)</f>
        <v>1013642.64</v>
      </c>
      <c r="I76" s="117">
        <f>VLOOKUP($C76,'[1]OP $ Collections by DMIS'!$C$5:$K$162,8,FALSE)</f>
        <v>1392109.92</v>
      </c>
      <c r="J76" s="117">
        <f>VLOOKUP($C76,'[1]OP $ Collections by DMIS'!$C$5:$K$162,9,FALSE)</f>
        <v>1131203.99</v>
      </c>
      <c r="K76" s="64">
        <v>0.9880282901447982</v>
      </c>
      <c r="L76" s="33">
        <f t="shared" si="1"/>
        <v>1117661.5440446734</v>
      </c>
    </row>
    <row r="77" spans="2:12" x14ac:dyDescent="0.3">
      <c r="B77" s="106" t="s">
        <v>18</v>
      </c>
      <c r="C77" s="106" t="s">
        <v>162</v>
      </c>
      <c r="D77" s="106" t="s">
        <v>163</v>
      </c>
      <c r="E77" s="117">
        <f>VLOOKUP($C77,'[1]OP $ Collections by DMIS'!$C$5:$K$162,4,FALSE)</f>
        <v>426494.96</v>
      </c>
      <c r="F77" s="117">
        <f>VLOOKUP($C77,'[1]OP $ Collections by DMIS'!$C$5:$K$162,5,FALSE)</f>
        <v>338702.37</v>
      </c>
      <c r="G77" s="117">
        <f>VLOOKUP($C77,'[1]OP $ Collections by DMIS'!$C$5:$K$162,6,FALSE)</f>
        <v>332372.34000000003</v>
      </c>
      <c r="H77" s="117">
        <f>VLOOKUP($C77,'[1]OP $ Collections by DMIS'!$C$5:$K$162,7,FALSE)</f>
        <v>317699.37</v>
      </c>
      <c r="I77" s="117">
        <f>VLOOKUP($C77,'[1]OP $ Collections by DMIS'!$C$5:$K$162,8,FALSE)</f>
        <v>351509.97</v>
      </c>
      <c r="J77" s="117">
        <f>VLOOKUP($C77,'[1]OP $ Collections by DMIS'!$C$5:$K$162,9,FALSE)</f>
        <v>256947.1</v>
      </c>
      <c r="K77" s="64">
        <v>0.9880282901447982</v>
      </c>
      <c r="L77" s="33">
        <f t="shared" si="1"/>
        <v>253871.00387066448</v>
      </c>
    </row>
    <row r="78" spans="2:12" x14ac:dyDescent="0.3">
      <c r="B78" s="106" t="s">
        <v>18</v>
      </c>
      <c r="C78" s="106" t="s">
        <v>164</v>
      </c>
      <c r="D78" s="106" t="s">
        <v>165</v>
      </c>
      <c r="E78" s="117">
        <f>VLOOKUP($C78,'[1]OP $ Collections by DMIS'!$C$5:$K$162,4,FALSE)</f>
        <v>950432.74</v>
      </c>
      <c r="F78" s="117">
        <f>VLOOKUP($C78,'[1]OP $ Collections by DMIS'!$C$5:$K$162,5,FALSE)</f>
        <v>593905.99</v>
      </c>
      <c r="G78" s="117">
        <f>VLOOKUP($C78,'[1]OP $ Collections by DMIS'!$C$5:$K$162,6,FALSE)</f>
        <v>778612.47</v>
      </c>
      <c r="H78" s="117">
        <f>VLOOKUP($C78,'[1]OP $ Collections by DMIS'!$C$5:$K$162,7,FALSE)</f>
        <v>690870.84</v>
      </c>
      <c r="I78" s="117">
        <f>VLOOKUP($C78,'[1]OP $ Collections by DMIS'!$C$5:$K$162,8,FALSE)</f>
        <v>1158441.73</v>
      </c>
      <c r="J78" s="117">
        <f>VLOOKUP($C78,'[1]OP $ Collections by DMIS'!$C$5:$K$162,9,FALSE)</f>
        <v>950089.26</v>
      </c>
      <c r="K78" s="64">
        <v>0.9880282901447982</v>
      </c>
      <c r="L78" s="33">
        <f t="shared" si="1"/>
        <v>938715.06704273669</v>
      </c>
    </row>
    <row r="79" spans="2:12" x14ac:dyDescent="0.3">
      <c r="B79" s="106" t="s">
        <v>18</v>
      </c>
      <c r="C79" s="106" t="s">
        <v>166</v>
      </c>
      <c r="D79" s="106" t="s">
        <v>167</v>
      </c>
      <c r="E79" s="117">
        <f>VLOOKUP($C79,'[1]OP $ Collections by DMIS'!$C$5:$K$162,4,FALSE)</f>
        <v>44910.9</v>
      </c>
      <c r="F79" s="117" t="str">
        <f>VLOOKUP($C79,'[1]OP $ Collections by DMIS'!$C$5:$K$162,5,FALSE)</f>
        <v>NULL</v>
      </c>
      <c r="G79" s="117" t="str">
        <f>VLOOKUP($C79,'[1]OP $ Collections by DMIS'!$C$5:$K$162,6,FALSE)</f>
        <v>NULL</v>
      </c>
      <c r="H79" s="117" t="str">
        <f>VLOOKUP($C79,'[1]OP $ Collections by DMIS'!$C$5:$K$162,7,FALSE)</f>
        <v>NULL</v>
      </c>
      <c r="I79" s="117" t="str">
        <f>VLOOKUP($C79,'[1]OP $ Collections by DMIS'!$C$5:$K$162,8,FALSE)</f>
        <v>NULL</v>
      </c>
      <c r="J79" s="117" t="str">
        <f>VLOOKUP($C79,'[1]OP $ Collections by DMIS'!$C$5:$K$162,9,FALSE)</f>
        <v>NULL</v>
      </c>
      <c r="K79" s="64">
        <v>0.9880282901447982</v>
      </c>
      <c r="L79" s="33"/>
    </row>
    <row r="80" spans="2:12" x14ac:dyDescent="0.3">
      <c r="B80" s="106" t="s">
        <v>18</v>
      </c>
      <c r="C80" s="106" t="s">
        <v>168</v>
      </c>
      <c r="D80" s="106" t="s">
        <v>169</v>
      </c>
      <c r="E80" s="117">
        <f>VLOOKUP($C80,'[1]OP $ Collections by DMIS'!$C$5:$K$162,4,FALSE)</f>
        <v>1586424.22</v>
      </c>
      <c r="F80" s="117">
        <f>VLOOKUP($C80,'[1]OP $ Collections by DMIS'!$C$5:$K$162,5,FALSE)</f>
        <v>1132571.94</v>
      </c>
      <c r="G80" s="117">
        <f>VLOOKUP($C80,'[1]OP $ Collections by DMIS'!$C$5:$K$162,6,FALSE)</f>
        <v>1034709.82</v>
      </c>
      <c r="H80" s="117">
        <f>VLOOKUP($C80,'[1]OP $ Collections by DMIS'!$C$5:$K$162,7,FALSE)</f>
        <v>511094.44</v>
      </c>
      <c r="I80" s="117">
        <f>VLOOKUP($C80,'[1]OP $ Collections by DMIS'!$C$5:$K$162,8,FALSE)</f>
        <v>1055878.46</v>
      </c>
      <c r="J80" s="117">
        <f>VLOOKUP($C80,'[1]OP $ Collections by DMIS'!$C$5:$K$162,9,FALSE)</f>
        <v>907013.83</v>
      </c>
      <c r="K80" s="64">
        <v>0.9880282901447982</v>
      </c>
      <c r="L80" s="33">
        <f t="shared" si="1"/>
        <v>896155.32359258458</v>
      </c>
    </row>
    <row r="81" spans="2:12" x14ac:dyDescent="0.3">
      <c r="B81" s="106" t="s">
        <v>18</v>
      </c>
      <c r="C81" s="106" t="s">
        <v>170</v>
      </c>
      <c r="D81" s="106" t="s">
        <v>171</v>
      </c>
      <c r="E81" s="117">
        <f>VLOOKUP($C81,'[1]OP $ Collections by DMIS'!$C$5:$K$162,4,FALSE)</f>
        <v>1036099.94</v>
      </c>
      <c r="F81" s="117">
        <f>VLOOKUP($C81,'[1]OP $ Collections by DMIS'!$C$5:$K$162,5,FALSE)</f>
        <v>749074.3</v>
      </c>
      <c r="G81" s="117">
        <f>VLOOKUP($C81,'[1]OP $ Collections by DMIS'!$C$5:$K$162,6,FALSE)</f>
        <v>627926.75</v>
      </c>
      <c r="H81" s="117">
        <f>VLOOKUP($C81,'[1]OP $ Collections by DMIS'!$C$5:$K$162,7,FALSE)</f>
        <v>339181.7</v>
      </c>
      <c r="I81" s="117">
        <f>VLOOKUP($C81,'[1]OP $ Collections by DMIS'!$C$5:$K$162,8,FALSE)</f>
        <v>851393.64</v>
      </c>
      <c r="J81" s="117">
        <f>VLOOKUP($C81,'[1]OP $ Collections by DMIS'!$C$5:$K$162,9,FALSE)</f>
        <v>721794.16</v>
      </c>
      <c r="K81" s="64">
        <v>0.9880282901447982</v>
      </c>
      <c r="L81" s="33">
        <f t="shared" si="1"/>
        <v>713153.04974130099</v>
      </c>
    </row>
    <row r="82" spans="2:12" x14ac:dyDescent="0.3">
      <c r="B82" s="106" t="s">
        <v>18</v>
      </c>
      <c r="C82" s="106" t="s">
        <v>172</v>
      </c>
      <c r="D82" s="106" t="s">
        <v>173</v>
      </c>
      <c r="E82" s="117">
        <f>VLOOKUP($C82,'[1]OP $ Collections by DMIS'!$C$5:$K$162,4,FALSE)</f>
        <v>942920.13</v>
      </c>
      <c r="F82" s="117">
        <f>VLOOKUP($C82,'[1]OP $ Collections by DMIS'!$C$5:$K$162,5,FALSE)</f>
        <v>673480.13</v>
      </c>
      <c r="G82" s="117">
        <f>VLOOKUP($C82,'[1]OP $ Collections by DMIS'!$C$5:$K$162,6,FALSE)</f>
        <v>628298.77</v>
      </c>
      <c r="H82" s="117">
        <f>VLOOKUP($C82,'[1]OP $ Collections by DMIS'!$C$5:$K$162,7,FALSE)</f>
        <v>464782.26</v>
      </c>
      <c r="I82" s="117">
        <f>VLOOKUP($C82,'[1]OP $ Collections by DMIS'!$C$5:$K$162,8,FALSE)</f>
        <v>544655.35</v>
      </c>
      <c r="J82" s="117">
        <f>VLOOKUP($C82,'[1]OP $ Collections by DMIS'!$C$5:$K$162,9,FALSE)</f>
        <v>663199.56000000006</v>
      </c>
      <c r="K82" s="64">
        <v>0.9880282901447982</v>
      </c>
      <c r="L82" s="33">
        <f t="shared" si="1"/>
        <v>655259.92729158257</v>
      </c>
    </row>
    <row r="83" spans="2:12" x14ac:dyDescent="0.3">
      <c r="B83" s="106" t="s">
        <v>18</v>
      </c>
      <c r="C83" s="106" t="s">
        <v>174</v>
      </c>
      <c r="D83" s="106" t="s">
        <v>175</v>
      </c>
      <c r="E83" s="117">
        <f>VLOOKUP($C83,'[1]OP $ Collections by DMIS'!$C$5:$K$162,4,FALSE)</f>
        <v>1694540.28</v>
      </c>
      <c r="F83" s="117">
        <f>VLOOKUP($C83,'[1]OP $ Collections by DMIS'!$C$5:$K$162,5,FALSE)</f>
        <v>2212385.0499999998</v>
      </c>
      <c r="G83" s="117">
        <f>VLOOKUP($C83,'[1]OP $ Collections by DMIS'!$C$5:$K$162,6,FALSE)</f>
        <v>2741520.03</v>
      </c>
      <c r="H83" s="117">
        <f>VLOOKUP($C83,'[1]OP $ Collections by DMIS'!$C$5:$K$162,7,FALSE)</f>
        <v>2662579.16</v>
      </c>
      <c r="I83" s="117">
        <f>VLOOKUP($C83,'[1]OP $ Collections by DMIS'!$C$5:$K$162,8,FALSE)</f>
        <v>3107362.6</v>
      </c>
      <c r="J83" s="117">
        <f>VLOOKUP($C83,'[1]OP $ Collections by DMIS'!$C$5:$K$162,9,FALSE)</f>
        <v>3528383.78</v>
      </c>
      <c r="K83" s="64">
        <v>0.9880282901447982</v>
      </c>
      <c r="L83" s="33">
        <f t="shared" si="1"/>
        <v>3486142.9931280394</v>
      </c>
    </row>
    <row r="84" spans="2:12" x14ac:dyDescent="0.3">
      <c r="B84" s="106" t="s">
        <v>18</v>
      </c>
      <c r="C84" s="106" t="s">
        <v>176</v>
      </c>
      <c r="D84" s="106" t="s">
        <v>177</v>
      </c>
      <c r="E84" s="117">
        <f>VLOOKUP($C84,'[1]OP $ Collections by DMIS'!$C$5:$K$162,4,FALSE)</f>
        <v>615978.18000000005</v>
      </c>
      <c r="F84" s="117">
        <f>VLOOKUP($C84,'[1]OP $ Collections by DMIS'!$C$5:$K$162,5,FALSE)</f>
        <v>603054.84</v>
      </c>
      <c r="G84" s="117">
        <f>VLOOKUP($C84,'[1]OP $ Collections by DMIS'!$C$5:$K$162,6,FALSE)</f>
        <v>519079.2</v>
      </c>
      <c r="H84" s="117">
        <f>VLOOKUP($C84,'[1]OP $ Collections by DMIS'!$C$5:$K$162,7,FALSE)</f>
        <v>294994.48</v>
      </c>
      <c r="I84" s="117">
        <f>VLOOKUP($C84,'[1]OP $ Collections by DMIS'!$C$5:$K$162,8,FALSE)</f>
        <v>813991.26</v>
      </c>
      <c r="J84" s="117">
        <f>VLOOKUP($C84,'[1]OP $ Collections by DMIS'!$C$5:$K$162,9,FALSE)</f>
        <v>714334.21</v>
      </c>
      <c r="K84" s="64">
        <v>0.9880282901447982</v>
      </c>
      <c r="L84" s="33">
        <f t="shared" si="1"/>
        <v>705782.40809823514</v>
      </c>
    </row>
    <row r="85" spans="2:12" x14ac:dyDescent="0.3">
      <c r="B85" s="106" t="s">
        <v>18</v>
      </c>
      <c r="C85" s="106" t="s">
        <v>178</v>
      </c>
      <c r="D85" s="106" t="s">
        <v>179</v>
      </c>
      <c r="E85" s="117">
        <f>VLOOKUP($C85,'[1]OP $ Collections by DMIS'!$C$5:$K$162,4,FALSE)</f>
        <v>181446.18</v>
      </c>
      <c r="F85" s="117">
        <f>VLOOKUP($C85,'[1]OP $ Collections by DMIS'!$C$5:$K$162,5,FALSE)</f>
        <v>141565.1</v>
      </c>
      <c r="G85" s="117">
        <f>VLOOKUP($C85,'[1]OP $ Collections by DMIS'!$C$5:$K$162,6,FALSE)</f>
        <v>46789.919999999998</v>
      </c>
      <c r="H85" s="117">
        <f>VLOOKUP($C85,'[1]OP $ Collections by DMIS'!$C$5:$K$162,7,FALSE)</f>
        <v>0</v>
      </c>
      <c r="I85" s="117">
        <f>VLOOKUP($C85,'[1]OP $ Collections by DMIS'!$C$5:$K$162,8,FALSE)</f>
        <v>160781.07999999999</v>
      </c>
      <c r="J85" s="117">
        <f>VLOOKUP($C85,'[1]OP $ Collections by DMIS'!$C$5:$K$162,9,FALSE)</f>
        <v>340851.02</v>
      </c>
      <c r="K85" s="64">
        <v>0.9880282901447982</v>
      </c>
      <c r="L85" s="33">
        <f t="shared" si="1"/>
        <v>336770.45048471045</v>
      </c>
    </row>
    <row r="86" spans="2:12" x14ac:dyDescent="0.3">
      <c r="B86" s="106" t="s">
        <v>18</v>
      </c>
      <c r="C86" s="106" t="s">
        <v>180</v>
      </c>
      <c r="D86" s="106" t="s">
        <v>181</v>
      </c>
      <c r="E86" s="117">
        <f>VLOOKUP($C86,'[1]OP $ Collections by DMIS'!$C$5:$K$162,4,FALSE)</f>
        <v>965396.44</v>
      </c>
      <c r="F86" s="117">
        <f>VLOOKUP($C86,'[1]OP $ Collections by DMIS'!$C$5:$K$162,5,FALSE)</f>
        <v>644379.5</v>
      </c>
      <c r="G86" s="117">
        <f>VLOOKUP($C86,'[1]OP $ Collections by DMIS'!$C$5:$K$162,6,FALSE)</f>
        <v>666277.77</v>
      </c>
      <c r="H86" s="117">
        <f>VLOOKUP($C86,'[1]OP $ Collections by DMIS'!$C$5:$K$162,7,FALSE)</f>
        <v>667124.06000000006</v>
      </c>
      <c r="I86" s="117">
        <f>VLOOKUP($C86,'[1]OP $ Collections by DMIS'!$C$5:$K$162,8,FALSE)</f>
        <v>1277444.68</v>
      </c>
      <c r="J86" s="117">
        <f>VLOOKUP($C86,'[1]OP $ Collections by DMIS'!$C$5:$K$162,9,FALSE)</f>
        <v>953614.6</v>
      </c>
      <c r="K86" s="64">
        <v>0.9880282901447982</v>
      </c>
      <c r="L86" s="33">
        <f t="shared" si="1"/>
        <v>942198.2026951157</v>
      </c>
    </row>
    <row r="87" spans="2:12" x14ac:dyDescent="0.3">
      <c r="B87" s="106" t="s">
        <v>18</v>
      </c>
      <c r="C87" s="106" t="s">
        <v>182</v>
      </c>
      <c r="D87" s="106" t="s">
        <v>183</v>
      </c>
      <c r="E87" s="117">
        <f>VLOOKUP($C87,'[1]OP $ Collections by DMIS'!$C$5:$K$162,4,FALSE)</f>
        <v>1300784.58</v>
      </c>
      <c r="F87" s="117">
        <f>VLOOKUP($C87,'[1]OP $ Collections by DMIS'!$C$5:$K$162,5,FALSE)</f>
        <v>1042224.67</v>
      </c>
      <c r="G87" s="117">
        <f>VLOOKUP($C87,'[1]OP $ Collections by DMIS'!$C$5:$K$162,6,FALSE)</f>
        <v>1045475.37</v>
      </c>
      <c r="H87" s="117">
        <f>VLOOKUP($C87,'[1]OP $ Collections by DMIS'!$C$5:$K$162,7,FALSE)</f>
        <v>846378.18</v>
      </c>
      <c r="I87" s="117">
        <f>VLOOKUP($C87,'[1]OP $ Collections by DMIS'!$C$5:$K$162,8,FALSE)</f>
        <v>1794968.74</v>
      </c>
      <c r="J87" s="117">
        <f>VLOOKUP($C87,'[1]OP $ Collections by DMIS'!$C$5:$K$162,9,FALSE)</f>
        <v>1220470.56</v>
      </c>
      <c r="K87" s="64">
        <v>0.9880282901447982</v>
      </c>
      <c r="L87" s="33">
        <f t="shared" si="1"/>
        <v>1205859.4405688643</v>
      </c>
    </row>
    <row r="88" spans="2:12" x14ac:dyDescent="0.3">
      <c r="B88" s="106" t="s">
        <v>18</v>
      </c>
      <c r="C88" s="106" t="s">
        <v>184</v>
      </c>
      <c r="D88" s="106" t="s">
        <v>185</v>
      </c>
      <c r="E88" s="117">
        <f>VLOOKUP($C88,'[1]OP $ Collections by DMIS'!$C$5:$K$162,4,FALSE)</f>
        <v>353064.53</v>
      </c>
      <c r="F88" s="117">
        <f>VLOOKUP($C88,'[1]OP $ Collections by DMIS'!$C$5:$K$162,5,FALSE)</f>
        <v>243915.62</v>
      </c>
      <c r="G88" s="117">
        <f>VLOOKUP($C88,'[1]OP $ Collections by DMIS'!$C$5:$K$162,6,FALSE)</f>
        <v>255068.6</v>
      </c>
      <c r="H88" s="117">
        <f>VLOOKUP($C88,'[1]OP $ Collections by DMIS'!$C$5:$K$162,7,FALSE)</f>
        <v>143127.81</v>
      </c>
      <c r="I88" s="117">
        <f>VLOOKUP($C88,'[1]OP $ Collections by DMIS'!$C$5:$K$162,8,FALSE)</f>
        <v>529802.87</v>
      </c>
      <c r="J88" s="117">
        <f>VLOOKUP($C88,'[1]OP $ Collections by DMIS'!$C$5:$K$162,9,FALSE)</f>
        <v>406196.36</v>
      </c>
      <c r="K88" s="64">
        <v>0.9880282901447982</v>
      </c>
      <c r="L88" s="33">
        <f t="shared" si="1"/>
        <v>401333.49503384088</v>
      </c>
    </row>
    <row r="89" spans="2:12" x14ac:dyDescent="0.3">
      <c r="B89" s="106" t="s">
        <v>18</v>
      </c>
      <c r="C89" s="106" t="s">
        <v>186</v>
      </c>
      <c r="D89" s="106" t="s">
        <v>187</v>
      </c>
      <c r="E89" s="117">
        <f>VLOOKUP($C89,'[1]OP $ Collections by DMIS'!$C$5:$K$162,4,FALSE)</f>
        <v>4154381.64</v>
      </c>
      <c r="F89" s="117">
        <f>VLOOKUP($C89,'[1]OP $ Collections by DMIS'!$C$5:$K$162,5,FALSE)</f>
        <v>2677209.41</v>
      </c>
      <c r="G89" s="117">
        <f>VLOOKUP($C89,'[1]OP $ Collections by DMIS'!$C$5:$K$162,6,FALSE)</f>
        <v>3057409.46</v>
      </c>
      <c r="H89" s="117">
        <f>VLOOKUP($C89,'[1]OP $ Collections by DMIS'!$C$5:$K$162,7,FALSE)</f>
        <v>2085586.13</v>
      </c>
      <c r="I89" s="117">
        <f>VLOOKUP($C89,'[1]OP $ Collections by DMIS'!$C$5:$K$162,8,FALSE)</f>
        <v>3818056.56</v>
      </c>
      <c r="J89" s="117">
        <f>VLOOKUP($C89,'[1]OP $ Collections by DMIS'!$C$5:$K$162,9,FALSE)</f>
        <v>2538315.65</v>
      </c>
      <c r="K89" s="64">
        <v>0.9880282901447982</v>
      </c>
      <c r="L89" s="33">
        <f t="shared" si="1"/>
        <v>2507927.6715172818</v>
      </c>
    </row>
    <row r="90" spans="2:12" x14ac:dyDescent="0.3">
      <c r="B90" s="106" t="s">
        <v>18</v>
      </c>
      <c r="C90" s="106" t="s">
        <v>188</v>
      </c>
      <c r="D90" s="106" t="s">
        <v>189</v>
      </c>
      <c r="E90" s="117">
        <f>VLOOKUP($C90,'[1]OP $ Collections by DMIS'!$C$5:$K$162,4,FALSE)</f>
        <v>370629.92</v>
      </c>
      <c r="F90" s="117">
        <f>VLOOKUP($C90,'[1]OP $ Collections by DMIS'!$C$5:$K$162,5,FALSE)</f>
        <v>266877.39</v>
      </c>
      <c r="G90" s="117">
        <f>VLOOKUP($C90,'[1]OP $ Collections by DMIS'!$C$5:$K$162,6,FALSE)</f>
        <v>424465.33</v>
      </c>
      <c r="H90" s="117">
        <f>VLOOKUP($C90,'[1]OP $ Collections by DMIS'!$C$5:$K$162,7,FALSE)</f>
        <v>288143.87</v>
      </c>
      <c r="I90" s="117">
        <f>VLOOKUP($C90,'[1]OP $ Collections by DMIS'!$C$5:$K$162,8,FALSE)</f>
        <v>385192.96000000002</v>
      </c>
      <c r="J90" s="117">
        <f>VLOOKUP($C90,'[1]OP $ Collections by DMIS'!$C$5:$K$162,9,FALSE)</f>
        <v>522301.97</v>
      </c>
      <c r="K90" s="64">
        <v>0.9880282901447982</v>
      </c>
      <c r="L90" s="33">
        <f t="shared" si="1"/>
        <v>516049.12235835969</v>
      </c>
    </row>
    <row r="91" spans="2:12" x14ac:dyDescent="0.3">
      <c r="B91" s="106" t="s">
        <v>18</v>
      </c>
      <c r="C91" s="106" t="s">
        <v>190</v>
      </c>
      <c r="D91" s="106" t="s">
        <v>191</v>
      </c>
      <c r="E91" s="117">
        <f>VLOOKUP($C91,'[1]OP $ Collections by DMIS'!$C$5:$K$162,4,FALSE)</f>
        <v>330729.45</v>
      </c>
      <c r="F91" s="117">
        <f>VLOOKUP($C91,'[1]OP $ Collections by DMIS'!$C$5:$K$162,5,FALSE)</f>
        <v>169415.94</v>
      </c>
      <c r="G91" s="117">
        <f>VLOOKUP($C91,'[1]OP $ Collections by DMIS'!$C$5:$K$162,6,FALSE)</f>
        <v>164271</v>
      </c>
      <c r="H91" s="117">
        <f>VLOOKUP($C91,'[1]OP $ Collections by DMIS'!$C$5:$K$162,7,FALSE)</f>
        <v>130657.23</v>
      </c>
      <c r="I91" s="117">
        <f>VLOOKUP($C91,'[1]OP $ Collections by DMIS'!$C$5:$K$162,8,FALSE)</f>
        <v>223367.12</v>
      </c>
      <c r="J91" s="117">
        <f>VLOOKUP($C91,'[1]OP $ Collections by DMIS'!$C$5:$K$162,9,FALSE)</f>
        <v>116224.06</v>
      </c>
      <c r="K91" s="64">
        <v>0.9880282901447982</v>
      </c>
      <c r="L91" s="33">
        <f t="shared" si="1"/>
        <v>114832.65927548644</v>
      </c>
    </row>
    <row r="92" spans="2:12" x14ac:dyDescent="0.3">
      <c r="B92" s="106" t="s">
        <v>18</v>
      </c>
      <c r="C92" s="106" t="s">
        <v>192</v>
      </c>
      <c r="D92" s="106" t="s">
        <v>193</v>
      </c>
      <c r="E92" s="117">
        <f>VLOOKUP($C92,'[1]OP $ Collections by DMIS'!$C$5:$K$162,4,FALSE)</f>
        <v>1935102</v>
      </c>
      <c r="F92" s="117">
        <f>VLOOKUP($C92,'[1]OP $ Collections by DMIS'!$C$5:$K$162,5,FALSE)</f>
        <v>1267397.8700000001</v>
      </c>
      <c r="G92" s="117">
        <f>VLOOKUP($C92,'[1]OP $ Collections by DMIS'!$C$5:$K$162,6,FALSE)</f>
        <v>1667401.54</v>
      </c>
      <c r="H92" s="117">
        <f>VLOOKUP($C92,'[1]OP $ Collections by DMIS'!$C$5:$K$162,7,FALSE)</f>
        <v>1188417.32</v>
      </c>
      <c r="I92" s="117">
        <f>VLOOKUP($C92,'[1]OP $ Collections by DMIS'!$C$5:$K$162,8,FALSE)</f>
        <v>2747105.23</v>
      </c>
      <c r="J92" s="117">
        <f>VLOOKUP($C92,'[1]OP $ Collections by DMIS'!$C$5:$K$162,9,FALSE)</f>
        <v>2765710.63</v>
      </c>
      <c r="K92" s="64">
        <v>0.9880282901447982</v>
      </c>
      <c r="L92" s="33">
        <f t="shared" si="1"/>
        <v>2732600.3447941924</v>
      </c>
    </row>
    <row r="93" spans="2:12" x14ac:dyDescent="0.3">
      <c r="B93" s="106" t="s">
        <v>18</v>
      </c>
      <c r="C93" s="106" t="s">
        <v>194</v>
      </c>
      <c r="D93" s="106" t="s">
        <v>195</v>
      </c>
      <c r="E93" s="117">
        <f>VLOOKUP($C93,'[1]OP $ Collections by DMIS'!$C$5:$K$162,4,FALSE)</f>
        <v>935875.32</v>
      </c>
      <c r="F93" s="117">
        <f>VLOOKUP($C93,'[1]OP $ Collections by DMIS'!$C$5:$K$162,5,FALSE)</f>
        <v>837898.4</v>
      </c>
      <c r="G93" s="117">
        <f>VLOOKUP($C93,'[1]OP $ Collections by DMIS'!$C$5:$K$162,6,FALSE)</f>
        <v>757066.85</v>
      </c>
      <c r="H93" s="117">
        <f>VLOOKUP($C93,'[1]OP $ Collections by DMIS'!$C$5:$K$162,7,FALSE)</f>
        <v>831530.93</v>
      </c>
      <c r="I93" s="117">
        <f>VLOOKUP($C93,'[1]OP $ Collections by DMIS'!$C$5:$K$162,8,FALSE)</f>
        <v>1304642.6299999999</v>
      </c>
      <c r="J93" s="117">
        <f>VLOOKUP($C93,'[1]OP $ Collections by DMIS'!$C$5:$K$162,9,FALSE)</f>
        <v>1448639.52</v>
      </c>
      <c r="K93" s="64">
        <v>0.9880282901447982</v>
      </c>
      <c r="L93" s="33">
        <f t="shared" si="1"/>
        <v>1431296.8279817812</v>
      </c>
    </row>
    <row r="94" spans="2:12" x14ac:dyDescent="0.3">
      <c r="B94" s="106" t="s">
        <v>18</v>
      </c>
      <c r="C94" s="106" t="s">
        <v>196</v>
      </c>
      <c r="D94" s="106" t="s">
        <v>197</v>
      </c>
      <c r="E94" s="117">
        <f>VLOOKUP($C94,'[1]OP $ Collections by DMIS'!$C$5:$K$162,4,FALSE)</f>
        <v>1255719.49</v>
      </c>
      <c r="F94" s="117">
        <f>VLOOKUP($C94,'[1]OP $ Collections by DMIS'!$C$5:$K$162,5,FALSE)</f>
        <v>818487.99</v>
      </c>
      <c r="G94" s="117">
        <f>VLOOKUP($C94,'[1]OP $ Collections by DMIS'!$C$5:$K$162,6,FALSE)</f>
        <v>812031.73</v>
      </c>
      <c r="H94" s="117">
        <f>VLOOKUP($C94,'[1]OP $ Collections by DMIS'!$C$5:$K$162,7,FALSE)</f>
        <v>480520.68</v>
      </c>
      <c r="I94" s="117">
        <f>VLOOKUP($C94,'[1]OP $ Collections by DMIS'!$C$5:$K$162,8,FALSE)</f>
        <v>678701.69</v>
      </c>
      <c r="J94" s="117">
        <f>VLOOKUP($C94,'[1]OP $ Collections by DMIS'!$C$5:$K$162,9,FALSE)</f>
        <v>530830.84</v>
      </c>
      <c r="K94" s="64">
        <v>0.9880282901447982</v>
      </c>
      <c r="L94" s="33">
        <f t="shared" si="1"/>
        <v>524475.8872013269</v>
      </c>
    </row>
    <row r="95" spans="2:12" x14ac:dyDescent="0.3">
      <c r="B95" s="106" t="s">
        <v>18</v>
      </c>
      <c r="C95" s="106" t="s">
        <v>198</v>
      </c>
      <c r="D95" s="106" t="s">
        <v>199</v>
      </c>
      <c r="E95" s="117">
        <f>VLOOKUP($C95,'[1]OP $ Collections by DMIS'!$C$5:$K$162,4,FALSE)</f>
        <v>2051880.5</v>
      </c>
      <c r="F95" s="117">
        <f>VLOOKUP($C95,'[1]OP $ Collections by DMIS'!$C$5:$K$162,5,FALSE)</f>
        <v>1330618.67</v>
      </c>
      <c r="G95" s="117">
        <f>VLOOKUP($C95,'[1]OP $ Collections by DMIS'!$C$5:$K$162,6,FALSE)</f>
        <v>1409427.89</v>
      </c>
      <c r="H95" s="117">
        <f>VLOOKUP($C95,'[1]OP $ Collections by DMIS'!$C$5:$K$162,7,FALSE)</f>
        <v>914351.41</v>
      </c>
      <c r="I95" s="117">
        <f>VLOOKUP($C95,'[1]OP $ Collections by DMIS'!$C$5:$K$162,8,FALSE)</f>
        <v>1159603.98</v>
      </c>
      <c r="J95" s="117">
        <f>VLOOKUP($C95,'[1]OP $ Collections by DMIS'!$C$5:$K$162,9,FALSE)</f>
        <v>1078812.45</v>
      </c>
      <c r="K95" s="64">
        <v>0.9880282901447982</v>
      </c>
      <c r="L95" s="33">
        <f t="shared" si="1"/>
        <v>1065897.2203604206</v>
      </c>
    </row>
    <row r="96" spans="2:12" x14ac:dyDescent="0.3">
      <c r="B96" s="106" t="s">
        <v>18</v>
      </c>
      <c r="C96" s="106" t="s">
        <v>200</v>
      </c>
      <c r="D96" s="106" t="s">
        <v>201</v>
      </c>
      <c r="E96" s="117">
        <f>VLOOKUP($C96,'[1]OP $ Collections by DMIS'!$C$5:$K$162,4,FALSE)</f>
        <v>3269914.16</v>
      </c>
      <c r="F96" s="117">
        <f>VLOOKUP($C96,'[1]OP $ Collections by DMIS'!$C$5:$K$162,5,FALSE)</f>
        <v>4002422.19</v>
      </c>
      <c r="G96" s="117">
        <f>VLOOKUP($C96,'[1]OP $ Collections by DMIS'!$C$5:$K$162,6,FALSE)</f>
        <v>3893304.95</v>
      </c>
      <c r="H96" s="117">
        <f>VLOOKUP($C96,'[1]OP $ Collections by DMIS'!$C$5:$K$162,7,FALSE)</f>
        <v>2666069.91</v>
      </c>
      <c r="I96" s="117">
        <f>VLOOKUP($C96,'[1]OP $ Collections by DMIS'!$C$5:$K$162,8,FALSE)</f>
        <v>5903617.2400000002</v>
      </c>
      <c r="J96" s="117">
        <f>VLOOKUP($C96,'[1]OP $ Collections by DMIS'!$C$5:$K$162,9,FALSE)</f>
        <v>4039986.59</v>
      </c>
      <c r="K96" s="64">
        <v>0.9880282901447982</v>
      </c>
      <c r="L96" s="33">
        <f t="shared" si="1"/>
        <v>3991621.0427256138</v>
      </c>
    </row>
    <row r="97" spans="2:12" x14ac:dyDescent="0.3">
      <c r="B97" s="106" t="s">
        <v>18</v>
      </c>
      <c r="C97" s="106" t="s">
        <v>202</v>
      </c>
      <c r="D97" s="106" t="s">
        <v>203</v>
      </c>
      <c r="E97" s="117">
        <f>VLOOKUP($C97,'[1]OP $ Collections by DMIS'!$C$5:$K$162,4,FALSE)</f>
        <v>871099.42</v>
      </c>
      <c r="F97" s="117">
        <f>VLOOKUP($C97,'[1]OP $ Collections by DMIS'!$C$5:$K$162,5,FALSE)</f>
        <v>737738.21</v>
      </c>
      <c r="G97" s="117">
        <f>VLOOKUP($C97,'[1]OP $ Collections by DMIS'!$C$5:$K$162,6,FALSE)</f>
        <v>597134.82999999996</v>
      </c>
      <c r="H97" s="117">
        <f>VLOOKUP($C97,'[1]OP $ Collections by DMIS'!$C$5:$K$162,7,FALSE)</f>
        <v>524869.71</v>
      </c>
      <c r="I97" s="117">
        <f>VLOOKUP($C97,'[1]OP $ Collections by DMIS'!$C$5:$K$162,8,FALSE)</f>
        <v>1537053.02</v>
      </c>
      <c r="J97" s="117">
        <f>VLOOKUP($C97,'[1]OP $ Collections by DMIS'!$C$5:$K$162,9,FALSE)</f>
        <v>1485067.86</v>
      </c>
      <c r="K97" s="64">
        <v>0.9880282901447982</v>
      </c>
      <c r="L97" s="33">
        <f t="shared" si="1"/>
        <v>1467289.0584647947</v>
      </c>
    </row>
    <row r="98" spans="2:12" x14ac:dyDescent="0.3">
      <c r="B98" s="106" t="s">
        <v>18</v>
      </c>
      <c r="C98" s="106" t="s">
        <v>204</v>
      </c>
      <c r="D98" s="106" t="s">
        <v>205</v>
      </c>
      <c r="E98" s="117">
        <f>VLOOKUP($C98,'[1]OP $ Collections by DMIS'!$C$5:$K$162,4,FALSE)</f>
        <v>930267.68</v>
      </c>
      <c r="F98" s="117">
        <f>VLOOKUP($C98,'[1]OP $ Collections by DMIS'!$C$5:$K$162,5,FALSE)</f>
        <v>579929.19999999995</v>
      </c>
      <c r="G98" s="117">
        <f>VLOOKUP($C98,'[1]OP $ Collections by DMIS'!$C$5:$K$162,6,FALSE)</f>
        <v>504052.94</v>
      </c>
      <c r="H98" s="117">
        <f>VLOOKUP($C98,'[1]OP $ Collections by DMIS'!$C$5:$K$162,7,FALSE)</f>
        <v>468433.48</v>
      </c>
      <c r="I98" s="117">
        <f>VLOOKUP($C98,'[1]OP $ Collections by DMIS'!$C$5:$K$162,8,FALSE)</f>
        <v>684347.49</v>
      </c>
      <c r="J98" s="117">
        <f>VLOOKUP($C98,'[1]OP $ Collections by DMIS'!$C$5:$K$162,9,FALSE)</f>
        <v>672730</v>
      </c>
      <c r="K98" s="64">
        <v>0.9880282901447982</v>
      </c>
      <c r="L98" s="33">
        <f t="shared" si="1"/>
        <v>664676.2716291101</v>
      </c>
    </row>
    <row r="99" spans="2:12" x14ac:dyDescent="0.3">
      <c r="B99" s="106" t="s">
        <v>18</v>
      </c>
      <c r="C99" s="106" t="s">
        <v>206</v>
      </c>
      <c r="D99" s="106" t="s">
        <v>207</v>
      </c>
      <c r="E99" s="117">
        <f>VLOOKUP($C99,'[1]OP $ Collections by DMIS'!$C$5:$K$162,4,FALSE)</f>
        <v>1063670.92</v>
      </c>
      <c r="F99" s="117">
        <f>VLOOKUP($C99,'[1]OP $ Collections by DMIS'!$C$5:$K$162,5,FALSE)</f>
        <v>786051.15</v>
      </c>
      <c r="G99" s="117">
        <f>VLOOKUP($C99,'[1]OP $ Collections by DMIS'!$C$5:$K$162,6,FALSE)</f>
        <v>523838.36</v>
      </c>
      <c r="H99" s="117">
        <f>VLOOKUP($C99,'[1]OP $ Collections by DMIS'!$C$5:$K$162,7,FALSE)</f>
        <v>581410.43999999994</v>
      </c>
      <c r="I99" s="117">
        <f>VLOOKUP($C99,'[1]OP $ Collections by DMIS'!$C$5:$K$162,8,FALSE)</f>
        <v>843923.6</v>
      </c>
      <c r="J99" s="117">
        <f>VLOOKUP($C99,'[1]OP $ Collections by DMIS'!$C$5:$K$162,9,FALSE)</f>
        <v>641104.87</v>
      </c>
      <c r="K99" s="64">
        <v>0.9880282901447982</v>
      </c>
      <c r="L99" s="33">
        <f t="shared" si="1"/>
        <v>633429.74850960309</v>
      </c>
    </row>
    <row r="100" spans="2:12" x14ac:dyDescent="0.3">
      <c r="B100" s="106" t="s">
        <v>18</v>
      </c>
      <c r="C100" s="106" t="s">
        <v>208</v>
      </c>
      <c r="D100" s="106" t="s">
        <v>209</v>
      </c>
      <c r="E100" s="117">
        <f>VLOOKUP($C100,'[1]OP $ Collections by DMIS'!$C$5:$K$162,4,FALSE)</f>
        <v>3115254.03</v>
      </c>
      <c r="F100" s="117">
        <f>VLOOKUP($C100,'[1]OP $ Collections by DMIS'!$C$5:$K$162,5,FALSE)</f>
        <v>2574056.52</v>
      </c>
      <c r="G100" s="117">
        <f>VLOOKUP($C100,'[1]OP $ Collections by DMIS'!$C$5:$K$162,6,FALSE)</f>
        <v>2491878.09</v>
      </c>
      <c r="H100" s="117">
        <f>VLOOKUP($C100,'[1]OP $ Collections by DMIS'!$C$5:$K$162,7,FALSE)</f>
        <v>3039733.74</v>
      </c>
      <c r="I100" s="117">
        <f>VLOOKUP($C100,'[1]OP $ Collections by DMIS'!$C$5:$K$162,8,FALSE)</f>
        <v>2716444.73</v>
      </c>
      <c r="J100" s="117">
        <f>VLOOKUP($C100,'[1]OP $ Collections by DMIS'!$C$5:$K$162,9,FALSE)</f>
        <v>1670920.21</v>
      </c>
      <c r="K100" s="64">
        <v>0.9880282901447982</v>
      </c>
      <c r="L100" s="33">
        <f t="shared" si="1"/>
        <v>1650916.4380546871</v>
      </c>
    </row>
    <row r="101" spans="2:12" x14ac:dyDescent="0.3">
      <c r="B101" s="106" t="s">
        <v>18</v>
      </c>
      <c r="C101" s="106" t="s">
        <v>210</v>
      </c>
      <c r="D101" s="106" t="s">
        <v>211</v>
      </c>
      <c r="E101" s="117">
        <f>VLOOKUP($C101,'[1]OP $ Collections by DMIS'!$C$5:$K$162,4,FALSE)</f>
        <v>13219.22</v>
      </c>
      <c r="F101" s="117">
        <f>VLOOKUP($C101,'[1]OP $ Collections by DMIS'!$C$5:$K$162,5,FALSE)</f>
        <v>5629.3</v>
      </c>
      <c r="G101" s="117">
        <f>VLOOKUP($C101,'[1]OP $ Collections by DMIS'!$C$5:$K$162,6,FALSE)</f>
        <v>8763.68</v>
      </c>
      <c r="H101" s="117">
        <f>VLOOKUP($C101,'[1]OP $ Collections by DMIS'!$C$5:$K$162,7,FALSE)</f>
        <v>30638.73</v>
      </c>
      <c r="I101" s="117">
        <f>VLOOKUP($C101,'[1]OP $ Collections by DMIS'!$C$5:$K$162,8,FALSE)</f>
        <v>9920.2000000000007</v>
      </c>
      <c r="J101" s="117">
        <f>VLOOKUP($C101,'[1]OP $ Collections by DMIS'!$C$5:$K$162,9,FALSE)</f>
        <v>42377.36</v>
      </c>
      <c r="K101" s="64">
        <v>0.9880282901447982</v>
      </c>
      <c r="L101" s="33">
        <f t="shared" si="1"/>
        <v>41870.030541650565</v>
      </c>
    </row>
    <row r="102" spans="2:12" x14ac:dyDescent="0.3">
      <c r="B102" s="106" t="s">
        <v>18</v>
      </c>
      <c r="C102" s="106" t="s">
        <v>212</v>
      </c>
      <c r="D102" s="106" t="s">
        <v>213</v>
      </c>
      <c r="E102" s="117">
        <f>VLOOKUP($C102,'[1]OP $ Collections by DMIS'!$C$5:$K$162,4,FALSE)</f>
        <v>142410</v>
      </c>
      <c r="F102" s="117">
        <f>VLOOKUP($C102,'[1]OP $ Collections by DMIS'!$C$5:$K$162,5,FALSE)</f>
        <v>143197.74</v>
      </c>
      <c r="G102" s="117">
        <f>VLOOKUP($C102,'[1]OP $ Collections by DMIS'!$C$5:$K$162,6,FALSE)</f>
        <v>117126.15</v>
      </c>
      <c r="H102" s="117">
        <f>VLOOKUP($C102,'[1]OP $ Collections by DMIS'!$C$5:$K$162,7,FALSE)</f>
        <v>96015.4</v>
      </c>
      <c r="I102" s="117">
        <f>VLOOKUP($C102,'[1]OP $ Collections by DMIS'!$C$5:$K$162,8,FALSE)</f>
        <v>158761.12</v>
      </c>
      <c r="J102" s="117">
        <f>VLOOKUP($C102,'[1]OP $ Collections by DMIS'!$C$5:$K$162,9,FALSE)</f>
        <v>131761.16</v>
      </c>
      <c r="K102" s="64">
        <v>0.9880282901447982</v>
      </c>
      <c r="L102" s="33">
        <f t="shared" si="1"/>
        <v>130183.75362229519</v>
      </c>
    </row>
    <row r="103" spans="2:12" x14ac:dyDescent="0.3">
      <c r="B103" s="106" t="s">
        <v>18</v>
      </c>
      <c r="C103" s="106" t="s">
        <v>214</v>
      </c>
      <c r="D103" s="106" t="s">
        <v>215</v>
      </c>
      <c r="E103" s="117" t="str">
        <f>VLOOKUP($C103,'[1]OP $ Collections by DMIS'!$C$5:$K$162,4,FALSE)</f>
        <v>NULL</v>
      </c>
      <c r="F103" s="117" t="str">
        <f>VLOOKUP($C103,'[1]OP $ Collections by DMIS'!$C$5:$K$162,5,FALSE)</f>
        <v>NULL</v>
      </c>
      <c r="G103" s="117" t="str">
        <f>VLOOKUP($C103,'[1]OP $ Collections by DMIS'!$C$5:$K$162,6,FALSE)</f>
        <v>NULL</v>
      </c>
      <c r="H103" s="117" t="str">
        <f>VLOOKUP($C103,'[1]OP $ Collections by DMIS'!$C$5:$K$162,7,FALSE)</f>
        <v>NULL</v>
      </c>
      <c r="I103" s="117" t="str">
        <f>VLOOKUP($C103,'[1]OP $ Collections by DMIS'!$C$5:$K$162,8,FALSE)</f>
        <v>NULL</v>
      </c>
      <c r="J103" s="117" t="str">
        <f>VLOOKUP($C103,'[1]OP $ Collections by DMIS'!$C$5:$K$162,9,FALSE)</f>
        <v>NULL</v>
      </c>
      <c r="K103" s="64">
        <v>0.9880282901447982</v>
      </c>
      <c r="L103" s="33"/>
    </row>
    <row r="104" spans="2:12" x14ac:dyDescent="0.3">
      <c r="B104" s="106" t="s">
        <v>18</v>
      </c>
      <c r="C104" s="106" t="s">
        <v>216</v>
      </c>
      <c r="D104" s="106" t="s">
        <v>217</v>
      </c>
      <c r="E104" s="117">
        <f>VLOOKUP($C104,'[1]OP $ Collections by DMIS'!$C$5:$K$162,4,FALSE)</f>
        <v>2107291.5499999998</v>
      </c>
      <c r="F104" s="117">
        <f>VLOOKUP($C104,'[1]OP $ Collections by DMIS'!$C$5:$K$162,5,FALSE)</f>
        <v>3044510.86</v>
      </c>
      <c r="G104" s="117">
        <f>VLOOKUP($C104,'[1]OP $ Collections by DMIS'!$C$5:$K$162,6,FALSE)</f>
        <v>1767545.34</v>
      </c>
      <c r="H104" s="117">
        <f>VLOOKUP($C104,'[1]OP $ Collections by DMIS'!$C$5:$K$162,7,FALSE)</f>
        <v>752006.71</v>
      </c>
      <c r="I104" s="117">
        <f>VLOOKUP($C104,'[1]OP $ Collections by DMIS'!$C$5:$K$162,8,FALSE)</f>
        <v>1877785.48</v>
      </c>
      <c r="J104" s="117">
        <f>VLOOKUP($C104,'[1]OP $ Collections by DMIS'!$C$5:$K$162,9,FALSE)</f>
        <v>3295272.01</v>
      </c>
      <c r="K104" s="64">
        <v>0.9880282901447982</v>
      </c>
      <c r="L104" s="33">
        <f t="shared" si="1"/>
        <v>3255821.969602312</v>
      </c>
    </row>
    <row r="105" spans="2:12" x14ac:dyDescent="0.3">
      <c r="B105" s="106" t="s">
        <v>18</v>
      </c>
      <c r="C105" s="106" t="s">
        <v>218</v>
      </c>
      <c r="D105" s="106" t="s">
        <v>219</v>
      </c>
      <c r="E105" s="117">
        <f>VLOOKUP($C105,'[1]OP $ Collections by DMIS'!$C$5:$K$162,4,FALSE)</f>
        <v>197038.43</v>
      </c>
      <c r="F105" s="117">
        <f>VLOOKUP($C105,'[1]OP $ Collections by DMIS'!$C$5:$K$162,5,FALSE)</f>
        <v>329024.15000000002</v>
      </c>
      <c r="G105" s="117">
        <f>VLOOKUP($C105,'[1]OP $ Collections by DMIS'!$C$5:$K$162,6,FALSE)</f>
        <v>171151.03</v>
      </c>
      <c r="H105" s="117">
        <f>VLOOKUP($C105,'[1]OP $ Collections by DMIS'!$C$5:$K$162,7,FALSE)</f>
        <v>279786.5</v>
      </c>
      <c r="I105" s="117">
        <f>VLOOKUP($C105,'[1]OP $ Collections by DMIS'!$C$5:$K$162,8,FALSE)</f>
        <v>183382.82</v>
      </c>
      <c r="J105" s="117">
        <f>VLOOKUP($C105,'[1]OP $ Collections by DMIS'!$C$5:$K$162,9,FALSE)</f>
        <v>237070.06</v>
      </c>
      <c r="K105" s="64">
        <v>0.9880282901447982</v>
      </c>
      <c r="L105" s="33">
        <f t="shared" si="1"/>
        <v>234231.92602632471</v>
      </c>
    </row>
    <row r="106" spans="2:12" x14ac:dyDescent="0.3">
      <c r="B106" s="106" t="s">
        <v>18</v>
      </c>
      <c r="C106" s="106" t="s">
        <v>220</v>
      </c>
      <c r="D106" s="106" t="s">
        <v>221</v>
      </c>
      <c r="E106" s="117">
        <f>VLOOKUP($C106,'[1]OP $ Collections by DMIS'!$C$5:$K$162,4,FALSE)</f>
        <v>40082.04</v>
      </c>
      <c r="F106" s="117">
        <f>VLOOKUP($C106,'[1]OP $ Collections by DMIS'!$C$5:$K$162,5,FALSE)</f>
        <v>28603.81</v>
      </c>
      <c r="G106" s="117">
        <f>VLOOKUP($C106,'[1]OP $ Collections by DMIS'!$C$5:$K$162,6,FALSE)</f>
        <v>6883.2</v>
      </c>
      <c r="H106" s="117">
        <f>VLOOKUP($C106,'[1]OP $ Collections by DMIS'!$C$5:$K$162,7,FALSE)</f>
        <v>4429.91</v>
      </c>
      <c r="I106" s="117">
        <f>VLOOKUP($C106,'[1]OP $ Collections by DMIS'!$C$5:$K$162,8,FALSE)</f>
        <v>12095.35</v>
      </c>
      <c r="J106" s="117">
        <f>VLOOKUP($C106,'[1]OP $ Collections by DMIS'!$C$5:$K$162,9,FALSE)</f>
        <v>12688.36</v>
      </c>
      <c r="K106" s="64">
        <v>0.9880282901447982</v>
      </c>
      <c r="L106" s="33">
        <f t="shared" si="1"/>
        <v>12536.458635541652</v>
      </c>
    </row>
    <row r="107" spans="2:12" x14ac:dyDescent="0.3">
      <c r="B107" s="106" t="s">
        <v>18</v>
      </c>
      <c r="C107" s="106" t="s">
        <v>222</v>
      </c>
      <c r="D107" s="106" t="s">
        <v>223</v>
      </c>
      <c r="E107" s="117">
        <f>VLOOKUP($C107,'[1]OP $ Collections by DMIS'!$C$5:$K$162,4,FALSE)</f>
        <v>493002.35</v>
      </c>
      <c r="F107" s="117">
        <f>VLOOKUP($C107,'[1]OP $ Collections by DMIS'!$C$5:$K$162,5,FALSE)</f>
        <v>330078.98</v>
      </c>
      <c r="G107" s="117">
        <f>VLOOKUP($C107,'[1]OP $ Collections by DMIS'!$C$5:$K$162,6,FALSE)</f>
        <v>488479.13</v>
      </c>
      <c r="H107" s="117">
        <f>VLOOKUP($C107,'[1]OP $ Collections by DMIS'!$C$5:$K$162,7,FALSE)</f>
        <v>361471.35</v>
      </c>
      <c r="I107" s="117">
        <f>VLOOKUP($C107,'[1]OP $ Collections by DMIS'!$C$5:$K$162,8,FALSE)</f>
        <v>370854.25</v>
      </c>
      <c r="J107" s="117">
        <f>VLOOKUP($C107,'[1]OP $ Collections by DMIS'!$C$5:$K$162,9,FALSE)</f>
        <v>511628.75</v>
      </c>
      <c r="K107" s="64">
        <v>0.9880282901447982</v>
      </c>
      <c r="L107" s="33">
        <f t="shared" si="1"/>
        <v>505503.67905142042</v>
      </c>
    </row>
    <row r="108" spans="2:12" x14ac:dyDescent="0.3">
      <c r="B108" s="106" t="s">
        <v>21</v>
      </c>
      <c r="C108" s="106" t="s">
        <v>224</v>
      </c>
      <c r="D108" s="106" t="s">
        <v>225</v>
      </c>
      <c r="E108" s="117">
        <f>VLOOKUP($C108,'[1]OP $ Collections by DMIS'!$C$5:$K$162,4,FALSE)</f>
        <v>358635.41</v>
      </c>
      <c r="F108" s="117">
        <f>VLOOKUP($C108,'[1]OP $ Collections by DMIS'!$C$5:$K$162,5,FALSE)</f>
        <v>234462.26</v>
      </c>
      <c r="G108" s="117">
        <f>VLOOKUP($C108,'[1]OP $ Collections by DMIS'!$C$5:$K$162,6,FALSE)</f>
        <v>259073.41</v>
      </c>
      <c r="H108" s="117">
        <f>VLOOKUP($C108,'[1]OP $ Collections by DMIS'!$C$5:$K$162,7,FALSE)</f>
        <v>185156.96</v>
      </c>
      <c r="I108" s="117">
        <f>VLOOKUP($C108,'[1]OP $ Collections by DMIS'!$C$5:$K$162,8,FALSE)</f>
        <v>393874.21</v>
      </c>
      <c r="J108" s="117">
        <f>VLOOKUP($C108,'[1]OP $ Collections by DMIS'!$C$5:$K$162,9,FALSE)</f>
        <v>293945.46999999997</v>
      </c>
      <c r="K108" s="64">
        <v>0.9880282901447982</v>
      </c>
      <c r="L108" s="33">
        <f t="shared" si="1"/>
        <v>290426.44011990906</v>
      </c>
    </row>
    <row r="109" spans="2:12" x14ac:dyDescent="0.3">
      <c r="B109" s="106" t="s">
        <v>21</v>
      </c>
      <c r="C109" s="106" t="s">
        <v>226</v>
      </c>
      <c r="D109" s="106" t="s">
        <v>227</v>
      </c>
      <c r="E109" s="117">
        <f>VLOOKUP($C109,'[1]OP $ Collections by DMIS'!$C$5:$K$162,4,FALSE)</f>
        <v>421913.1</v>
      </c>
      <c r="F109" s="117">
        <f>VLOOKUP($C109,'[1]OP $ Collections by DMIS'!$C$5:$K$162,5,FALSE)</f>
        <v>268974.52</v>
      </c>
      <c r="G109" s="117">
        <f>VLOOKUP($C109,'[1]OP $ Collections by DMIS'!$C$5:$K$162,6,FALSE)</f>
        <v>288971.84999999998</v>
      </c>
      <c r="H109" s="117">
        <f>VLOOKUP($C109,'[1]OP $ Collections by DMIS'!$C$5:$K$162,7,FALSE)</f>
        <v>193296.78</v>
      </c>
      <c r="I109" s="117">
        <f>VLOOKUP($C109,'[1]OP $ Collections by DMIS'!$C$5:$K$162,8,FALSE)</f>
        <v>226926.59</v>
      </c>
      <c r="J109" s="117">
        <f>VLOOKUP($C109,'[1]OP $ Collections by DMIS'!$C$5:$K$162,9,FALSE)</f>
        <v>189576.94</v>
      </c>
      <c r="K109" s="64">
        <v>0.9880282901447982</v>
      </c>
      <c r="L109" s="33">
        <f t="shared" si="1"/>
        <v>187307.37987908299</v>
      </c>
    </row>
    <row r="110" spans="2:12" x14ac:dyDescent="0.3">
      <c r="B110" s="106" t="s">
        <v>21</v>
      </c>
      <c r="C110" s="106" t="s">
        <v>228</v>
      </c>
      <c r="D110" s="106" t="s">
        <v>229</v>
      </c>
      <c r="E110" s="117">
        <f>VLOOKUP($C110,'[1]OP $ Collections by DMIS'!$C$5:$K$162,4,FALSE)</f>
        <v>1363710.11</v>
      </c>
      <c r="F110" s="117">
        <f>VLOOKUP($C110,'[1]OP $ Collections by DMIS'!$C$5:$K$162,5,FALSE)</f>
        <v>937976.26</v>
      </c>
      <c r="G110" s="117">
        <f>VLOOKUP($C110,'[1]OP $ Collections by DMIS'!$C$5:$K$162,6,FALSE)</f>
        <v>757513.31</v>
      </c>
      <c r="H110" s="117">
        <f>VLOOKUP($C110,'[1]OP $ Collections by DMIS'!$C$5:$K$162,7,FALSE)</f>
        <v>828652.8</v>
      </c>
      <c r="I110" s="117">
        <f>VLOOKUP($C110,'[1]OP $ Collections by DMIS'!$C$5:$K$162,8,FALSE)</f>
        <v>1293150.43</v>
      </c>
      <c r="J110" s="117">
        <f>VLOOKUP($C110,'[1]OP $ Collections by DMIS'!$C$5:$K$162,9,FALSE)</f>
        <v>1144499.1200000001</v>
      </c>
      <c r="K110" s="64">
        <v>0.9880282901447982</v>
      </c>
      <c r="L110" s="33">
        <f t="shared" si="1"/>
        <v>1130797.5086058264</v>
      </c>
    </row>
    <row r="111" spans="2:12" x14ac:dyDescent="0.3">
      <c r="B111" s="106" t="s">
        <v>21</v>
      </c>
      <c r="C111" s="106" t="s">
        <v>230</v>
      </c>
      <c r="D111" s="106" t="s">
        <v>231</v>
      </c>
      <c r="E111" s="117">
        <f>VLOOKUP($C111,'[1]OP $ Collections by DMIS'!$C$5:$K$162,4,FALSE)</f>
        <v>295311.84999999998</v>
      </c>
      <c r="F111" s="117">
        <f>VLOOKUP($C111,'[1]OP $ Collections by DMIS'!$C$5:$K$162,5,FALSE)</f>
        <v>197459.52</v>
      </c>
      <c r="G111" s="117">
        <f>VLOOKUP($C111,'[1]OP $ Collections by DMIS'!$C$5:$K$162,6,FALSE)</f>
        <v>173676.1</v>
      </c>
      <c r="H111" s="117">
        <f>VLOOKUP($C111,'[1]OP $ Collections by DMIS'!$C$5:$K$162,7,FALSE)</f>
        <v>114165.06</v>
      </c>
      <c r="I111" s="117">
        <f>VLOOKUP($C111,'[1]OP $ Collections by DMIS'!$C$5:$K$162,8,FALSE)</f>
        <v>242934.56</v>
      </c>
      <c r="J111" s="117">
        <f>VLOOKUP($C111,'[1]OP $ Collections by DMIS'!$C$5:$K$162,9,FALSE)</f>
        <v>163989.92000000001</v>
      </c>
      <c r="K111" s="64">
        <v>0.9880282901447982</v>
      </c>
      <c r="L111" s="33">
        <f t="shared" si="1"/>
        <v>162026.68025858226</v>
      </c>
    </row>
    <row r="112" spans="2:12" x14ac:dyDescent="0.3">
      <c r="B112" s="106" t="s">
        <v>21</v>
      </c>
      <c r="C112" s="106" t="s">
        <v>232</v>
      </c>
      <c r="D112" s="106" t="s">
        <v>233</v>
      </c>
      <c r="E112" s="117" t="str">
        <f>VLOOKUP($C112,'[1]OP $ Collections by DMIS'!$C$5:$K$162,4,FALSE)</f>
        <v>NULL</v>
      </c>
      <c r="F112" s="117" t="str">
        <f>VLOOKUP($C112,'[1]OP $ Collections by DMIS'!$C$5:$K$162,5,FALSE)</f>
        <v>NULL</v>
      </c>
      <c r="G112" s="117" t="str">
        <f>VLOOKUP($C112,'[1]OP $ Collections by DMIS'!$C$5:$K$162,6,FALSE)</f>
        <v>NULL</v>
      </c>
      <c r="H112" s="117" t="str">
        <f>VLOOKUP($C112,'[1]OP $ Collections by DMIS'!$C$5:$K$162,7,FALSE)</f>
        <v>NULL</v>
      </c>
      <c r="I112" s="117" t="str">
        <f>VLOOKUP($C112,'[1]OP $ Collections by DMIS'!$C$5:$K$162,8,FALSE)</f>
        <v>NULL</v>
      </c>
      <c r="J112" s="117" t="str">
        <f>VLOOKUP($C112,'[1]OP $ Collections by DMIS'!$C$5:$K$162,9,FALSE)</f>
        <v>NULL</v>
      </c>
      <c r="K112" s="64">
        <v>0.9880282901447982</v>
      </c>
      <c r="L112" s="33"/>
    </row>
    <row r="113" spans="2:12" x14ac:dyDescent="0.3">
      <c r="B113" s="106" t="s">
        <v>21</v>
      </c>
      <c r="C113" s="106" t="s">
        <v>234</v>
      </c>
      <c r="D113" s="106" t="s">
        <v>235</v>
      </c>
      <c r="E113" s="117">
        <f>VLOOKUP($C113,'[1]OP $ Collections by DMIS'!$C$5:$K$162,4,FALSE)</f>
        <v>1522700.51</v>
      </c>
      <c r="F113" s="117">
        <f>VLOOKUP($C113,'[1]OP $ Collections by DMIS'!$C$5:$K$162,5,FALSE)</f>
        <v>1696343.98</v>
      </c>
      <c r="G113" s="117">
        <f>VLOOKUP($C113,'[1]OP $ Collections by DMIS'!$C$5:$K$162,6,FALSE)</f>
        <v>1809500.84</v>
      </c>
      <c r="H113" s="117">
        <f>VLOOKUP($C113,'[1]OP $ Collections by DMIS'!$C$5:$K$162,7,FALSE)</f>
        <v>1702299.69</v>
      </c>
      <c r="I113" s="117">
        <f>VLOOKUP($C113,'[1]OP $ Collections by DMIS'!$C$5:$K$162,8,FALSE)</f>
        <v>1751773.34</v>
      </c>
      <c r="J113" s="117">
        <f>VLOOKUP($C113,'[1]OP $ Collections by DMIS'!$C$5:$K$162,9,FALSE)</f>
        <v>1446440.06</v>
      </c>
      <c r="K113" s="64">
        <v>0.9880282901447982</v>
      </c>
      <c r="L113" s="33">
        <f t="shared" ref="L113:L131" si="2">(J113*K113)</f>
        <v>1429123.6992787393</v>
      </c>
    </row>
    <row r="114" spans="2:12" x14ac:dyDescent="0.3">
      <c r="B114" s="106" t="s">
        <v>21</v>
      </c>
      <c r="C114" s="106" t="s">
        <v>236</v>
      </c>
      <c r="D114" s="106" t="s">
        <v>237</v>
      </c>
      <c r="E114" s="117">
        <f>VLOOKUP($C114,'[1]OP $ Collections by DMIS'!$C$5:$K$162,4,FALSE)</f>
        <v>2868030.63</v>
      </c>
      <c r="F114" s="117">
        <f>VLOOKUP($C114,'[1]OP $ Collections by DMIS'!$C$5:$K$162,5,FALSE)</f>
        <v>2344704.9700000002</v>
      </c>
      <c r="G114" s="117">
        <f>VLOOKUP($C114,'[1]OP $ Collections by DMIS'!$C$5:$K$162,6,FALSE)</f>
        <v>2160396.7400000002</v>
      </c>
      <c r="H114" s="117">
        <f>VLOOKUP($C114,'[1]OP $ Collections by DMIS'!$C$5:$K$162,7,FALSE)</f>
        <v>1488860.64</v>
      </c>
      <c r="I114" s="117">
        <f>VLOOKUP($C114,'[1]OP $ Collections by DMIS'!$C$5:$K$162,8,FALSE)</f>
        <v>1245793</v>
      </c>
      <c r="J114" s="117">
        <f>VLOOKUP($C114,'[1]OP $ Collections by DMIS'!$C$5:$K$162,9,FALSE)</f>
        <v>717080.37</v>
      </c>
      <c r="K114" s="64">
        <v>0.9880282901447982</v>
      </c>
      <c r="L114" s="33">
        <f t="shared" si="2"/>
        <v>708495.69186749926</v>
      </c>
    </row>
    <row r="115" spans="2:12" x14ac:dyDescent="0.3">
      <c r="B115" s="106" t="s">
        <v>21</v>
      </c>
      <c r="C115" s="106" t="s">
        <v>238</v>
      </c>
      <c r="D115" s="106" t="s">
        <v>239</v>
      </c>
      <c r="E115" s="117">
        <f>VLOOKUP($C115,'[1]OP $ Collections by DMIS'!$C$5:$K$162,4,FALSE)</f>
        <v>225756.34</v>
      </c>
      <c r="F115" s="117">
        <f>VLOOKUP($C115,'[1]OP $ Collections by DMIS'!$C$5:$K$162,5,FALSE)</f>
        <v>209851.7</v>
      </c>
      <c r="G115" s="117">
        <f>VLOOKUP($C115,'[1]OP $ Collections by DMIS'!$C$5:$K$162,6,FALSE)</f>
        <v>98111.65</v>
      </c>
      <c r="H115" s="117">
        <f>VLOOKUP($C115,'[1]OP $ Collections by DMIS'!$C$5:$K$162,7,FALSE)</f>
        <v>261879.1</v>
      </c>
      <c r="I115" s="117">
        <f>VLOOKUP($C115,'[1]OP $ Collections by DMIS'!$C$5:$K$162,8,FALSE)</f>
        <v>14572.1</v>
      </c>
      <c r="J115" s="117">
        <f>VLOOKUP($C115,'[1]OP $ Collections by DMIS'!$C$5:$K$162,9,FALSE)</f>
        <v>0</v>
      </c>
      <c r="K115" s="64">
        <v>0.9880282901447982</v>
      </c>
      <c r="L115" s="33">
        <f t="shared" si="2"/>
        <v>0</v>
      </c>
    </row>
    <row r="116" spans="2:12" x14ac:dyDescent="0.3">
      <c r="B116" s="106" t="s">
        <v>21</v>
      </c>
      <c r="C116" s="106" t="s">
        <v>240</v>
      </c>
      <c r="D116" s="106" t="s">
        <v>241</v>
      </c>
      <c r="E116" s="117">
        <f>VLOOKUP($C116,'[1]OP $ Collections by DMIS'!$C$5:$K$162,4,FALSE)</f>
        <v>677487.72</v>
      </c>
      <c r="F116" s="117">
        <f>VLOOKUP($C116,'[1]OP $ Collections by DMIS'!$C$5:$K$162,5,FALSE)</f>
        <v>938270.67</v>
      </c>
      <c r="G116" s="117">
        <f>VLOOKUP($C116,'[1]OP $ Collections by DMIS'!$C$5:$K$162,6,FALSE)</f>
        <v>1039281.4</v>
      </c>
      <c r="H116" s="117">
        <f>VLOOKUP($C116,'[1]OP $ Collections by DMIS'!$C$5:$K$162,7,FALSE)</f>
        <v>1094073.94</v>
      </c>
      <c r="I116" s="117">
        <f>VLOOKUP($C116,'[1]OP $ Collections by DMIS'!$C$5:$K$162,8,FALSE)</f>
        <v>696865.37</v>
      </c>
      <c r="J116" s="117">
        <f>VLOOKUP($C116,'[1]OP $ Collections by DMIS'!$C$5:$K$162,9,FALSE)</f>
        <v>688624.95</v>
      </c>
      <c r="K116" s="64">
        <v>0.9880282901447982</v>
      </c>
      <c r="L116" s="33">
        <f t="shared" si="2"/>
        <v>680380.93189954711</v>
      </c>
    </row>
    <row r="117" spans="2:12" x14ac:dyDescent="0.3">
      <c r="B117" s="106" t="s">
        <v>21</v>
      </c>
      <c r="C117" s="106" t="s">
        <v>242</v>
      </c>
      <c r="D117" s="106" t="s">
        <v>243</v>
      </c>
      <c r="E117" s="117">
        <f>VLOOKUP($C117,'[1]OP $ Collections by DMIS'!$C$5:$K$162,4,FALSE)</f>
        <v>459423.17</v>
      </c>
      <c r="F117" s="117">
        <f>VLOOKUP($C117,'[1]OP $ Collections by DMIS'!$C$5:$K$162,5,FALSE)</f>
        <v>339675.39</v>
      </c>
      <c r="G117" s="117">
        <f>VLOOKUP($C117,'[1]OP $ Collections by DMIS'!$C$5:$K$162,6,FALSE)</f>
        <v>234505.37</v>
      </c>
      <c r="H117" s="117">
        <f>VLOOKUP($C117,'[1]OP $ Collections by DMIS'!$C$5:$K$162,7,FALSE)</f>
        <v>220423.26</v>
      </c>
      <c r="I117" s="117">
        <f>VLOOKUP($C117,'[1]OP $ Collections by DMIS'!$C$5:$K$162,8,FALSE)</f>
        <v>239223.98</v>
      </c>
      <c r="J117" s="117">
        <f>VLOOKUP($C117,'[1]OP $ Collections by DMIS'!$C$5:$K$162,9,FALSE)</f>
        <v>57117.33</v>
      </c>
      <c r="K117" s="64">
        <v>0.9880282901447982</v>
      </c>
      <c r="L117" s="33">
        <f t="shared" si="2"/>
        <v>56433.537897536189</v>
      </c>
    </row>
    <row r="118" spans="2:12" x14ac:dyDescent="0.3">
      <c r="B118" s="106" t="s">
        <v>21</v>
      </c>
      <c r="C118" s="106" t="s">
        <v>244</v>
      </c>
      <c r="D118" s="106" t="s">
        <v>245</v>
      </c>
      <c r="E118" s="117">
        <f>VLOOKUP($C118,'[1]OP $ Collections by DMIS'!$C$5:$K$162,4,FALSE)</f>
        <v>478475.81</v>
      </c>
      <c r="F118" s="117">
        <f>VLOOKUP($C118,'[1]OP $ Collections by DMIS'!$C$5:$K$162,5,FALSE)</f>
        <v>400814.08000000002</v>
      </c>
      <c r="G118" s="117">
        <f>VLOOKUP($C118,'[1]OP $ Collections by DMIS'!$C$5:$K$162,6,FALSE)</f>
        <v>944770.96</v>
      </c>
      <c r="H118" s="117">
        <f>VLOOKUP($C118,'[1]OP $ Collections by DMIS'!$C$5:$K$162,7,FALSE)</f>
        <v>338796.11</v>
      </c>
      <c r="I118" s="117">
        <f>VLOOKUP($C118,'[1]OP $ Collections by DMIS'!$C$5:$K$162,8,FALSE)</f>
        <v>564869.43000000005</v>
      </c>
      <c r="J118" s="117">
        <f>VLOOKUP($C118,'[1]OP $ Collections by DMIS'!$C$5:$K$162,9,FALSE)</f>
        <v>723204.53</v>
      </c>
      <c r="K118" s="64">
        <v>0.9880282901447982</v>
      </c>
      <c r="L118" s="33">
        <f t="shared" si="2"/>
        <v>714546.53520087246</v>
      </c>
    </row>
    <row r="119" spans="2:12" x14ac:dyDescent="0.3">
      <c r="B119" s="106" t="s">
        <v>21</v>
      </c>
      <c r="C119" s="106" t="s">
        <v>246</v>
      </c>
      <c r="D119" s="106" t="s">
        <v>247</v>
      </c>
      <c r="E119" s="117">
        <f>VLOOKUP($C119,'[1]OP $ Collections by DMIS'!$C$5:$K$162,4,FALSE)</f>
        <v>859831.28</v>
      </c>
      <c r="F119" s="117">
        <f>VLOOKUP($C119,'[1]OP $ Collections by DMIS'!$C$5:$K$162,5,FALSE)</f>
        <v>529675.87</v>
      </c>
      <c r="G119" s="117">
        <f>VLOOKUP($C119,'[1]OP $ Collections by DMIS'!$C$5:$K$162,6,FALSE)</f>
        <v>435017.64</v>
      </c>
      <c r="H119" s="117">
        <f>VLOOKUP($C119,'[1]OP $ Collections by DMIS'!$C$5:$K$162,7,FALSE)</f>
        <v>16849.72</v>
      </c>
      <c r="I119" s="117">
        <f>VLOOKUP($C119,'[1]OP $ Collections by DMIS'!$C$5:$K$162,8,FALSE)</f>
        <v>288109.64</v>
      </c>
      <c r="J119" s="117">
        <f>VLOOKUP($C119,'[1]OP $ Collections by DMIS'!$C$5:$K$162,9,FALSE)</f>
        <v>93027.42</v>
      </c>
      <c r="K119" s="64">
        <v>0.9880282901447982</v>
      </c>
      <c r="L119" s="33">
        <f t="shared" si="2"/>
        <v>91913.722719181998</v>
      </c>
    </row>
    <row r="120" spans="2:12" x14ac:dyDescent="0.3">
      <c r="B120" s="106" t="s">
        <v>21</v>
      </c>
      <c r="C120" s="106" t="s">
        <v>248</v>
      </c>
      <c r="D120" s="106" t="s">
        <v>249</v>
      </c>
      <c r="E120" s="117">
        <f>VLOOKUP($C120,'[1]OP $ Collections by DMIS'!$C$5:$K$162,4,FALSE)</f>
        <v>390485.74</v>
      </c>
      <c r="F120" s="117">
        <f>VLOOKUP($C120,'[1]OP $ Collections by DMIS'!$C$5:$K$162,5,FALSE)</f>
        <v>276637.36</v>
      </c>
      <c r="G120" s="117">
        <f>VLOOKUP($C120,'[1]OP $ Collections by DMIS'!$C$5:$K$162,6,FALSE)</f>
        <v>252126.61</v>
      </c>
      <c r="H120" s="117">
        <f>VLOOKUP($C120,'[1]OP $ Collections by DMIS'!$C$5:$K$162,7,FALSE)</f>
        <v>29641.54</v>
      </c>
      <c r="I120" s="117">
        <f>VLOOKUP($C120,'[1]OP $ Collections by DMIS'!$C$5:$K$162,8,FALSE)</f>
        <v>153801.79999999999</v>
      </c>
      <c r="J120" s="117">
        <f>VLOOKUP($C120,'[1]OP $ Collections by DMIS'!$C$5:$K$162,9,FALSE)</f>
        <v>128782.78</v>
      </c>
      <c r="K120" s="64">
        <v>0.9880282901447982</v>
      </c>
      <c r="L120" s="33">
        <f t="shared" si="2"/>
        <v>127241.02992349371</v>
      </c>
    </row>
    <row r="121" spans="2:12" x14ac:dyDescent="0.3">
      <c r="B121" s="106" t="s">
        <v>21</v>
      </c>
      <c r="C121" s="106" t="s">
        <v>250</v>
      </c>
      <c r="D121" s="106" t="s">
        <v>251</v>
      </c>
      <c r="E121" s="117">
        <f>VLOOKUP($C121,'[1]OP $ Collections by DMIS'!$C$5:$K$162,4,FALSE)</f>
        <v>413623.21</v>
      </c>
      <c r="F121" s="117">
        <f>VLOOKUP($C121,'[1]OP $ Collections by DMIS'!$C$5:$K$162,5,FALSE)</f>
        <v>257730.7</v>
      </c>
      <c r="G121" s="117">
        <f>VLOOKUP($C121,'[1]OP $ Collections by DMIS'!$C$5:$K$162,6,FALSE)</f>
        <v>597468.71</v>
      </c>
      <c r="H121" s="117">
        <f>VLOOKUP($C121,'[1]OP $ Collections by DMIS'!$C$5:$K$162,7,FALSE)</f>
        <v>464434.51</v>
      </c>
      <c r="I121" s="117">
        <f>VLOOKUP($C121,'[1]OP $ Collections by DMIS'!$C$5:$K$162,8,FALSE)</f>
        <v>1031291.76</v>
      </c>
      <c r="J121" s="117">
        <f>VLOOKUP($C121,'[1]OP $ Collections by DMIS'!$C$5:$K$162,9,FALSE)</f>
        <v>511031.17</v>
      </c>
      <c r="K121" s="64">
        <v>0.9880282901447982</v>
      </c>
      <c r="L121" s="33">
        <f t="shared" si="2"/>
        <v>504913.25310579565</v>
      </c>
    </row>
    <row r="122" spans="2:12" x14ac:dyDescent="0.3">
      <c r="B122" s="106" t="s">
        <v>21</v>
      </c>
      <c r="C122" s="106" t="s">
        <v>252</v>
      </c>
      <c r="D122" s="106" t="s">
        <v>253</v>
      </c>
      <c r="E122" s="117">
        <f>VLOOKUP($C122,'[1]OP $ Collections by DMIS'!$C$5:$K$162,4,FALSE)</f>
        <v>2572990.92</v>
      </c>
      <c r="F122" s="117">
        <f>VLOOKUP($C122,'[1]OP $ Collections by DMIS'!$C$5:$K$162,5,FALSE)</f>
        <v>2581436.8199999998</v>
      </c>
      <c r="G122" s="117">
        <f>VLOOKUP($C122,'[1]OP $ Collections by DMIS'!$C$5:$K$162,6,FALSE)</f>
        <v>2561510.38</v>
      </c>
      <c r="H122" s="117">
        <f>VLOOKUP($C122,'[1]OP $ Collections by DMIS'!$C$5:$K$162,7,FALSE)</f>
        <v>1951223.46</v>
      </c>
      <c r="I122" s="117">
        <f>VLOOKUP($C122,'[1]OP $ Collections by DMIS'!$C$5:$K$162,8,FALSE)</f>
        <v>2369226.36</v>
      </c>
      <c r="J122" s="117">
        <f>VLOOKUP($C122,'[1]OP $ Collections by DMIS'!$C$5:$K$162,9,FALSE)</f>
        <v>2014213.01</v>
      </c>
      <c r="K122" s="64">
        <v>0.9880282901447982</v>
      </c>
      <c r="L122" s="33">
        <f t="shared" si="2"/>
        <v>1990099.4362577074</v>
      </c>
    </row>
    <row r="123" spans="2:12" x14ac:dyDescent="0.3">
      <c r="B123" s="106" t="s">
        <v>21</v>
      </c>
      <c r="C123" s="106" t="s">
        <v>254</v>
      </c>
      <c r="D123" s="106" t="s">
        <v>255</v>
      </c>
      <c r="E123" s="117">
        <f>VLOOKUP($C123,'[1]OP $ Collections by DMIS'!$C$5:$K$162,4,FALSE)</f>
        <v>1795995.45</v>
      </c>
      <c r="F123" s="117">
        <f>VLOOKUP($C123,'[1]OP $ Collections by DMIS'!$C$5:$K$162,5,FALSE)</f>
        <v>1427619.66</v>
      </c>
      <c r="G123" s="117">
        <f>VLOOKUP($C123,'[1]OP $ Collections by DMIS'!$C$5:$K$162,6,FALSE)</f>
        <v>1323535.68</v>
      </c>
      <c r="H123" s="117">
        <f>VLOOKUP($C123,'[1]OP $ Collections by DMIS'!$C$5:$K$162,7,FALSE)</f>
        <v>1436366.71</v>
      </c>
      <c r="I123" s="117">
        <f>VLOOKUP($C123,'[1]OP $ Collections by DMIS'!$C$5:$K$162,8,FALSE)</f>
        <v>1471932.08</v>
      </c>
      <c r="J123" s="117">
        <f>VLOOKUP($C123,'[1]OP $ Collections by DMIS'!$C$5:$K$162,9,FALSE)</f>
        <v>825807.76</v>
      </c>
      <c r="K123" s="64">
        <v>0.9880282901447982</v>
      </c>
      <c r="L123" s="33">
        <f t="shared" si="2"/>
        <v>815921.4291011059</v>
      </c>
    </row>
    <row r="124" spans="2:12" x14ac:dyDescent="0.3">
      <c r="B124" s="106" t="s">
        <v>21</v>
      </c>
      <c r="C124" s="106" t="s">
        <v>256</v>
      </c>
      <c r="D124" s="106" t="s">
        <v>257</v>
      </c>
      <c r="E124" s="117">
        <f>VLOOKUP($C124,'[1]OP $ Collections by DMIS'!$C$5:$K$162,4,FALSE)</f>
        <v>338424.99</v>
      </c>
      <c r="F124" s="117">
        <f>VLOOKUP($C124,'[1]OP $ Collections by DMIS'!$C$5:$K$162,5,FALSE)</f>
        <v>367960.59</v>
      </c>
      <c r="G124" s="117">
        <f>VLOOKUP($C124,'[1]OP $ Collections by DMIS'!$C$5:$K$162,6,FALSE)</f>
        <v>194868.54</v>
      </c>
      <c r="H124" s="117">
        <f>VLOOKUP($C124,'[1]OP $ Collections by DMIS'!$C$5:$K$162,7,FALSE)</f>
        <v>174041.33</v>
      </c>
      <c r="I124" s="117">
        <f>VLOOKUP($C124,'[1]OP $ Collections by DMIS'!$C$5:$K$162,8,FALSE)</f>
        <v>259699.13</v>
      </c>
      <c r="J124" s="117">
        <f>VLOOKUP($C124,'[1]OP $ Collections by DMIS'!$C$5:$K$162,9,FALSE)</f>
        <v>214308.76</v>
      </c>
      <c r="K124" s="64">
        <v>0.9880282901447982</v>
      </c>
      <c r="L124" s="33">
        <f t="shared" si="2"/>
        <v>211743.11770585194</v>
      </c>
    </row>
    <row r="125" spans="2:12" x14ac:dyDescent="0.3">
      <c r="B125" s="106" t="s">
        <v>21</v>
      </c>
      <c r="C125" s="106" t="s">
        <v>258</v>
      </c>
      <c r="D125" s="106" t="s">
        <v>259</v>
      </c>
      <c r="E125" s="117">
        <f>VLOOKUP($C125,'[1]OP $ Collections by DMIS'!$C$5:$K$162,4,FALSE)</f>
        <v>324154.3</v>
      </c>
      <c r="F125" s="117">
        <f>VLOOKUP($C125,'[1]OP $ Collections by DMIS'!$C$5:$K$162,5,FALSE)</f>
        <v>474591.53</v>
      </c>
      <c r="G125" s="117">
        <f>VLOOKUP($C125,'[1]OP $ Collections by DMIS'!$C$5:$K$162,6,FALSE)</f>
        <v>292387.17</v>
      </c>
      <c r="H125" s="117">
        <f>VLOOKUP($C125,'[1]OP $ Collections by DMIS'!$C$5:$K$162,7,FALSE)</f>
        <v>295729.62</v>
      </c>
      <c r="I125" s="117">
        <f>VLOOKUP($C125,'[1]OP $ Collections by DMIS'!$C$5:$K$162,8,FALSE)</f>
        <v>518230.28</v>
      </c>
      <c r="J125" s="117">
        <f>VLOOKUP($C125,'[1]OP $ Collections by DMIS'!$C$5:$K$162,9,FALSE)</f>
        <v>531680.56999999995</v>
      </c>
      <c r="K125" s="64">
        <v>0.9880282901447982</v>
      </c>
      <c r="L125" s="33">
        <f t="shared" si="2"/>
        <v>525315.44448031159</v>
      </c>
    </row>
    <row r="126" spans="2:12" x14ac:dyDescent="0.3">
      <c r="B126" s="106" t="s">
        <v>21</v>
      </c>
      <c r="C126" s="106" t="s">
        <v>260</v>
      </c>
      <c r="D126" s="106" t="s">
        <v>261</v>
      </c>
      <c r="E126" s="117">
        <f>VLOOKUP($C126,'[1]OP $ Collections by DMIS'!$C$5:$K$162,4,FALSE)</f>
        <v>227888.61</v>
      </c>
      <c r="F126" s="117">
        <f>VLOOKUP($C126,'[1]OP $ Collections by DMIS'!$C$5:$K$162,5,FALSE)</f>
        <v>199617.9</v>
      </c>
      <c r="G126" s="117">
        <f>VLOOKUP($C126,'[1]OP $ Collections by DMIS'!$C$5:$K$162,6,FALSE)</f>
        <v>180991.82</v>
      </c>
      <c r="H126" s="117">
        <f>VLOOKUP($C126,'[1]OP $ Collections by DMIS'!$C$5:$K$162,7,FALSE)</f>
        <v>0</v>
      </c>
      <c r="I126" s="117">
        <f>VLOOKUP($C126,'[1]OP $ Collections by DMIS'!$C$5:$K$162,8,FALSE)</f>
        <v>0</v>
      </c>
      <c r="J126" s="117">
        <f>VLOOKUP($C126,'[1]OP $ Collections by DMIS'!$C$5:$K$162,9,FALSE)</f>
        <v>0</v>
      </c>
      <c r="K126" s="64">
        <v>0.9880282901447982</v>
      </c>
      <c r="L126" s="33">
        <f t="shared" si="2"/>
        <v>0</v>
      </c>
    </row>
    <row r="127" spans="2:12" x14ac:dyDescent="0.3">
      <c r="B127" s="106" t="s">
        <v>21</v>
      </c>
      <c r="C127" s="106" t="s">
        <v>262</v>
      </c>
      <c r="D127" s="106" t="s">
        <v>263</v>
      </c>
      <c r="E127" s="117" t="str">
        <f>VLOOKUP($C127,'[1]OP $ Collections by DMIS'!$C$5:$K$162,4,FALSE)</f>
        <v>NULL</v>
      </c>
      <c r="F127" s="117" t="str">
        <f>VLOOKUP($C127,'[1]OP $ Collections by DMIS'!$C$5:$K$162,5,FALSE)</f>
        <v>NULL</v>
      </c>
      <c r="G127" s="117" t="str">
        <f>VLOOKUP($C127,'[1]OP $ Collections by DMIS'!$C$5:$K$162,6,FALSE)</f>
        <v>NULL</v>
      </c>
      <c r="H127" s="117" t="str">
        <f>VLOOKUP($C127,'[1]OP $ Collections by DMIS'!$C$5:$K$162,7,FALSE)</f>
        <v>NULL</v>
      </c>
      <c r="I127" s="117" t="str">
        <f>VLOOKUP($C127,'[1]OP $ Collections by DMIS'!$C$5:$K$162,8,FALSE)</f>
        <v>NULL</v>
      </c>
      <c r="J127" s="117" t="str">
        <f>VLOOKUP($C127,'[1]OP $ Collections by DMIS'!$C$5:$K$162,9,FALSE)</f>
        <v>NULL</v>
      </c>
      <c r="K127" s="64">
        <v>0.9880282901447982</v>
      </c>
      <c r="L127" s="33"/>
    </row>
    <row r="128" spans="2:12" x14ac:dyDescent="0.3">
      <c r="B128" s="106" t="s">
        <v>21</v>
      </c>
      <c r="C128" s="106" t="s">
        <v>264</v>
      </c>
      <c r="D128" s="106" t="s">
        <v>265</v>
      </c>
      <c r="E128" s="117">
        <f>VLOOKUP($C128,'[1]OP $ Collections by DMIS'!$C$5:$K$162,4,FALSE)</f>
        <v>160076.76</v>
      </c>
      <c r="F128" s="117">
        <f>VLOOKUP($C128,'[1]OP $ Collections by DMIS'!$C$5:$K$162,5,FALSE)</f>
        <v>172245</v>
      </c>
      <c r="G128" s="117">
        <f>VLOOKUP($C128,'[1]OP $ Collections by DMIS'!$C$5:$K$162,6,FALSE)</f>
        <v>113146.91</v>
      </c>
      <c r="H128" s="117">
        <f>VLOOKUP($C128,'[1]OP $ Collections by DMIS'!$C$5:$K$162,7,FALSE)</f>
        <v>202950.22</v>
      </c>
      <c r="I128" s="117">
        <f>VLOOKUP($C128,'[1]OP $ Collections by DMIS'!$C$5:$K$162,8,FALSE)</f>
        <v>180660.77</v>
      </c>
      <c r="J128" s="117">
        <f>VLOOKUP($C128,'[1]OP $ Collections by DMIS'!$C$5:$K$162,9,FALSE)</f>
        <v>64529.84</v>
      </c>
      <c r="K128" s="64">
        <v>0.9880282901447982</v>
      </c>
      <c r="L128" s="33">
        <f t="shared" si="2"/>
        <v>63757.307478517403</v>
      </c>
    </row>
    <row r="129" spans="2:12" x14ac:dyDescent="0.3">
      <c r="B129" s="106" t="s">
        <v>21</v>
      </c>
      <c r="C129" s="106" t="s">
        <v>266</v>
      </c>
      <c r="D129" s="106" t="s">
        <v>267</v>
      </c>
      <c r="E129" s="117">
        <f>VLOOKUP($C129,'[1]OP $ Collections by DMIS'!$C$5:$K$162,4,FALSE)</f>
        <v>202758.1</v>
      </c>
      <c r="F129" s="117">
        <f>VLOOKUP($C129,'[1]OP $ Collections by DMIS'!$C$5:$K$162,5,FALSE)</f>
        <v>133103.89000000001</v>
      </c>
      <c r="G129" s="117">
        <f>VLOOKUP($C129,'[1]OP $ Collections by DMIS'!$C$5:$K$162,6,FALSE)</f>
        <v>120166.1</v>
      </c>
      <c r="H129" s="117">
        <f>VLOOKUP($C129,'[1]OP $ Collections by DMIS'!$C$5:$K$162,7,FALSE)</f>
        <v>156539.79</v>
      </c>
      <c r="I129" s="117">
        <f>VLOOKUP($C129,'[1]OP $ Collections by DMIS'!$C$5:$K$162,8,FALSE)</f>
        <v>135084.84</v>
      </c>
      <c r="J129" s="117">
        <f>VLOOKUP($C129,'[1]OP $ Collections by DMIS'!$C$5:$K$162,9,FALSE)</f>
        <v>181620.64</v>
      </c>
      <c r="K129" s="64">
        <v>0.9880282901447982</v>
      </c>
      <c r="L129" s="33">
        <f t="shared" si="2"/>
        <v>179446.33039420395</v>
      </c>
    </row>
    <row r="130" spans="2:12" x14ac:dyDescent="0.3">
      <c r="B130" s="106" t="s">
        <v>268</v>
      </c>
      <c r="C130" s="106" t="s">
        <v>269</v>
      </c>
      <c r="D130" s="106" t="s">
        <v>270</v>
      </c>
      <c r="E130" s="117">
        <f>VLOOKUP($C130,'[1]OP $ Collections by DMIS'!$C$5:$K$162,4,FALSE)</f>
        <v>5609236.3899999997</v>
      </c>
      <c r="F130" s="117">
        <f>VLOOKUP($C130,'[1]OP $ Collections by DMIS'!$C$5:$K$162,5,FALSE)</f>
        <v>5011098.1100000003</v>
      </c>
      <c r="G130" s="117">
        <f>VLOOKUP($C130,'[1]OP $ Collections by DMIS'!$C$5:$K$162,6,FALSE)</f>
        <v>4592010.58</v>
      </c>
      <c r="H130" s="117">
        <f>VLOOKUP($C130,'[1]OP $ Collections by DMIS'!$C$5:$K$162,7,FALSE)</f>
        <v>3595737.72</v>
      </c>
      <c r="I130" s="117">
        <f>VLOOKUP($C130,'[1]OP $ Collections by DMIS'!$C$5:$K$162,8,FALSE)</f>
        <v>9540911.0199999996</v>
      </c>
      <c r="J130" s="117">
        <f>VLOOKUP($C130,'[1]OP $ Collections by DMIS'!$C$5:$K$162,9,FALSE)</f>
        <v>6677714.6699999999</v>
      </c>
      <c r="K130" s="64">
        <v>0.9880282901447982</v>
      </c>
      <c r="L130" s="33">
        <f t="shared" si="2"/>
        <v>6597771.0074749356</v>
      </c>
    </row>
    <row r="131" spans="2:12" ht="15" thickBot="1" x14ac:dyDescent="0.35">
      <c r="B131" s="106" t="s">
        <v>268</v>
      </c>
      <c r="C131" s="106" t="s">
        <v>271</v>
      </c>
      <c r="D131" s="106" t="s">
        <v>272</v>
      </c>
      <c r="E131" s="149">
        <f>VLOOKUP($C131,'[1]OP $ Collections by DMIS'!$C$5:$K$162,4,FALSE)</f>
        <v>6390572.9299999997</v>
      </c>
      <c r="F131" s="149">
        <f>VLOOKUP($C131,'[1]OP $ Collections by DMIS'!$C$5:$K$162,5,FALSE)</f>
        <v>5813251.3499999996</v>
      </c>
      <c r="G131" s="149">
        <f>VLOOKUP($C131,'[1]OP $ Collections by DMIS'!$C$5:$K$162,6,FALSE)</f>
        <v>4286512.72</v>
      </c>
      <c r="H131" s="149">
        <f>VLOOKUP($C131,'[1]OP $ Collections by DMIS'!$C$5:$K$162,7,FALSE)</f>
        <v>4916425.62</v>
      </c>
      <c r="I131" s="149">
        <f>VLOOKUP($C131,'[1]OP $ Collections by DMIS'!$C$5:$K$162,8,FALSE)</f>
        <v>4916829.3</v>
      </c>
      <c r="J131" s="149">
        <f>VLOOKUP($C131,'[1]OP $ Collections by DMIS'!$C$5:$K$162,9,FALSE)</f>
        <v>8162134.0599999996</v>
      </c>
      <c r="K131" s="64">
        <v>0.9880282901447982</v>
      </c>
      <c r="L131" s="33">
        <f t="shared" si="2"/>
        <v>8064419.3592344197</v>
      </c>
    </row>
    <row r="132" spans="2:12" x14ac:dyDescent="0.3">
      <c r="B132" s="106"/>
      <c r="C132" s="106"/>
      <c r="D132" s="106"/>
      <c r="K132" s="32"/>
      <c r="L132" s="32"/>
    </row>
  </sheetData>
  <sheetProtection algorithmName="SHA-512" hashValue="MyRjjGRewmK54jrZsraRQzgj19G28PQaTpc6EYh8UiMYqwekvp2yrvu/lbQuVsOefsKY7EMKv3I2uxYCr/rDdg==" saltValue="2jOXDMR3WyHrSoBvAb6kH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5" max="15" width="14.33203125" customWidth="1"/>
    <col min="16" max="16" width="13.6640625" customWidth="1"/>
  </cols>
  <sheetData>
    <row r="1" spans="1:18" x14ac:dyDescent="0.3">
      <c r="A1" s="42" t="s">
        <v>273</v>
      </c>
      <c r="B1" s="17"/>
      <c r="C1" s="17"/>
      <c r="D1" s="17"/>
      <c r="E1" s="17"/>
      <c r="F1" s="17"/>
      <c r="G1" s="17"/>
      <c r="H1" s="17"/>
      <c r="I1" s="17"/>
      <c r="J1" s="17"/>
    </row>
    <row r="3" spans="1:18" ht="15" thickBot="1" x14ac:dyDescent="0.35">
      <c r="A3" s="17"/>
      <c r="B3" s="42" t="s">
        <v>1</v>
      </c>
      <c r="C3" s="43" t="s">
        <v>2</v>
      </c>
      <c r="D3" s="43" t="s">
        <v>274</v>
      </c>
      <c r="E3" s="17"/>
      <c r="F3" s="44" t="s">
        <v>275</v>
      </c>
      <c r="G3" s="17"/>
      <c r="H3" s="17"/>
      <c r="I3" s="17"/>
      <c r="J3" s="17"/>
    </row>
    <row r="4" spans="1:18" ht="15" thickBot="1" x14ac:dyDescent="0.35">
      <c r="A4" s="17"/>
      <c r="B4" s="17"/>
      <c r="C4" s="17"/>
      <c r="D4" s="17"/>
      <c r="E4" s="76" t="s">
        <v>5</v>
      </c>
      <c r="F4" s="79" t="s">
        <v>6</v>
      </c>
      <c r="G4" s="76" t="s">
        <v>7</v>
      </c>
      <c r="H4" s="76" t="s">
        <v>8</v>
      </c>
      <c r="I4" s="80" t="s">
        <v>9</v>
      </c>
      <c r="J4" s="80" t="s">
        <v>10</v>
      </c>
      <c r="L4" s="5"/>
      <c r="M4" s="5"/>
      <c r="N4" s="5"/>
      <c r="O4" s="23" t="s">
        <v>9</v>
      </c>
      <c r="P4" s="96" t="s">
        <v>10</v>
      </c>
    </row>
    <row r="5" spans="1:18" x14ac:dyDescent="0.3">
      <c r="A5" s="17"/>
      <c r="B5" s="106" t="s">
        <v>13</v>
      </c>
      <c r="C5" s="106" t="s">
        <v>14</v>
      </c>
      <c r="D5" s="106" t="s">
        <v>15</v>
      </c>
      <c r="E5" s="78">
        <f>VLOOKUP($C5,'[1]OP Claims by DMISID'!$C$5:$K$164,4,FALSE)</f>
        <v>32954</v>
      </c>
      <c r="F5" s="78">
        <f>VLOOKUP($C5,'[1]OP Claims by DMISID'!$C$5:$K$164,5,FALSE)</f>
        <v>34123</v>
      </c>
      <c r="G5" s="78">
        <f>VLOOKUP($C5,'[1]OP Claims by DMISID'!$C$5:$K$164,6,FALSE)</f>
        <v>24297</v>
      </c>
      <c r="H5" s="78">
        <f>VLOOKUP($C5,'[1]OP Claims by DMISID'!$C$5:$K$164,7,FALSE)</f>
        <v>19261</v>
      </c>
      <c r="I5" s="78">
        <f>VLOOKUP($C5,'[1]OP Claims by DMISID'!$C$5:$K$164,8,FALSE)</f>
        <v>37517</v>
      </c>
      <c r="J5" s="78">
        <f>VLOOKUP($C5,'[1]OP Claims by DMISID'!$C$5:$K$164,9,FALSE)</f>
        <v>33333</v>
      </c>
      <c r="L5" s="45" t="s">
        <v>13</v>
      </c>
      <c r="M5" s="46"/>
      <c r="N5" s="46"/>
      <c r="O5" s="87">
        <f>SUM(I5:I75)</f>
        <v>808893</v>
      </c>
      <c r="P5" s="88">
        <f>SUM(J5:J75)</f>
        <v>665691</v>
      </c>
    </row>
    <row r="6" spans="1:18" x14ac:dyDescent="0.3">
      <c r="A6" s="17"/>
      <c r="B6" s="106" t="s">
        <v>13</v>
      </c>
      <c r="C6" s="106" t="s">
        <v>16</v>
      </c>
      <c r="D6" s="106" t="s">
        <v>17</v>
      </c>
      <c r="E6" s="78">
        <f>VLOOKUP($C6,'[1]OP Claims by DMISID'!$C$5:$K$164,4,FALSE)</f>
        <v>74010</v>
      </c>
      <c r="F6" s="78">
        <f>VLOOKUP($C6,'[1]OP Claims by DMISID'!$C$5:$K$164,5,FALSE)</f>
        <v>68622</v>
      </c>
      <c r="G6" s="78">
        <f>VLOOKUP($C6,'[1]OP Claims by DMISID'!$C$5:$K$164,6,FALSE)</f>
        <v>59703</v>
      </c>
      <c r="H6" s="78">
        <f>VLOOKUP($C6,'[1]OP Claims by DMISID'!$C$5:$K$164,7,FALSE)</f>
        <v>61542</v>
      </c>
      <c r="I6" s="78">
        <f>VLOOKUP($C6,'[1]OP Claims by DMISID'!$C$5:$K$164,8,FALSE)</f>
        <v>64636</v>
      </c>
      <c r="J6" s="78">
        <f>VLOOKUP($C6,'[1]OP Claims by DMISID'!$C$5:$K$164,9,FALSE)</f>
        <v>61217</v>
      </c>
      <c r="L6" s="47" t="s">
        <v>18</v>
      </c>
      <c r="M6" s="44"/>
      <c r="N6" s="44"/>
      <c r="O6" s="89">
        <f>SUM(I76:I108)</f>
        <v>693533</v>
      </c>
      <c r="P6" s="90">
        <f>SUM(J76:J108)</f>
        <v>601044</v>
      </c>
    </row>
    <row r="7" spans="1:18" x14ac:dyDescent="0.3">
      <c r="A7" s="17"/>
      <c r="B7" s="106" t="s">
        <v>13</v>
      </c>
      <c r="C7" s="106" t="s">
        <v>19</v>
      </c>
      <c r="D7" s="106" t="s">
        <v>20</v>
      </c>
      <c r="E7" s="78">
        <f>VLOOKUP($C7,'[1]OP Claims by DMISID'!$C$5:$K$164,4,FALSE)</f>
        <v>22651</v>
      </c>
      <c r="F7" s="78">
        <f>VLOOKUP($C7,'[1]OP Claims by DMISID'!$C$5:$K$164,5,FALSE)</f>
        <v>20965</v>
      </c>
      <c r="G7" s="78">
        <f>VLOOKUP($C7,'[1]OP Claims by DMISID'!$C$5:$K$164,6,FALSE)</f>
        <v>15311</v>
      </c>
      <c r="H7" s="78">
        <f>VLOOKUP($C7,'[1]OP Claims by DMISID'!$C$5:$K$164,7,FALSE)</f>
        <v>17338</v>
      </c>
      <c r="I7" s="78">
        <f>VLOOKUP($C7,'[1]OP Claims by DMISID'!$C$5:$K$164,8,FALSE)</f>
        <v>13873</v>
      </c>
      <c r="J7" s="78">
        <f>VLOOKUP($C7,'[1]OP Claims by DMISID'!$C$5:$K$164,9,FALSE)</f>
        <v>11170</v>
      </c>
      <c r="L7" s="47" t="s">
        <v>21</v>
      </c>
      <c r="M7" s="44"/>
      <c r="N7" s="44"/>
      <c r="O7" s="89">
        <f>SUM(I109:I130)</f>
        <v>306773</v>
      </c>
      <c r="P7" s="90">
        <f>SUM(J109:J130)</f>
        <v>248093</v>
      </c>
    </row>
    <row r="8" spans="1:18" ht="15" thickBot="1" x14ac:dyDescent="0.35">
      <c r="A8" s="17"/>
      <c r="B8" s="106" t="s">
        <v>13</v>
      </c>
      <c r="C8" s="106" t="s">
        <v>22</v>
      </c>
      <c r="D8" s="106" t="s">
        <v>23</v>
      </c>
      <c r="E8" s="78">
        <f>VLOOKUP($C8,'[1]OP Claims by DMISID'!$C$5:$K$164,4,FALSE)</f>
        <v>11377</v>
      </c>
      <c r="F8" s="78">
        <f>VLOOKUP($C8,'[1]OP Claims by DMISID'!$C$5:$K$164,5,FALSE)</f>
        <v>10664</v>
      </c>
      <c r="G8" s="78">
        <f>VLOOKUP($C8,'[1]OP Claims by DMISID'!$C$5:$K$164,6,FALSE)</f>
        <v>8794</v>
      </c>
      <c r="H8" s="78">
        <f>VLOOKUP($C8,'[1]OP Claims by DMISID'!$C$5:$K$164,7,FALSE)</f>
        <v>9629</v>
      </c>
      <c r="I8" s="78">
        <f>VLOOKUP($C8,'[1]OP Claims by DMISID'!$C$5:$K$164,8,FALSE)</f>
        <v>8055</v>
      </c>
      <c r="J8" s="78">
        <f>VLOOKUP($C8,'[1]OP Claims by DMISID'!$C$5:$K$164,9,FALSE)</f>
        <v>6232</v>
      </c>
      <c r="L8" s="47" t="s">
        <v>268</v>
      </c>
      <c r="M8" s="44"/>
      <c r="N8" s="44"/>
      <c r="O8" s="91">
        <f>SUM(I131:I132)</f>
        <v>201441</v>
      </c>
      <c r="P8" s="92">
        <f>SUM(J131:J132)</f>
        <v>224385</v>
      </c>
    </row>
    <row r="9" spans="1:18" ht="15" thickBot="1" x14ac:dyDescent="0.35">
      <c r="A9" s="17"/>
      <c r="B9" s="106" t="s">
        <v>13</v>
      </c>
      <c r="C9" s="106" t="s">
        <v>25</v>
      </c>
      <c r="D9" s="106" t="s">
        <v>26</v>
      </c>
      <c r="E9" s="78">
        <f>VLOOKUP($C9,'[1]OP Claims by DMISID'!$C$5:$K$164,4,FALSE)</f>
        <v>16572</v>
      </c>
      <c r="F9" s="78">
        <f>VLOOKUP($C9,'[1]OP Claims by DMISID'!$C$5:$K$164,5,FALSE)</f>
        <v>14658</v>
      </c>
      <c r="G9" s="78">
        <f>VLOOKUP($C9,'[1]OP Claims by DMISID'!$C$5:$K$164,6,FALSE)</f>
        <v>12432</v>
      </c>
      <c r="H9" s="78">
        <f>VLOOKUP($C9,'[1]OP Claims by DMISID'!$C$5:$K$164,7,FALSE)</f>
        <v>7521</v>
      </c>
      <c r="I9" s="78">
        <f>VLOOKUP($C9,'[1]OP Claims by DMISID'!$C$5:$K$164,8,FALSE)</f>
        <v>9549</v>
      </c>
      <c r="J9" s="78">
        <f>VLOOKUP($C9,'[1]OP Claims by DMISID'!$C$5:$K$164,9,FALSE)</f>
        <v>8561</v>
      </c>
      <c r="L9" s="48" t="s">
        <v>27</v>
      </c>
      <c r="M9" s="49"/>
      <c r="N9" s="49"/>
      <c r="O9" s="93">
        <f>SUM(I5:I132)</f>
        <v>2010640</v>
      </c>
      <c r="P9" s="94">
        <f>SUM(J5:J132)</f>
        <v>1739213</v>
      </c>
      <c r="R9" s="153">
        <f>(P9-O9)/O9</f>
        <v>-0.13499532487168264</v>
      </c>
    </row>
    <row r="10" spans="1:18" x14ac:dyDescent="0.3">
      <c r="A10" s="17"/>
      <c r="B10" s="106" t="s">
        <v>13</v>
      </c>
      <c r="C10" s="106" t="s">
        <v>28</v>
      </c>
      <c r="D10" s="106" t="s">
        <v>29</v>
      </c>
      <c r="E10" s="78">
        <f>VLOOKUP($C10,'[1]OP Claims by DMISID'!$C$5:$K$164,4,FALSE)</f>
        <v>52334</v>
      </c>
      <c r="F10" s="78">
        <f>VLOOKUP($C10,'[1]OP Claims by DMISID'!$C$5:$K$164,5,FALSE)</f>
        <v>43427</v>
      </c>
      <c r="G10" s="78">
        <f>VLOOKUP($C10,'[1]OP Claims by DMISID'!$C$5:$K$164,6,FALSE)</f>
        <v>36786</v>
      </c>
      <c r="H10" s="78">
        <f>VLOOKUP($C10,'[1]OP Claims by DMISID'!$C$5:$K$164,7,FALSE)</f>
        <v>31312</v>
      </c>
      <c r="I10" s="78">
        <f>VLOOKUP($C10,'[1]OP Claims by DMISID'!$C$5:$K$164,8,FALSE)</f>
        <v>25043</v>
      </c>
      <c r="J10" s="78">
        <f>VLOOKUP($C10,'[1]OP Claims by DMISID'!$C$5:$K$164,9,FALSE)</f>
        <v>22753</v>
      </c>
      <c r="O10" s="126"/>
      <c r="P10" s="126"/>
    </row>
    <row r="11" spans="1:18" x14ac:dyDescent="0.3">
      <c r="A11" s="17"/>
      <c r="B11" s="106" t="s">
        <v>13</v>
      </c>
      <c r="C11" s="106" t="s">
        <v>30</v>
      </c>
      <c r="D11" s="106" t="s">
        <v>31</v>
      </c>
      <c r="E11" s="78">
        <f>VLOOKUP($C11,'[1]OP Claims by DMISID'!$C$5:$K$164,4,FALSE)</f>
        <v>2954</v>
      </c>
      <c r="F11" s="78">
        <f>VLOOKUP($C11,'[1]OP Claims by DMISID'!$C$5:$K$164,5,FALSE)</f>
        <v>2749</v>
      </c>
      <c r="G11" s="78">
        <f>VLOOKUP($C11,'[1]OP Claims by DMISID'!$C$5:$K$164,6,FALSE)</f>
        <v>2236</v>
      </c>
      <c r="H11" s="78">
        <f>VLOOKUP($C11,'[1]OP Claims by DMISID'!$C$5:$K$164,7,FALSE)</f>
        <v>2414</v>
      </c>
      <c r="I11" s="78">
        <f>VLOOKUP($C11,'[1]OP Claims by DMISID'!$C$5:$K$164,8,FALSE)</f>
        <v>2086</v>
      </c>
      <c r="J11" s="78">
        <f>VLOOKUP($C11,'[1]OP Claims by DMISID'!$C$5:$K$164,9,FALSE)</f>
        <v>1573</v>
      </c>
      <c r="O11" s="61"/>
      <c r="P11" s="61"/>
    </row>
    <row r="12" spans="1:18" x14ac:dyDescent="0.3">
      <c r="A12" s="17"/>
      <c r="B12" s="106" t="s">
        <v>13</v>
      </c>
      <c r="C12" s="106" t="s">
        <v>32</v>
      </c>
      <c r="D12" s="106" t="s">
        <v>33</v>
      </c>
      <c r="E12" s="78">
        <f>VLOOKUP($C12,'[1]OP Claims by DMISID'!$C$5:$K$164,4,FALSE)</f>
        <v>3134</v>
      </c>
      <c r="F12" s="78">
        <f>VLOOKUP($C12,'[1]OP Claims by DMISID'!$C$5:$K$164,5,FALSE)</f>
        <v>3200</v>
      </c>
      <c r="G12" s="78">
        <f>VLOOKUP($C12,'[1]OP Claims by DMISID'!$C$5:$K$164,6,FALSE)</f>
        <v>2991</v>
      </c>
      <c r="H12" s="78">
        <f>VLOOKUP($C12,'[1]OP Claims by DMISID'!$C$5:$K$164,7,FALSE)</f>
        <v>2534</v>
      </c>
      <c r="I12" s="78">
        <f>VLOOKUP($C12,'[1]OP Claims by DMISID'!$C$5:$K$164,8,FALSE)</f>
        <v>2163</v>
      </c>
      <c r="J12" s="78">
        <f>VLOOKUP($C12,'[1]OP Claims by DMISID'!$C$5:$K$164,9,FALSE)</f>
        <v>1678</v>
      </c>
    </row>
    <row r="13" spans="1:18" x14ac:dyDescent="0.3">
      <c r="A13" s="17"/>
      <c r="B13" s="106" t="s">
        <v>13</v>
      </c>
      <c r="C13" s="106" t="s">
        <v>34</v>
      </c>
      <c r="D13" s="106" t="s">
        <v>35</v>
      </c>
      <c r="E13" s="78">
        <f>VLOOKUP($C13,'[1]OP Claims by DMISID'!$C$5:$K$164,4,FALSE)</f>
        <v>4111</v>
      </c>
      <c r="F13" s="78">
        <f>VLOOKUP($C13,'[1]OP Claims by DMISID'!$C$5:$K$164,5,FALSE)</f>
        <v>3804</v>
      </c>
      <c r="G13" s="78">
        <f>VLOOKUP($C13,'[1]OP Claims by DMISID'!$C$5:$K$164,6,FALSE)</f>
        <v>3350</v>
      </c>
      <c r="H13" s="78">
        <f>VLOOKUP($C13,'[1]OP Claims by DMISID'!$C$5:$K$164,7,FALSE)</f>
        <v>3451</v>
      </c>
      <c r="I13" s="78">
        <f>VLOOKUP($C13,'[1]OP Claims by DMISID'!$C$5:$K$164,8,FALSE)</f>
        <v>3155</v>
      </c>
      <c r="J13" s="78">
        <f>VLOOKUP($C13,'[1]OP Claims by DMISID'!$C$5:$K$164,9,FALSE)</f>
        <v>2503</v>
      </c>
    </row>
    <row r="14" spans="1:18" x14ac:dyDescent="0.3">
      <c r="A14" s="17"/>
      <c r="B14" s="106" t="s">
        <v>13</v>
      </c>
      <c r="C14" s="106" t="s">
        <v>36</v>
      </c>
      <c r="D14" s="106" t="s">
        <v>37</v>
      </c>
      <c r="E14" s="78">
        <f>VLOOKUP($C14,'[1]OP Claims by DMISID'!$C$5:$K$164,4,FALSE)</f>
        <v>19341</v>
      </c>
      <c r="F14" s="78">
        <f>VLOOKUP($C14,'[1]OP Claims by DMISID'!$C$5:$K$164,5,FALSE)</f>
        <v>18274</v>
      </c>
      <c r="G14" s="78">
        <f>VLOOKUP($C14,'[1]OP Claims by DMISID'!$C$5:$K$164,6,FALSE)</f>
        <v>11815</v>
      </c>
      <c r="H14" s="78">
        <f>VLOOKUP($C14,'[1]OP Claims by DMISID'!$C$5:$K$164,7,FALSE)</f>
        <v>13123</v>
      </c>
      <c r="I14" s="78">
        <f>VLOOKUP($C14,'[1]OP Claims by DMISID'!$C$5:$K$164,8,FALSE)</f>
        <v>11830</v>
      </c>
      <c r="J14" s="78">
        <f>VLOOKUP($C14,'[1]OP Claims by DMISID'!$C$5:$K$164,9,FALSE)</f>
        <v>10259</v>
      </c>
    </row>
    <row r="15" spans="1:18" x14ac:dyDescent="0.3">
      <c r="A15" s="17"/>
      <c r="B15" s="106" t="s">
        <v>13</v>
      </c>
      <c r="C15" s="106" t="s">
        <v>38</v>
      </c>
      <c r="D15" s="106" t="s">
        <v>39</v>
      </c>
      <c r="E15" s="78">
        <f>VLOOKUP($C15,'[1]OP Claims by DMISID'!$C$5:$K$164,4,FALSE)</f>
        <v>29553</v>
      </c>
      <c r="F15" s="78">
        <f>VLOOKUP($C15,'[1]OP Claims by DMISID'!$C$5:$K$164,5,FALSE)</f>
        <v>27978</v>
      </c>
      <c r="G15" s="78">
        <f>VLOOKUP($C15,'[1]OP Claims by DMISID'!$C$5:$K$164,6,FALSE)</f>
        <v>22989</v>
      </c>
      <c r="H15" s="78">
        <f>VLOOKUP($C15,'[1]OP Claims by DMISID'!$C$5:$K$164,7,FALSE)</f>
        <v>8075</v>
      </c>
      <c r="I15" s="78">
        <f>VLOOKUP($C15,'[1]OP Claims by DMISID'!$C$5:$K$164,8,FALSE)</f>
        <v>16177</v>
      </c>
      <c r="J15" s="78">
        <f>VLOOKUP($C15,'[1]OP Claims by DMISID'!$C$5:$K$164,9,FALSE)</f>
        <v>11137</v>
      </c>
    </row>
    <row r="16" spans="1:18" x14ac:dyDescent="0.3">
      <c r="A16" s="17"/>
      <c r="B16" s="106" t="s">
        <v>13</v>
      </c>
      <c r="C16" s="106" t="s">
        <v>40</v>
      </c>
      <c r="D16" s="106" t="s">
        <v>41</v>
      </c>
      <c r="E16" s="78">
        <f>VLOOKUP($C16,'[1]OP Claims by DMISID'!$C$5:$K$164,4,FALSE)</f>
        <v>33821</v>
      </c>
      <c r="F16" s="78">
        <f>VLOOKUP($C16,'[1]OP Claims by DMISID'!$C$5:$K$164,5,FALSE)</f>
        <v>28760</v>
      </c>
      <c r="G16" s="78">
        <f>VLOOKUP($C16,'[1]OP Claims by DMISID'!$C$5:$K$164,6,FALSE)</f>
        <v>24077</v>
      </c>
      <c r="H16" s="78">
        <f>VLOOKUP($C16,'[1]OP Claims by DMISID'!$C$5:$K$164,7,FALSE)</f>
        <v>12351</v>
      </c>
      <c r="I16" s="78">
        <f>VLOOKUP($C16,'[1]OP Claims by DMISID'!$C$5:$K$164,8,FALSE)</f>
        <v>24707</v>
      </c>
      <c r="J16" s="78">
        <f>VLOOKUP($C16,'[1]OP Claims by DMISID'!$C$5:$K$164,9,FALSE)</f>
        <v>21875</v>
      </c>
    </row>
    <row r="17" spans="2:10" x14ac:dyDescent="0.3">
      <c r="B17" s="106" t="s">
        <v>13</v>
      </c>
      <c r="C17" s="106" t="s">
        <v>42</v>
      </c>
      <c r="D17" s="106" t="s">
        <v>43</v>
      </c>
      <c r="E17" s="78">
        <f>VLOOKUP($C17,'[1]OP Claims by DMISID'!$C$5:$K$164,4,FALSE)</f>
        <v>9616</v>
      </c>
      <c r="F17" s="78">
        <f>VLOOKUP($C17,'[1]OP Claims by DMISID'!$C$5:$K$164,5,FALSE)</f>
        <v>8480</v>
      </c>
      <c r="G17" s="78">
        <f>VLOOKUP($C17,'[1]OP Claims by DMISID'!$C$5:$K$164,6,FALSE)</f>
        <v>6141</v>
      </c>
      <c r="H17" s="78">
        <f>VLOOKUP($C17,'[1]OP Claims by DMISID'!$C$5:$K$164,7,FALSE)</f>
        <v>4714</v>
      </c>
      <c r="I17" s="78">
        <f>VLOOKUP($C17,'[1]OP Claims by DMISID'!$C$5:$K$164,8,FALSE)</f>
        <v>8181</v>
      </c>
      <c r="J17" s="78">
        <f>VLOOKUP($C17,'[1]OP Claims by DMISID'!$C$5:$K$164,9,FALSE)</f>
        <v>5169</v>
      </c>
    </row>
    <row r="18" spans="2:10" x14ac:dyDescent="0.3">
      <c r="B18" s="106" t="s">
        <v>13</v>
      </c>
      <c r="C18" s="106" t="s">
        <v>44</v>
      </c>
      <c r="D18" s="106" t="s">
        <v>45</v>
      </c>
      <c r="E18" s="78">
        <f>VLOOKUP($C18,'[1]OP Claims by DMISID'!$C$5:$K$164,4,FALSE)</f>
        <v>33755</v>
      </c>
      <c r="F18" s="78">
        <f>VLOOKUP($C18,'[1]OP Claims by DMISID'!$C$5:$K$164,5,FALSE)</f>
        <v>28102</v>
      </c>
      <c r="G18" s="78">
        <f>VLOOKUP($C18,'[1]OP Claims by DMISID'!$C$5:$K$164,6,FALSE)</f>
        <v>23505</v>
      </c>
      <c r="H18" s="78">
        <f>VLOOKUP($C18,'[1]OP Claims by DMISID'!$C$5:$K$164,7,FALSE)</f>
        <v>10864</v>
      </c>
      <c r="I18" s="78">
        <f>VLOOKUP($C18,'[1]OP Claims by DMISID'!$C$5:$K$164,8,FALSE)</f>
        <v>17771</v>
      </c>
      <c r="J18" s="78">
        <f>VLOOKUP($C18,'[1]OP Claims by DMISID'!$C$5:$K$164,9,FALSE)</f>
        <v>16438</v>
      </c>
    </row>
    <row r="19" spans="2:10" x14ac:dyDescent="0.3">
      <c r="B19" s="106" t="s">
        <v>13</v>
      </c>
      <c r="C19" s="106" t="s">
        <v>46</v>
      </c>
      <c r="D19" s="106" t="s">
        <v>47</v>
      </c>
      <c r="E19" s="78">
        <f>VLOOKUP($C19,'[1]OP Claims by DMISID'!$C$5:$K$164,4,FALSE)</f>
        <v>27612</v>
      </c>
      <c r="F19" s="78">
        <f>VLOOKUP($C19,'[1]OP Claims by DMISID'!$C$5:$K$164,5,FALSE)</f>
        <v>20974</v>
      </c>
      <c r="G19" s="78">
        <f>VLOOKUP($C19,'[1]OP Claims by DMISID'!$C$5:$K$164,6,FALSE)</f>
        <v>17883</v>
      </c>
      <c r="H19" s="78">
        <f>VLOOKUP($C19,'[1]OP Claims by DMISID'!$C$5:$K$164,7,FALSE)</f>
        <v>8953</v>
      </c>
      <c r="I19" s="78">
        <f>VLOOKUP($C19,'[1]OP Claims by DMISID'!$C$5:$K$164,8,FALSE)</f>
        <v>16082</v>
      </c>
      <c r="J19" s="78">
        <f>VLOOKUP($C19,'[1]OP Claims by DMISID'!$C$5:$K$164,9,FALSE)</f>
        <v>12954</v>
      </c>
    </row>
    <row r="20" spans="2:10" x14ac:dyDescent="0.3">
      <c r="B20" s="106" t="s">
        <v>13</v>
      </c>
      <c r="C20" s="106" t="s">
        <v>48</v>
      </c>
      <c r="D20" s="106" t="s">
        <v>49</v>
      </c>
      <c r="E20" s="78">
        <f>VLOOKUP($C20,'[1]OP Claims by DMISID'!$C$5:$K$164,4,FALSE)</f>
        <v>4307</v>
      </c>
      <c r="F20" s="78">
        <f>VLOOKUP($C20,'[1]OP Claims by DMISID'!$C$5:$K$164,5,FALSE)</f>
        <v>4147</v>
      </c>
      <c r="G20" s="78">
        <f>VLOOKUP($C20,'[1]OP Claims by DMISID'!$C$5:$K$164,6,FALSE)</f>
        <v>3304</v>
      </c>
      <c r="H20" s="78">
        <f>VLOOKUP($C20,'[1]OP Claims by DMISID'!$C$5:$K$164,7,FALSE)</f>
        <v>3423</v>
      </c>
      <c r="I20" s="78">
        <f>VLOOKUP($C20,'[1]OP Claims by DMISID'!$C$5:$K$164,8,FALSE)</f>
        <v>4230</v>
      </c>
      <c r="J20" s="78">
        <f>VLOOKUP($C20,'[1]OP Claims by DMISID'!$C$5:$K$164,9,FALSE)</f>
        <v>3475</v>
      </c>
    </row>
    <row r="21" spans="2:10" x14ac:dyDescent="0.3">
      <c r="B21" s="106" t="s">
        <v>13</v>
      </c>
      <c r="C21" s="106" t="s">
        <v>50</v>
      </c>
      <c r="D21" s="106" t="s">
        <v>51</v>
      </c>
      <c r="E21" s="78">
        <f>VLOOKUP($C21,'[1]OP Claims by DMISID'!$C$5:$K$164,4,FALSE)</f>
        <v>21918</v>
      </c>
      <c r="F21" s="78">
        <f>VLOOKUP($C21,'[1]OP Claims by DMISID'!$C$5:$K$164,5,FALSE)</f>
        <v>18502</v>
      </c>
      <c r="G21" s="78">
        <f>VLOOKUP($C21,'[1]OP Claims by DMISID'!$C$5:$K$164,6,FALSE)</f>
        <v>15315</v>
      </c>
      <c r="H21" s="78">
        <f>VLOOKUP($C21,'[1]OP Claims by DMISID'!$C$5:$K$164,7,FALSE)</f>
        <v>8036</v>
      </c>
      <c r="I21" s="78">
        <f>VLOOKUP($C21,'[1]OP Claims by DMISID'!$C$5:$K$164,8,FALSE)</f>
        <v>14044</v>
      </c>
      <c r="J21" s="78">
        <f>VLOOKUP($C21,'[1]OP Claims by DMISID'!$C$5:$K$164,9,FALSE)</f>
        <v>11367</v>
      </c>
    </row>
    <row r="22" spans="2:10" x14ac:dyDescent="0.3">
      <c r="B22" s="106" t="s">
        <v>13</v>
      </c>
      <c r="C22" s="106" t="s">
        <v>52</v>
      </c>
      <c r="D22" s="106" t="s">
        <v>53</v>
      </c>
      <c r="E22" s="78">
        <f>VLOOKUP($C22,'[1]OP Claims by DMISID'!$C$5:$K$164,4,FALSE)</f>
        <v>7694</v>
      </c>
      <c r="F22" s="78">
        <f>VLOOKUP($C22,'[1]OP Claims by DMISID'!$C$5:$K$164,5,FALSE)</f>
        <v>7419</v>
      </c>
      <c r="G22" s="78">
        <f>VLOOKUP($C22,'[1]OP Claims by DMISID'!$C$5:$K$164,6,FALSE)</f>
        <v>6159</v>
      </c>
      <c r="H22" s="78">
        <f>VLOOKUP($C22,'[1]OP Claims by DMISID'!$C$5:$K$164,7,FALSE)</f>
        <v>7608</v>
      </c>
      <c r="I22" s="78">
        <f>VLOOKUP($C22,'[1]OP Claims by DMISID'!$C$5:$K$164,8,FALSE)</f>
        <v>6012</v>
      </c>
      <c r="J22" s="78">
        <f>VLOOKUP($C22,'[1]OP Claims by DMISID'!$C$5:$K$164,9,FALSE)</f>
        <v>4676</v>
      </c>
    </row>
    <row r="23" spans="2:10" x14ac:dyDescent="0.3">
      <c r="B23" s="106" t="s">
        <v>13</v>
      </c>
      <c r="C23" s="106" t="s">
        <v>54</v>
      </c>
      <c r="D23" s="106" t="s">
        <v>55</v>
      </c>
      <c r="E23" s="78">
        <f>VLOOKUP($C23,'[1]OP Claims by DMISID'!$C$5:$K$164,4,FALSE)</f>
        <v>32531</v>
      </c>
      <c r="F23" s="78">
        <f>VLOOKUP($C23,'[1]OP Claims by DMISID'!$C$5:$K$164,5,FALSE)</f>
        <v>28129</v>
      </c>
      <c r="G23" s="78">
        <f>VLOOKUP($C23,'[1]OP Claims by DMISID'!$C$5:$K$164,6,FALSE)</f>
        <v>22526</v>
      </c>
      <c r="H23" s="78">
        <f>VLOOKUP($C23,'[1]OP Claims by DMISID'!$C$5:$K$164,7,FALSE)</f>
        <v>10814</v>
      </c>
      <c r="I23" s="78">
        <f>VLOOKUP($C23,'[1]OP Claims by DMISID'!$C$5:$K$164,8,FALSE)</f>
        <v>18155</v>
      </c>
      <c r="J23" s="78">
        <f>VLOOKUP($C23,'[1]OP Claims by DMISID'!$C$5:$K$164,9,FALSE)</f>
        <v>16189</v>
      </c>
    </row>
    <row r="24" spans="2:10" x14ac:dyDescent="0.3">
      <c r="B24" s="106" t="s">
        <v>13</v>
      </c>
      <c r="C24" s="106" t="s">
        <v>56</v>
      </c>
      <c r="D24" s="106" t="s">
        <v>57</v>
      </c>
      <c r="E24" s="78">
        <f>VLOOKUP($C24,'[1]OP Claims by DMISID'!$C$5:$K$164,4,FALSE)</f>
        <v>12511</v>
      </c>
      <c r="F24" s="78">
        <f>VLOOKUP($C24,'[1]OP Claims by DMISID'!$C$5:$K$164,5,FALSE)</f>
        <v>10742</v>
      </c>
      <c r="G24" s="78">
        <f>VLOOKUP($C24,'[1]OP Claims by DMISID'!$C$5:$K$164,6,FALSE)</f>
        <v>8818</v>
      </c>
      <c r="H24" s="78">
        <f>VLOOKUP($C24,'[1]OP Claims by DMISID'!$C$5:$K$164,7,FALSE)</f>
        <v>5049</v>
      </c>
      <c r="I24" s="78">
        <f>VLOOKUP($C24,'[1]OP Claims by DMISID'!$C$5:$K$164,8,FALSE)</f>
        <v>7848</v>
      </c>
      <c r="J24" s="78">
        <f>VLOOKUP($C24,'[1]OP Claims by DMISID'!$C$5:$K$164,9,FALSE)</f>
        <v>5622</v>
      </c>
    </row>
    <row r="25" spans="2:10" x14ac:dyDescent="0.3">
      <c r="B25" s="106" t="s">
        <v>13</v>
      </c>
      <c r="C25" s="106" t="s">
        <v>58</v>
      </c>
      <c r="D25" s="106" t="s">
        <v>59</v>
      </c>
      <c r="E25" s="78">
        <f>VLOOKUP($C25,'[1]OP Claims by DMISID'!$C$5:$K$164,4,FALSE)</f>
        <v>18032</v>
      </c>
      <c r="F25" s="78">
        <f>VLOOKUP($C25,'[1]OP Claims by DMISID'!$C$5:$K$164,5,FALSE)</f>
        <v>16587</v>
      </c>
      <c r="G25" s="78">
        <f>VLOOKUP($C25,'[1]OP Claims by DMISID'!$C$5:$K$164,6,FALSE)</f>
        <v>12885</v>
      </c>
      <c r="H25" s="78">
        <f>VLOOKUP($C25,'[1]OP Claims by DMISID'!$C$5:$K$164,7,FALSE)</f>
        <v>10199</v>
      </c>
      <c r="I25" s="78">
        <f>VLOOKUP($C25,'[1]OP Claims by DMISID'!$C$5:$K$164,8,FALSE)</f>
        <v>14307</v>
      </c>
      <c r="J25" s="78">
        <f>VLOOKUP($C25,'[1]OP Claims by DMISID'!$C$5:$K$164,9,FALSE)</f>
        <v>10723</v>
      </c>
    </row>
    <row r="26" spans="2:10" x14ac:dyDescent="0.3">
      <c r="B26" s="106" t="s">
        <v>13</v>
      </c>
      <c r="C26" s="106" t="s">
        <v>60</v>
      </c>
      <c r="D26" s="106" t="s">
        <v>61</v>
      </c>
      <c r="E26" s="78">
        <f>VLOOKUP($C26,'[1]OP Claims by DMISID'!$C$5:$K$164,4,FALSE)</f>
        <v>43271</v>
      </c>
      <c r="F26" s="78">
        <f>VLOOKUP($C26,'[1]OP Claims by DMISID'!$C$5:$K$164,5,FALSE)</f>
        <v>40500</v>
      </c>
      <c r="G26" s="78">
        <f>VLOOKUP($C26,'[1]OP Claims by DMISID'!$C$5:$K$164,6,FALSE)</f>
        <v>32492</v>
      </c>
      <c r="H26" s="78">
        <f>VLOOKUP($C26,'[1]OP Claims by DMISID'!$C$5:$K$164,7,FALSE)</f>
        <v>16476</v>
      </c>
      <c r="I26" s="78">
        <f>VLOOKUP($C26,'[1]OP Claims by DMISID'!$C$5:$K$164,8,FALSE)</f>
        <v>32048</v>
      </c>
      <c r="J26" s="78">
        <f>VLOOKUP($C26,'[1]OP Claims by DMISID'!$C$5:$K$164,9,FALSE)</f>
        <v>24194</v>
      </c>
    </row>
    <row r="27" spans="2:10" x14ac:dyDescent="0.3">
      <c r="B27" s="106" t="s">
        <v>13</v>
      </c>
      <c r="C27" s="106" t="s">
        <v>62</v>
      </c>
      <c r="D27" s="106" t="s">
        <v>63</v>
      </c>
      <c r="E27" s="78">
        <f>VLOOKUP($C27,'[1]OP Claims by DMISID'!$C$5:$K$164,4,FALSE)</f>
        <v>43508</v>
      </c>
      <c r="F27" s="78">
        <f>VLOOKUP($C27,'[1]OP Claims by DMISID'!$C$5:$K$164,5,FALSE)</f>
        <v>40386</v>
      </c>
      <c r="G27" s="78">
        <f>VLOOKUP($C27,'[1]OP Claims by DMISID'!$C$5:$K$164,6,FALSE)</f>
        <v>30573</v>
      </c>
      <c r="H27" s="78">
        <f>VLOOKUP($C27,'[1]OP Claims by DMISID'!$C$5:$K$164,7,FALSE)</f>
        <v>24741</v>
      </c>
      <c r="I27" s="78">
        <f>VLOOKUP($C27,'[1]OP Claims by DMISID'!$C$5:$K$164,8,FALSE)</f>
        <v>32327</v>
      </c>
      <c r="J27" s="78">
        <f>VLOOKUP($C27,'[1]OP Claims by DMISID'!$C$5:$K$164,9,FALSE)</f>
        <v>24725</v>
      </c>
    </row>
    <row r="28" spans="2:10" x14ac:dyDescent="0.3">
      <c r="B28" s="106" t="s">
        <v>13</v>
      </c>
      <c r="C28" s="106" t="s">
        <v>64</v>
      </c>
      <c r="D28" s="106" t="s">
        <v>65</v>
      </c>
      <c r="E28" s="78">
        <f>VLOOKUP($C28,'[1]OP Claims by DMISID'!$C$5:$K$164,4,FALSE)</f>
        <v>5027</v>
      </c>
      <c r="F28" s="78">
        <f>VLOOKUP($C28,'[1]OP Claims by DMISID'!$C$5:$K$164,5,FALSE)</f>
        <v>4016</v>
      </c>
      <c r="G28" s="78">
        <f>VLOOKUP($C28,'[1]OP Claims by DMISID'!$C$5:$K$164,6,FALSE)</f>
        <v>3231</v>
      </c>
      <c r="H28" s="78">
        <f>VLOOKUP($C28,'[1]OP Claims by DMISID'!$C$5:$K$164,7,FALSE)</f>
        <v>2491</v>
      </c>
      <c r="I28" s="78">
        <f>VLOOKUP($C28,'[1]OP Claims by DMISID'!$C$5:$K$164,8,FALSE)</f>
        <v>4092</v>
      </c>
      <c r="J28" s="78">
        <f>VLOOKUP($C28,'[1]OP Claims by DMISID'!$C$5:$K$164,9,FALSE)</f>
        <v>3582</v>
      </c>
    </row>
    <row r="29" spans="2:10" x14ac:dyDescent="0.3">
      <c r="B29" s="106" t="s">
        <v>13</v>
      </c>
      <c r="C29" s="106" t="s">
        <v>66</v>
      </c>
      <c r="D29" s="106" t="s">
        <v>67</v>
      </c>
      <c r="E29" s="78">
        <f>VLOOKUP($C29,'[1]OP Claims by DMISID'!$C$5:$K$164,4,FALSE)</f>
        <v>5614</v>
      </c>
      <c r="F29" s="78">
        <f>VLOOKUP($C29,'[1]OP Claims by DMISID'!$C$5:$K$164,5,FALSE)</f>
        <v>5098</v>
      </c>
      <c r="G29" s="78">
        <f>VLOOKUP($C29,'[1]OP Claims by DMISID'!$C$5:$K$164,6,FALSE)</f>
        <v>3436</v>
      </c>
      <c r="H29" s="78">
        <f>VLOOKUP($C29,'[1]OP Claims by DMISID'!$C$5:$K$164,7,FALSE)</f>
        <v>2618</v>
      </c>
      <c r="I29" s="78">
        <f>VLOOKUP($C29,'[1]OP Claims by DMISID'!$C$5:$K$164,8,FALSE)</f>
        <v>2986</v>
      </c>
      <c r="J29" s="78">
        <f>VLOOKUP($C29,'[1]OP Claims by DMISID'!$C$5:$K$164,9,FALSE)</f>
        <v>3342</v>
      </c>
    </row>
    <row r="30" spans="2:10" x14ac:dyDescent="0.3">
      <c r="B30" s="106" t="s">
        <v>13</v>
      </c>
      <c r="C30" s="106" t="s">
        <v>68</v>
      </c>
      <c r="D30" s="106" t="s">
        <v>69</v>
      </c>
      <c r="E30" s="78">
        <f>VLOOKUP($C30,'[1]OP Claims by DMISID'!$C$5:$K$164,4,FALSE)</f>
        <v>4811</v>
      </c>
      <c r="F30" s="78">
        <f>VLOOKUP($C30,'[1]OP Claims by DMISID'!$C$5:$K$164,5,FALSE)</f>
        <v>3663</v>
      </c>
      <c r="G30" s="78">
        <f>VLOOKUP($C30,'[1]OP Claims by DMISID'!$C$5:$K$164,6,FALSE)</f>
        <v>3773</v>
      </c>
      <c r="H30" s="78">
        <f>VLOOKUP($C30,'[1]OP Claims by DMISID'!$C$5:$K$164,7,FALSE)</f>
        <v>3761</v>
      </c>
      <c r="I30" s="78">
        <f>VLOOKUP($C30,'[1]OP Claims by DMISID'!$C$5:$K$164,8,FALSE)</f>
        <v>2749</v>
      </c>
      <c r="J30" s="78">
        <f>VLOOKUP($C30,'[1]OP Claims by DMISID'!$C$5:$K$164,9,FALSE)</f>
        <v>2472</v>
      </c>
    </row>
    <row r="31" spans="2:10" x14ac:dyDescent="0.3">
      <c r="B31" s="106" t="s">
        <v>13</v>
      </c>
      <c r="C31" s="106" t="s">
        <v>70</v>
      </c>
      <c r="D31" s="106" t="s">
        <v>71</v>
      </c>
      <c r="E31" s="78">
        <f>VLOOKUP($C31,'[1]OP Claims by DMISID'!$C$5:$K$164,4,FALSE)</f>
        <v>20673</v>
      </c>
      <c r="F31" s="78">
        <f>VLOOKUP($C31,'[1]OP Claims by DMISID'!$C$5:$K$164,5,FALSE)</f>
        <v>20901</v>
      </c>
      <c r="G31" s="78">
        <f>VLOOKUP($C31,'[1]OP Claims by DMISID'!$C$5:$K$164,6,FALSE)</f>
        <v>16913</v>
      </c>
      <c r="H31" s="78">
        <f>VLOOKUP($C31,'[1]OP Claims by DMISID'!$C$5:$K$164,7,FALSE)</f>
        <v>15450</v>
      </c>
      <c r="I31" s="78">
        <f>VLOOKUP($C31,'[1]OP Claims by DMISID'!$C$5:$K$164,8,FALSE)</f>
        <v>20456</v>
      </c>
      <c r="J31" s="78">
        <f>VLOOKUP($C31,'[1]OP Claims by DMISID'!$C$5:$K$164,9,FALSE)</f>
        <v>16870</v>
      </c>
    </row>
    <row r="32" spans="2:10" x14ac:dyDescent="0.3">
      <c r="B32" s="106" t="s">
        <v>13</v>
      </c>
      <c r="C32" s="106" t="s">
        <v>72</v>
      </c>
      <c r="D32" s="106" t="s">
        <v>73</v>
      </c>
      <c r="E32" s="78">
        <f>VLOOKUP($C32,'[1]OP Claims by DMISID'!$C$5:$K$164,4,FALSE)</f>
        <v>57076</v>
      </c>
      <c r="F32" s="78">
        <f>VLOOKUP($C32,'[1]OP Claims by DMISID'!$C$5:$K$164,5,FALSE)</f>
        <v>64408</v>
      </c>
      <c r="G32" s="78">
        <f>VLOOKUP($C32,'[1]OP Claims by DMISID'!$C$5:$K$164,6,FALSE)</f>
        <v>52302</v>
      </c>
      <c r="H32" s="78">
        <f>VLOOKUP($C32,'[1]OP Claims by DMISID'!$C$5:$K$164,7,FALSE)</f>
        <v>62423</v>
      </c>
      <c r="I32" s="78">
        <f>VLOOKUP($C32,'[1]OP Claims by DMISID'!$C$5:$K$164,8,FALSE)</f>
        <v>55805</v>
      </c>
      <c r="J32" s="78">
        <f>VLOOKUP($C32,'[1]OP Claims by DMISID'!$C$5:$K$164,9,FALSE)</f>
        <v>46069</v>
      </c>
    </row>
    <row r="33" spans="2:10" x14ac:dyDescent="0.3">
      <c r="B33" s="106" t="s">
        <v>13</v>
      </c>
      <c r="C33" s="106" t="s">
        <v>74</v>
      </c>
      <c r="D33" s="106" t="s">
        <v>75</v>
      </c>
      <c r="E33" s="78">
        <f>VLOOKUP($C33,'[1]OP Claims by DMISID'!$C$5:$K$164,4,FALSE)</f>
        <v>14518</v>
      </c>
      <c r="F33" s="78">
        <f>VLOOKUP($C33,'[1]OP Claims by DMISID'!$C$5:$K$164,5,FALSE)</f>
        <v>12046</v>
      </c>
      <c r="G33" s="78">
        <f>VLOOKUP($C33,'[1]OP Claims by DMISID'!$C$5:$K$164,6,FALSE)</f>
        <v>10497</v>
      </c>
      <c r="H33" s="78">
        <f>VLOOKUP($C33,'[1]OP Claims by DMISID'!$C$5:$K$164,7,FALSE)</f>
        <v>6337</v>
      </c>
      <c r="I33" s="78">
        <f>VLOOKUP($C33,'[1]OP Claims by DMISID'!$C$5:$K$164,8,FALSE)</f>
        <v>6827</v>
      </c>
      <c r="J33" s="78">
        <f>VLOOKUP($C33,'[1]OP Claims by DMISID'!$C$5:$K$164,9,FALSE)</f>
        <v>6357</v>
      </c>
    </row>
    <row r="34" spans="2:10" x14ac:dyDescent="0.3">
      <c r="B34" s="106" t="s">
        <v>13</v>
      </c>
      <c r="C34" s="106" t="s">
        <v>76</v>
      </c>
      <c r="D34" s="106" t="s">
        <v>77</v>
      </c>
      <c r="E34" s="78">
        <f>VLOOKUP($C34,'[1]OP Claims by DMISID'!$C$5:$K$164,4,FALSE)</f>
        <v>3502</v>
      </c>
      <c r="F34" s="78">
        <f>VLOOKUP($C34,'[1]OP Claims by DMISID'!$C$5:$K$164,5,FALSE)</f>
        <v>3369</v>
      </c>
      <c r="G34" s="78">
        <f>VLOOKUP($C34,'[1]OP Claims by DMISID'!$C$5:$K$164,6,FALSE)</f>
        <v>2822</v>
      </c>
      <c r="H34" s="78">
        <f>VLOOKUP($C34,'[1]OP Claims by DMISID'!$C$5:$K$164,7,FALSE)</f>
        <v>3121</v>
      </c>
      <c r="I34" s="78">
        <f>VLOOKUP($C34,'[1]OP Claims by DMISID'!$C$5:$K$164,8,FALSE)</f>
        <v>2842</v>
      </c>
      <c r="J34" s="78">
        <f>VLOOKUP($C34,'[1]OP Claims by DMISID'!$C$5:$K$164,9,FALSE)</f>
        <v>2114</v>
      </c>
    </row>
    <row r="35" spans="2:10" x14ac:dyDescent="0.3">
      <c r="B35" s="106" t="s">
        <v>13</v>
      </c>
      <c r="C35" s="106" t="s">
        <v>78</v>
      </c>
      <c r="D35" s="106" t="s">
        <v>79</v>
      </c>
      <c r="E35" s="78">
        <f>VLOOKUP($C35,'[1]OP Claims by DMISID'!$C$5:$K$164,4,FALSE)</f>
        <v>3431</v>
      </c>
      <c r="F35" s="78">
        <f>VLOOKUP($C35,'[1]OP Claims by DMISID'!$C$5:$K$164,5,FALSE)</f>
        <v>3239</v>
      </c>
      <c r="G35" s="78">
        <f>VLOOKUP($C35,'[1]OP Claims by DMISID'!$C$5:$K$164,6,FALSE)</f>
        <v>2692</v>
      </c>
      <c r="H35" s="78">
        <f>VLOOKUP($C35,'[1]OP Claims by DMISID'!$C$5:$K$164,7,FALSE)</f>
        <v>2595</v>
      </c>
      <c r="I35" s="78">
        <f>VLOOKUP($C35,'[1]OP Claims by DMISID'!$C$5:$K$164,8,FALSE)</f>
        <v>2239</v>
      </c>
      <c r="J35" s="78">
        <f>VLOOKUP($C35,'[1]OP Claims by DMISID'!$C$5:$K$164,9,FALSE)</f>
        <v>1735</v>
      </c>
    </row>
    <row r="36" spans="2:10" x14ac:dyDescent="0.3">
      <c r="B36" s="106" t="s">
        <v>13</v>
      </c>
      <c r="C36" s="106" t="s">
        <v>80</v>
      </c>
      <c r="D36" s="106" t="s">
        <v>81</v>
      </c>
      <c r="E36" s="78">
        <f>VLOOKUP($C36,'[1]OP Claims by DMISID'!$C$5:$K$164,4,FALSE)</f>
        <v>14548</v>
      </c>
      <c r="F36" s="78">
        <f>VLOOKUP($C36,'[1]OP Claims by DMISID'!$C$5:$K$164,5,FALSE)</f>
        <v>12441</v>
      </c>
      <c r="G36" s="78">
        <f>VLOOKUP($C36,'[1]OP Claims by DMISID'!$C$5:$K$164,6,FALSE)</f>
        <v>9446</v>
      </c>
      <c r="H36" s="78">
        <f>VLOOKUP($C36,'[1]OP Claims by DMISID'!$C$5:$K$164,7,FALSE)</f>
        <v>8948</v>
      </c>
      <c r="I36" s="78">
        <f>VLOOKUP($C36,'[1]OP Claims by DMISID'!$C$5:$K$164,8,FALSE)</f>
        <v>13281</v>
      </c>
      <c r="J36" s="78">
        <f>VLOOKUP($C36,'[1]OP Claims by DMISID'!$C$5:$K$164,9,FALSE)</f>
        <v>8948</v>
      </c>
    </row>
    <row r="37" spans="2:10" x14ac:dyDescent="0.3">
      <c r="B37" s="106" t="s">
        <v>13</v>
      </c>
      <c r="C37" s="106" t="s">
        <v>82</v>
      </c>
      <c r="D37" s="106" t="s">
        <v>83</v>
      </c>
      <c r="E37" s="78">
        <f>VLOOKUP($C37,'[1]OP Claims by DMISID'!$C$5:$K$164,4,FALSE)</f>
        <v>3511</v>
      </c>
      <c r="F37" s="78">
        <f>VLOOKUP($C37,'[1]OP Claims by DMISID'!$C$5:$K$164,5,FALSE)</f>
        <v>3047</v>
      </c>
      <c r="G37" s="78">
        <f>VLOOKUP($C37,'[1]OP Claims by DMISID'!$C$5:$K$164,6,FALSE)</f>
        <v>2915</v>
      </c>
      <c r="H37" s="78">
        <f>VLOOKUP($C37,'[1]OP Claims by DMISID'!$C$5:$K$164,7,FALSE)</f>
        <v>1410</v>
      </c>
      <c r="I37" s="78">
        <f>VLOOKUP($C37,'[1]OP Claims by DMISID'!$C$5:$K$164,8,FALSE)</f>
        <v>2468</v>
      </c>
      <c r="J37" s="78">
        <f>VLOOKUP($C37,'[1]OP Claims by DMISID'!$C$5:$K$164,9,FALSE)</f>
        <v>2228</v>
      </c>
    </row>
    <row r="38" spans="2:10" x14ac:dyDescent="0.3">
      <c r="B38" s="106" t="s">
        <v>13</v>
      </c>
      <c r="C38" s="106" t="s">
        <v>84</v>
      </c>
      <c r="D38" s="106" t="s">
        <v>85</v>
      </c>
      <c r="E38" s="78">
        <f>VLOOKUP($C38,'[1]OP Claims by DMISID'!$C$5:$K$164,4,FALSE)</f>
        <v>3145</v>
      </c>
      <c r="F38" s="78">
        <f>VLOOKUP($C38,'[1]OP Claims by DMISID'!$C$5:$K$164,5,FALSE)</f>
        <v>2990</v>
      </c>
      <c r="G38" s="78">
        <f>VLOOKUP($C38,'[1]OP Claims by DMISID'!$C$5:$K$164,6,FALSE)</f>
        <v>2590</v>
      </c>
      <c r="H38" s="78">
        <f>VLOOKUP($C38,'[1]OP Claims by DMISID'!$C$5:$K$164,7,FALSE)</f>
        <v>2078</v>
      </c>
      <c r="I38" s="78">
        <f>VLOOKUP($C38,'[1]OP Claims by DMISID'!$C$5:$K$164,8,FALSE)</f>
        <v>3627</v>
      </c>
      <c r="J38" s="78">
        <f>VLOOKUP($C38,'[1]OP Claims by DMISID'!$C$5:$K$164,9,FALSE)</f>
        <v>2385</v>
      </c>
    </row>
    <row r="39" spans="2:10" x14ac:dyDescent="0.3">
      <c r="B39" s="106" t="s">
        <v>13</v>
      </c>
      <c r="C39" s="106" t="s">
        <v>86</v>
      </c>
      <c r="D39" s="106" t="s">
        <v>87</v>
      </c>
      <c r="E39" s="78">
        <f>VLOOKUP($C39,'[1]OP Claims by DMISID'!$C$5:$K$164,4,FALSE)</f>
        <v>80702</v>
      </c>
      <c r="F39" s="78">
        <f>VLOOKUP($C39,'[1]OP Claims by DMISID'!$C$5:$K$164,5,FALSE)</f>
        <v>72063</v>
      </c>
      <c r="G39" s="78">
        <f>VLOOKUP($C39,'[1]OP Claims by DMISID'!$C$5:$K$164,6,FALSE)</f>
        <v>60643</v>
      </c>
      <c r="H39" s="78">
        <f>VLOOKUP($C39,'[1]OP Claims by DMISID'!$C$5:$K$164,7,FALSE)</f>
        <v>26010</v>
      </c>
      <c r="I39" s="78">
        <f>VLOOKUP($C39,'[1]OP Claims by DMISID'!$C$5:$K$164,8,FALSE)</f>
        <v>52333</v>
      </c>
      <c r="J39" s="78">
        <f>VLOOKUP($C39,'[1]OP Claims by DMISID'!$C$5:$K$164,9,FALSE)</f>
        <v>40579</v>
      </c>
    </row>
    <row r="40" spans="2:10" x14ac:dyDescent="0.3">
      <c r="B40" s="106" t="s">
        <v>13</v>
      </c>
      <c r="C40" s="106" t="s">
        <v>88</v>
      </c>
      <c r="D40" s="106" t="s">
        <v>89</v>
      </c>
      <c r="E40" s="78">
        <f>VLOOKUP($C40,'[1]OP Claims by DMISID'!$C$5:$K$164,4,FALSE)</f>
        <v>22106</v>
      </c>
      <c r="F40" s="78">
        <f>VLOOKUP($C40,'[1]OP Claims by DMISID'!$C$5:$K$164,5,FALSE)</f>
        <v>25230</v>
      </c>
      <c r="G40" s="78">
        <f>VLOOKUP($C40,'[1]OP Claims by DMISID'!$C$5:$K$164,6,FALSE)</f>
        <v>21548</v>
      </c>
      <c r="H40" s="78">
        <f>VLOOKUP($C40,'[1]OP Claims by DMISID'!$C$5:$K$164,7,FALSE)</f>
        <v>10374</v>
      </c>
      <c r="I40" s="78">
        <f>VLOOKUP($C40,'[1]OP Claims by DMISID'!$C$5:$K$164,8,FALSE)</f>
        <v>21865</v>
      </c>
      <c r="J40" s="78">
        <f>VLOOKUP($C40,'[1]OP Claims by DMISID'!$C$5:$K$164,9,FALSE)</f>
        <v>16945</v>
      </c>
    </row>
    <row r="41" spans="2:10" x14ac:dyDescent="0.3">
      <c r="B41" s="106" t="s">
        <v>13</v>
      </c>
      <c r="C41" s="106" t="s">
        <v>90</v>
      </c>
      <c r="D41" s="106" t="s">
        <v>91</v>
      </c>
      <c r="E41" s="78">
        <f>VLOOKUP($C41,'[1]OP Claims by DMISID'!$C$5:$K$164,4,FALSE)</f>
        <v>3196</v>
      </c>
      <c r="F41" s="78">
        <f>VLOOKUP($C41,'[1]OP Claims by DMISID'!$C$5:$K$164,5,FALSE)</f>
        <v>2722</v>
      </c>
      <c r="G41" s="78">
        <f>VLOOKUP($C41,'[1]OP Claims by DMISID'!$C$5:$K$164,6,FALSE)</f>
        <v>1985</v>
      </c>
      <c r="H41" s="78">
        <f>VLOOKUP($C41,'[1]OP Claims by DMISID'!$C$5:$K$164,7,FALSE)</f>
        <v>2796</v>
      </c>
      <c r="I41" s="78">
        <f>VLOOKUP($C41,'[1]OP Claims by DMISID'!$C$5:$K$164,8,FALSE)</f>
        <v>2732</v>
      </c>
      <c r="J41" s="78">
        <f>VLOOKUP($C41,'[1]OP Claims by DMISID'!$C$5:$K$164,9,FALSE)</f>
        <v>2062</v>
      </c>
    </row>
    <row r="42" spans="2:10" x14ac:dyDescent="0.3">
      <c r="B42" s="106" t="s">
        <v>13</v>
      </c>
      <c r="C42" s="106" t="s">
        <v>92</v>
      </c>
      <c r="D42" s="106" t="s">
        <v>93</v>
      </c>
      <c r="E42" s="78">
        <f>VLOOKUP($C42,'[1]OP Claims by DMISID'!$C$5:$K$164,4,FALSE)</f>
        <v>14179</v>
      </c>
      <c r="F42" s="78">
        <f>VLOOKUP($C42,'[1]OP Claims by DMISID'!$C$5:$K$164,5,FALSE)</f>
        <v>13026</v>
      </c>
      <c r="G42" s="78">
        <f>VLOOKUP($C42,'[1]OP Claims by DMISID'!$C$5:$K$164,6,FALSE)</f>
        <v>9393</v>
      </c>
      <c r="H42" s="78">
        <f>VLOOKUP($C42,'[1]OP Claims by DMISID'!$C$5:$K$164,7,FALSE)</f>
        <v>6899</v>
      </c>
      <c r="I42" s="78">
        <f>VLOOKUP($C42,'[1]OP Claims by DMISID'!$C$5:$K$164,8,FALSE)</f>
        <v>11317</v>
      </c>
      <c r="J42" s="78">
        <f>VLOOKUP($C42,'[1]OP Claims by DMISID'!$C$5:$K$164,9,FALSE)</f>
        <v>8832</v>
      </c>
    </row>
    <row r="43" spans="2:10" x14ac:dyDescent="0.3">
      <c r="B43" s="106" t="s">
        <v>13</v>
      </c>
      <c r="C43" s="106" t="s">
        <v>94</v>
      </c>
      <c r="D43" s="106" t="s">
        <v>95</v>
      </c>
      <c r="E43" s="78">
        <f>VLOOKUP($C43,'[1]OP Claims by DMISID'!$C$5:$K$164,4,FALSE)</f>
        <v>6315</v>
      </c>
      <c r="F43" s="78">
        <f>VLOOKUP($C43,'[1]OP Claims by DMISID'!$C$5:$K$164,5,FALSE)</f>
        <v>6316</v>
      </c>
      <c r="G43" s="78">
        <f>VLOOKUP($C43,'[1]OP Claims by DMISID'!$C$5:$K$164,6,FALSE)</f>
        <v>5170</v>
      </c>
      <c r="H43" s="78">
        <f>VLOOKUP($C43,'[1]OP Claims by DMISID'!$C$5:$K$164,7,FALSE)</f>
        <v>3559</v>
      </c>
      <c r="I43" s="78">
        <f>VLOOKUP($C43,'[1]OP Claims by DMISID'!$C$5:$K$164,8,FALSE)</f>
        <v>5367</v>
      </c>
      <c r="J43" s="78">
        <f>VLOOKUP($C43,'[1]OP Claims by DMISID'!$C$5:$K$164,9,FALSE)</f>
        <v>3832</v>
      </c>
    </row>
    <row r="44" spans="2:10" x14ac:dyDescent="0.3">
      <c r="B44" s="106" t="s">
        <v>13</v>
      </c>
      <c r="C44" s="106" t="s">
        <v>96</v>
      </c>
      <c r="D44" s="106" t="s">
        <v>97</v>
      </c>
      <c r="E44" s="78">
        <f>VLOOKUP($C44,'[1]OP Claims by DMISID'!$C$5:$K$164,4,FALSE)</f>
        <v>6941</v>
      </c>
      <c r="F44" s="78">
        <f>VLOOKUP($C44,'[1]OP Claims by DMISID'!$C$5:$K$164,5,FALSE)</f>
        <v>6059</v>
      </c>
      <c r="G44" s="78">
        <f>VLOOKUP($C44,'[1]OP Claims by DMISID'!$C$5:$K$164,6,FALSE)</f>
        <v>4851</v>
      </c>
      <c r="H44" s="78">
        <f>VLOOKUP($C44,'[1]OP Claims by DMISID'!$C$5:$K$164,7,FALSE)</f>
        <v>3964</v>
      </c>
      <c r="I44" s="78">
        <f>VLOOKUP($C44,'[1]OP Claims by DMISID'!$C$5:$K$164,8,FALSE)</f>
        <v>5164</v>
      </c>
      <c r="J44" s="78">
        <f>VLOOKUP($C44,'[1]OP Claims by DMISID'!$C$5:$K$164,9,FALSE)</f>
        <v>4294</v>
      </c>
    </row>
    <row r="45" spans="2:10" x14ac:dyDescent="0.3">
      <c r="B45" s="106" t="s">
        <v>13</v>
      </c>
      <c r="C45" s="106" t="s">
        <v>98</v>
      </c>
      <c r="D45" s="106" t="s">
        <v>99</v>
      </c>
      <c r="E45" s="78">
        <f>VLOOKUP($C45,'[1]OP Claims by DMISID'!$C$5:$K$164,4,FALSE)</f>
        <v>12772</v>
      </c>
      <c r="F45" s="78">
        <f>VLOOKUP($C45,'[1]OP Claims by DMISID'!$C$5:$K$164,5,FALSE)</f>
        <v>12383</v>
      </c>
      <c r="G45" s="78">
        <f>VLOOKUP($C45,'[1]OP Claims by DMISID'!$C$5:$K$164,6,FALSE)</f>
        <v>9290</v>
      </c>
      <c r="H45" s="78">
        <f>VLOOKUP($C45,'[1]OP Claims by DMISID'!$C$5:$K$164,7,FALSE)</f>
        <v>7995</v>
      </c>
      <c r="I45" s="78">
        <f>VLOOKUP($C45,'[1]OP Claims by DMISID'!$C$5:$K$164,8,FALSE)</f>
        <v>10213</v>
      </c>
      <c r="J45" s="78">
        <f>VLOOKUP($C45,'[1]OP Claims by DMISID'!$C$5:$K$164,9,FALSE)</f>
        <v>9037</v>
      </c>
    </row>
    <row r="46" spans="2:10" x14ac:dyDescent="0.3">
      <c r="B46" s="106" t="s">
        <v>13</v>
      </c>
      <c r="C46" s="106" t="s">
        <v>100</v>
      </c>
      <c r="D46" s="106" t="s">
        <v>101</v>
      </c>
      <c r="E46" s="78">
        <f>VLOOKUP($C46,'[1]OP Claims by DMISID'!$C$5:$K$164,4,FALSE)</f>
        <v>2145</v>
      </c>
      <c r="F46" s="78">
        <f>VLOOKUP($C46,'[1]OP Claims by DMISID'!$C$5:$K$164,5,FALSE)</f>
        <v>1682</v>
      </c>
      <c r="G46" s="78">
        <f>VLOOKUP($C46,'[1]OP Claims by DMISID'!$C$5:$K$164,6,FALSE)</f>
        <v>1623</v>
      </c>
      <c r="H46" s="78">
        <f>VLOOKUP($C46,'[1]OP Claims by DMISID'!$C$5:$K$164,7,FALSE)</f>
        <v>1074</v>
      </c>
      <c r="I46" s="78">
        <f>VLOOKUP($C46,'[1]OP Claims by DMISID'!$C$5:$K$164,8,FALSE)</f>
        <v>1422</v>
      </c>
      <c r="J46" s="78">
        <f>VLOOKUP($C46,'[1]OP Claims by DMISID'!$C$5:$K$164,9,FALSE)</f>
        <v>1655</v>
      </c>
    </row>
    <row r="47" spans="2:10" x14ac:dyDescent="0.3">
      <c r="B47" s="106" t="s">
        <v>13</v>
      </c>
      <c r="C47" s="106" t="s">
        <v>102</v>
      </c>
      <c r="D47" s="106" t="s">
        <v>103</v>
      </c>
      <c r="E47" s="78">
        <f>VLOOKUP($C47,'[1]OP Claims by DMISID'!$C$5:$K$164,4,FALSE)</f>
        <v>75943</v>
      </c>
      <c r="F47" s="78">
        <f>VLOOKUP($C47,'[1]OP Claims by DMISID'!$C$5:$K$164,5,FALSE)</f>
        <v>72614</v>
      </c>
      <c r="G47" s="78">
        <f>VLOOKUP($C47,'[1]OP Claims by DMISID'!$C$5:$K$164,6,FALSE)</f>
        <v>67010</v>
      </c>
      <c r="H47" s="78">
        <f>VLOOKUP($C47,'[1]OP Claims by DMISID'!$C$5:$K$164,7,FALSE)</f>
        <v>41755</v>
      </c>
      <c r="I47" s="78">
        <f>VLOOKUP($C47,'[1]OP Claims by DMISID'!$C$5:$K$164,8,FALSE)</f>
        <v>61874</v>
      </c>
      <c r="J47" s="78">
        <f>VLOOKUP($C47,'[1]OP Claims by DMISID'!$C$5:$K$164,9,FALSE)</f>
        <v>47997</v>
      </c>
    </row>
    <row r="48" spans="2:10" x14ac:dyDescent="0.3">
      <c r="B48" s="106" t="s">
        <v>13</v>
      </c>
      <c r="C48" s="106" t="s">
        <v>104</v>
      </c>
      <c r="D48" s="106" t="s">
        <v>105</v>
      </c>
      <c r="E48" s="78">
        <f>VLOOKUP($C48,'[1]OP Claims by DMISID'!$C$5:$K$164,4,FALSE)</f>
        <v>29767</v>
      </c>
      <c r="F48" s="78">
        <f>VLOOKUP($C48,'[1]OP Claims by DMISID'!$C$5:$K$164,5,FALSE)</f>
        <v>26820</v>
      </c>
      <c r="G48" s="78">
        <f>VLOOKUP($C48,'[1]OP Claims by DMISID'!$C$5:$K$164,6,FALSE)</f>
        <v>25049</v>
      </c>
      <c r="H48" s="78">
        <f>VLOOKUP($C48,'[1]OP Claims by DMISID'!$C$5:$K$164,7,FALSE)</f>
        <v>22029</v>
      </c>
      <c r="I48" s="78">
        <f>VLOOKUP($C48,'[1]OP Claims by DMISID'!$C$5:$K$164,8,FALSE)</f>
        <v>22067</v>
      </c>
      <c r="J48" s="78">
        <f>VLOOKUP($C48,'[1]OP Claims by DMISID'!$C$5:$K$164,9,FALSE)</f>
        <v>16739</v>
      </c>
    </row>
    <row r="49" spans="2:10" x14ac:dyDescent="0.3">
      <c r="B49" s="106" t="s">
        <v>13</v>
      </c>
      <c r="C49" s="106" t="s">
        <v>106</v>
      </c>
      <c r="D49" s="106" t="s">
        <v>107</v>
      </c>
      <c r="E49" s="78">
        <f>VLOOKUP($C49,'[1]OP Claims by DMISID'!$C$5:$K$164,4,FALSE)</f>
        <v>27327</v>
      </c>
      <c r="F49" s="78">
        <f>VLOOKUP($C49,'[1]OP Claims by DMISID'!$C$5:$K$164,5,FALSE)</f>
        <v>23931</v>
      </c>
      <c r="G49" s="78">
        <f>VLOOKUP($C49,'[1]OP Claims by DMISID'!$C$5:$K$164,6,FALSE)</f>
        <v>18278</v>
      </c>
      <c r="H49" s="78">
        <f>VLOOKUP($C49,'[1]OP Claims by DMISID'!$C$5:$K$164,7,FALSE)</f>
        <v>13727</v>
      </c>
      <c r="I49" s="78">
        <f>VLOOKUP($C49,'[1]OP Claims by DMISID'!$C$5:$K$164,8,FALSE)</f>
        <v>20845</v>
      </c>
      <c r="J49" s="78">
        <f>VLOOKUP($C49,'[1]OP Claims by DMISID'!$C$5:$K$164,9,FALSE)</f>
        <v>16551</v>
      </c>
    </row>
    <row r="50" spans="2:10" x14ac:dyDescent="0.3">
      <c r="B50" s="106" t="s">
        <v>13</v>
      </c>
      <c r="C50" s="106" t="s">
        <v>108</v>
      </c>
      <c r="D50" s="106" t="s">
        <v>109</v>
      </c>
      <c r="E50" s="78">
        <f>VLOOKUP($C50,'[1]OP Claims by DMISID'!$C$5:$K$164,4,FALSE)</f>
        <v>14388</v>
      </c>
      <c r="F50" s="78">
        <f>VLOOKUP($C50,'[1]OP Claims by DMISID'!$C$5:$K$164,5,FALSE)</f>
        <v>11918</v>
      </c>
      <c r="G50" s="78">
        <f>VLOOKUP($C50,'[1]OP Claims by DMISID'!$C$5:$K$164,6,FALSE)</f>
        <v>9671</v>
      </c>
      <c r="H50" s="78">
        <f>VLOOKUP($C50,'[1]OP Claims by DMISID'!$C$5:$K$164,7,FALSE)</f>
        <v>8037</v>
      </c>
      <c r="I50" s="78">
        <f>VLOOKUP($C50,'[1]OP Claims by DMISID'!$C$5:$K$164,8,FALSE)</f>
        <v>5095</v>
      </c>
      <c r="J50" s="78">
        <f>VLOOKUP($C50,'[1]OP Claims by DMISID'!$C$5:$K$164,9,FALSE)</f>
        <v>5515</v>
      </c>
    </row>
    <row r="51" spans="2:10" x14ac:dyDescent="0.3">
      <c r="B51" s="106" t="s">
        <v>13</v>
      </c>
      <c r="C51" s="106" t="s">
        <v>110</v>
      </c>
      <c r="D51" s="106" t="s">
        <v>111</v>
      </c>
      <c r="E51" s="78">
        <f>VLOOKUP($C51,'[1]OP Claims by DMISID'!$C$5:$K$164,4,FALSE)</f>
        <v>7822</v>
      </c>
      <c r="F51" s="78">
        <f>VLOOKUP($C51,'[1]OP Claims by DMISID'!$C$5:$K$164,5,FALSE)</f>
        <v>6695</v>
      </c>
      <c r="G51" s="78">
        <f>VLOOKUP($C51,'[1]OP Claims by DMISID'!$C$5:$K$164,6,FALSE)</f>
        <v>5780</v>
      </c>
      <c r="H51" s="78">
        <f>VLOOKUP($C51,'[1]OP Claims by DMISID'!$C$5:$K$164,7,FALSE)</f>
        <v>4452</v>
      </c>
      <c r="I51" s="78">
        <f>VLOOKUP($C51,'[1]OP Claims by DMISID'!$C$5:$K$164,8,FALSE)</f>
        <v>4350</v>
      </c>
      <c r="J51" s="78">
        <f>VLOOKUP($C51,'[1]OP Claims by DMISID'!$C$5:$K$164,9,FALSE)</f>
        <v>3811</v>
      </c>
    </row>
    <row r="52" spans="2:10" x14ac:dyDescent="0.3">
      <c r="B52" s="106" t="s">
        <v>13</v>
      </c>
      <c r="C52" s="106" t="s">
        <v>112</v>
      </c>
      <c r="D52" s="106" t="s">
        <v>113</v>
      </c>
      <c r="E52" s="78">
        <f>VLOOKUP($C52,'[1]OP Claims by DMISID'!$C$5:$K$164,4,FALSE)</f>
        <v>1585</v>
      </c>
      <c r="F52" s="78">
        <f>VLOOKUP($C52,'[1]OP Claims by DMISID'!$C$5:$K$164,5,FALSE)</f>
        <v>1824</v>
      </c>
      <c r="G52" s="78">
        <f>VLOOKUP($C52,'[1]OP Claims by DMISID'!$C$5:$K$164,6,FALSE)</f>
        <v>2070</v>
      </c>
      <c r="H52" s="78">
        <f>VLOOKUP($C52,'[1]OP Claims by DMISID'!$C$5:$K$164,7,FALSE)</f>
        <v>2385</v>
      </c>
      <c r="I52" s="78">
        <f>VLOOKUP($C52,'[1]OP Claims by DMISID'!$C$5:$K$164,8,FALSE)</f>
        <v>2168</v>
      </c>
      <c r="J52" s="78">
        <f>VLOOKUP($C52,'[1]OP Claims by DMISID'!$C$5:$K$164,9,FALSE)</f>
        <v>1986</v>
      </c>
    </row>
    <row r="53" spans="2:10" x14ac:dyDescent="0.3">
      <c r="B53" s="106" t="s">
        <v>13</v>
      </c>
      <c r="C53" s="106" t="s">
        <v>114</v>
      </c>
      <c r="D53" s="106" t="s">
        <v>115</v>
      </c>
      <c r="E53" s="78">
        <f>VLOOKUP($C53,'[1]OP Claims by DMISID'!$C$5:$K$164,4,FALSE)</f>
        <v>7424</v>
      </c>
      <c r="F53" s="78">
        <f>VLOOKUP($C53,'[1]OP Claims by DMISID'!$C$5:$K$164,5,FALSE)</f>
        <v>6745</v>
      </c>
      <c r="G53" s="78">
        <f>VLOOKUP($C53,'[1]OP Claims by DMISID'!$C$5:$K$164,6,FALSE)</f>
        <v>6346</v>
      </c>
      <c r="H53" s="78">
        <f>VLOOKUP($C53,'[1]OP Claims by DMISID'!$C$5:$K$164,7,FALSE)</f>
        <v>4168</v>
      </c>
      <c r="I53" s="78">
        <f>VLOOKUP($C53,'[1]OP Claims by DMISID'!$C$5:$K$164,8,FALSE)</f>
        <v>3820</v>
      </c>
      <c r="J53" s="78">
        <f>VLOOKUP($C53,'[1]OP Claims by DMISID'!$C$5:$K$164,9,FALSE)</f>
        <v>3133</v>
      </c>
    </row>
    <row r="54" spans="2:10" x14ac:dyDescent="0.3">
      <c r="B54" s="106" t="s">
        <v>13</v>
      </c>
      <c r="C54" s="106" t="s">
        <v>116</v>
      </c>
      <c r="D54" s="106" t="s">
        <v>117</v>
      </c>
      <c r="E54" s="78">
        <f>VLOOKUP($C54,'[1]OP Claims by DMISID'!$C$5:$K$164,4,FALSE)</f>
        <v>14766</v>
      </c>
      <c r="F54" s="78">
        <f>VLOOKUP($C54,'[1]OP Claims by DMISID'!$C$5:$K$164,5,FALSE)</f>
        <v>13243</v>
      </c>
      <c r="G54" s="78">
        <f>VLOOKUP($C54,'[1]OP Claims by DMISID'!$C$5:$K$164,6,FALSE)</f>
        <v>10287</v>
      </c>
      <c r="H54" s="78">
        <f>VLOOKUP($C54,'[1]OP Claims by DMISID'!$C$5:$K$164,7,FALSE)</f>
        <v>9900</v>
      </c>
      <c r="I54" s="78">
        <f>VLOOKUP($C54,'[1]OP Claims by DMISID'!$C$5:$K$164,8,FALSE)</f>
        <v>7961</v>
      </c>
      <c r="J54" s="78">
        <f>VLOOKUP($C54,'[1]OP Claims by DMISID'!$C$5:$K$164,9,FALSE)</f>
        <v>6427</v>
      </c>
    </row>
    <row r="55" spans="2:10" x14ac:dyDescent="0.3">
      <c r="B55" s="106" t="s">
        <v>13</v>
      </c>
      <c r="C55" s="106" t="s">
        <v>118</v>
      </c>
      <c r="D55" s="106" t="s">
        <v>119</v>
      </c>
      <c r="E55" s="78">
        <f>VLOOKUP($C55,'[1]OP Claims by DMISID'!$C$5:$K$164,4,FALSE)</f>
        <v>6213</v>
      </c>
      <c r="F55" s="78">
        <f>VLOOKUP($C55,'[1]OP Claims by DMISID'!$C$5:$K$164,5,FALSE)</f>
        <v>5340</v>
      </c>
      <c r="G55" s="78">
        <f>VLOOKUP($C55,'[1]OP Claims by DMISID'!$C$5:$K$164,6,FALSE)</f>
        <v>4377</v>
      </c>
      <c r="H55" s="78">
        <f>VLOOKUP($C55,'[1]OP Claims by DMISID'!$C$5:$K$164,7,FALSE)</f>
        <v>5737</v>
      </c>
      <c r="I55" s="78">
        <f>VLOOKUP($C55,'[1]OP Claims by DMISID'!$C$5:$K$164,8,FALSE)</f>
        <v>6239</v>
      </c>
      <c r="J55" s="78">
        <f>VLOOKUP($C55,'[1]OP Claims by DMISID'!$C$5:$K$164,9,FALSE)</f>
        <v>5684</v>
      </c>
    </row>
    <row r="56" spans="2:10" x14ac:dyDescent="0.3">
      <c r="B56" s="106" t="s">
        <v>13</v>
      </c>
      <c r="C56" s="106" t="s">
        <v>120</v>
      </c>
      <c r="D56" s="106" t="s">
        <v>121</v>
      </c>
      <c r="E56" s="78">
        <f>VLOOKUP($C56,'[1]OP Claims by DMISID'!$C$5:$K$164,4,FALSE)</f>
        <v>7526</v>
      </c>
      <c r="F56" s="78">
        <f>VLOOKUP($C56,'[1]OP Claims by DMISID'!$C$5:$K$164,5,FALSE)</f>
        <v>7154</v>
      </c>
      <c r="G56" s="78">
        <f>VLOOKUP($C56,'[1]OP Claims by DMISID'!$C$5:$K$164,6,FALSE)</f>
        <v>5724</v>
      </c>
      <c r="H56" s="78">
        <f>VLOOKUP($C56,'[1]OP Claims by DMISID'!$C$5:$K$164,7,FALSE)</f>
        <v>3305</v>
      </c>
      <c r="I56" s="78">
        <f>VLOOKUP($C56,'[1]OP Claims by DMISID'!$C$5:$K$164,8,FALSE)</f>
        <v>4397</v>
      </c>
      <c r="J56" s="78">
        <f>VLOOKUP($C56,'[1]OP Claims by DMISID'!$C$5:$K$164,9,FALSE)</f>
        <v>2497</v>
      </c>
    </row>
    <row r="57" spans="2:10" x14ac:dyDescent="0.3">
      <c r="B57" s="106" t="s">
        <v>13</v>
      </c>
      <c r="C57" s="106" t="s">
        <v>122</v>
      </c>
      <c r="D57" s="106" t="s">
        <v>123</v>
      </c>
      <c r="E57" s="78">
        <f>VLOOKUP($C57,'[1]OP Claims by DMISID'!$C$5:$K$164,4,FALSE)</f>
        <v>16488</v>
      </c>
      <c r="F57" s="78">
        <f>VLOOKUP($C57,'[1]OP Claims by DMISID'!$C$5:$K$164,5,FALSE)</f>
        <v>14810</v>
      </c>
      <c r="G57" s="78">
        <f>VLOOKUP($C57,'[1]OP Claims by DMISID'!$C$5:$K$164,6,FALSE)</f>
        <v>12094</v>
      </c>
      <c r="H57" s="78">
        <f>VLOOKUP($C57,'[1]OP Claims by DMISID'!$C$5:$K$164,7,FALSE)</f>
        <v>5410</v>
      </c>
      <c r="I57" s="78">
        <f>VLOOKUP($C57,'[1]OP Claims by DMISID'!$C$5:$K$164,8,FALSE)</f>
        <v>7953</v>
      </c>
      <c r="J57" s="78">
        <f>VLOOKUP($C57,'[1]OP Claims by DMISID'!$C$5:$K$164,9,FALSE)</f>
        <v>5732</v>
      </c>
    </row>
    <row r="58" spans="2:10" x14ac:dyDescent="0.3">
      <c r="B58" s="106" t="s">
        <v>13</v>
      </c>
      <c r="C58" s="106" t="s">
        <v>126</v>
      </c>
      <c r="D58" s="106" t="s">
        <v>127</v>
      </c>
      <c r="E58" s="78">
        <f>VLOOKUP($C58,'[1]OP Claims by DMISID'!$C$5:$K$164,4,FALSE)</f>
        <v>3051</v>
      </c>
      <c r="F58" s="78">
        <f>VLOOKUP($C58,'[1]OP Claims by DMISID'!$C$5:$K$164,5,FALSE)</f>
        <v>3122</v>
      </c>
      <c r="G58" s="78">
        <f>VLOOKUP($C58,'[1]OP Claims by DMISID'!$C$5:$K$164,6,FALSE)</f>
        <v>2611</v>
      </c>
      <c r="H58" s="78">
        <f>VLOOKUP($C58,'[1]OP Claims by DMISID'!$C$5:$K$164,7,FALSE)</f>
        <v>356</v>
      </c>
      <c r="I58" s="78">
        <f>VLOOKUP($C58,'[1]OP Claims by DMISID'!$C$5:$K$164,8,FALSE)</f>
        <v>2129</v>
      </c>
      <c r="J58" s="78">
        <f>VLOOKUP($C58,'[1]OP Claims by DMISID'!$C$5:$K$164,9,FALSE)</f>
        <v>2123</v>
      </c>
    </row>
    <row r="59" spans="2:10" x14ac:dyDescent="0.3">
      <c r="B59" s="106" t="s">
        <v>13</v>
      </c>
      <c r="C59" s="106" t="s">
        <v>128</v>
      </c>
      <c r="D59" s="106" t="s">
        <v>129</v>
      </c>
      <c r="E59" s="78">
        <f>VLOOKUP($C59,'[1]OP Claims by DMISID'!$C$5:$K$164,4,FALSE)</f>
        <v>10525</v>
      </c>
      <c r="F59" s="78">
        <f>VLOOKUP($C59,'[1]OP Claims by DMISID'!$C$5:$K$164,5,FALSE)</f>
        <v>9604</v>
      </c>
      <c r="G59" s="78">
        <f>VLOOKUP($C59,'[1]OP Claims by DMISID'!$C$5:$K$164,6,FALSE)</f>
        <v>7281</v>
      </c>
      <c r="H59" s="78">
        <f>VLOOKUP($C59,'[1]OP Claims by DMISID'!$C$5:$K$164,7,FALSE)</f>
        <v>3610</v>
      </c>
      <c r="I59" s="78">
        <f>VLOOKUP($C59,'[1]OP Claims by DMISID'!$C$5:$K$164,8,FALSE)</f>
        <v>6437</v>
      </c>
      <c r="J59" s="78">
        <f>VLOOKUP($C59,'[1]OP Claims by DMISID'!$C$5:$K$164,9,FALSE)</f>
        <v>5489</v>
      </c>
    </row>
    <row r="60" spans="2:10" x14ac:dyDescent="0.3">
      <c r="B60" s="106" t="s">
        <v>13</v>
      </c>
      <c r="C60" s="106" t="s">
        <v>130</v>
      </c>
      <c r="D60" s="106" t="s">
        <v>131</v>
      </c>
      <c r="E60" s="78">
        <f>VLOOKUP($C60,'[1]OP Claims by DMISID'!$C$5:$K$164,4,FALSE)</f>
        <v>6892</v>
      </c>
      <c r="F60" s="78">
        <f>VLOOKUP($C60,'[1]OP Claims by DMISID'!$C$5:$K$164,5,FALSE)</f>
        <v>5521</v>
      </c>
      <c r="G60" s="78">
        <f>VLOOKUP($C60,'[1]OP Claims by DMISID'!$C$5:$K$164,6,FALSE)</f>
        <v>3513</v>
      </c>
      <c r="H60" s="78">
        <f>VLOOKUP($C60,'[1]OP Claims by DMISID'!$C$5:$K$164,7,FALSE)</f>
        <v>2913</v>
      </c>
      <c r="I60" s="78">
        <f>VLOOKUP($C60,'[1]OP Claims by DMISID'!$C$5:$K$164,8,FALSE)</f>
        <v>3877</v>
      </c>
      <c r="J60" s="78">
        <f>VLOOKUP($C60,'[1]OP Claims by DMISID'!$C$5:$K$164,9,FALSE)</f>
        <v>4180</v>
      </c>
    </row>
    <row r="61" spans="2:10" x14ac:dyDescent="0.3">
      <c r="B61" t="s">
        <v>13</v>
      </c>
      <c r="C61" s="83" t="s">
        <v>132</v>
      </c>
      <c r="D61" t="s">
        <v>133</v>
      </c>
      <c r="E61" s="78">
        <f>VLOOKUP($C61,'[1]OP Claims by DMISID'!$C$5:$K$164,4,FALSE)</f>
        <v>13519</v>
      </c>
      <c r="F61" s="78">
        <f>VLOOKUP($C61,'[1]OP Claims by DMISID'!$C$5:$K$164,5,FALSE)</f>
        <v>12477</v>
      </c>
      <c r="G61" s="78">
        <f>VLOOKUP($C61,'[1]OP Claims by DMISID'!$C$5:$K$164,6,FALSE)</f>
        <v>757</v>
      </c>
      <c r="H61" s="78">
        <f>VLOOKUP($C61,'[1]OP Claims by DMISID'!$C$5:$K$164,7,FALSE)</f>
        <v>5894</v>
      </c>
      <c r="I61" s="78">
        <f>VLOOKUP($C61,'[1]OP Claims by DMISID'!$C$5:$K$164,8,FALSE)</f>
        <v>10950</v>
      </c>
      <c r="J61" s="78">
        <f>VLOOKUP($C61,'[1]OP Claims by DMISID'!$C$5:$K$164,9,FALSE)</f>
        <v>9910</v>
      </c>
    </row>
    <row r="62" spans="2:10" x14ac:dyDescent="0.3">
      <c r="B62" s="106" t="s">
        <v>13</v>
      </c>
      <c r="C62" s="106" t="s">
        <v>134</v>
      </c>
      <c r="D62" s="106" t="s">
        <v>135</v>
      </c>
      <c r="E62" s="78">
        <f>VLOOKUP($C62,'[1]OP Claims by DMISID'!$C$5:$K$164,4,FALSE)</f>
        <v>5528</v>
      </c>
      <c r="F62" s="78">
        <f>VLOOKUP($C62,'[1]OP Claims by DMISID'!$C$5:$K$164,5,FALSE)</f>
        <v>5457</v>
      </c>
      <c r="G62" s="78">
        <f>VLOOKUP($C62,'[1]OP Claims by DMISID'!$C$5:$K$164,6,FALSE)</f>
        <v>5651</v>
      </c>
      <c r="H62" s="78">
        <f>VLOOKUP($C62,'[1]OP Claims by DMISID'!$C$5:$K$164,7,FALSE)</f>
        <v>1591</v>
      </c>
      <c r="I62" s="78">
        <f>VLOOKUP($C62,'[1]OP Claims by DMISID'!$C$5:$K$164,8,FALSE)</f>
        <v>3864</v>
      </c>
      <c r="J62" s="78">
        <f>VLOOKUP($C62,'[1]OP Claims by DMISID'!$C$5:$K$164,9,FALSE)</f>
        <v>318</v>
      </c>
    </row>
    <row r="63" spans="2:10" x14ac:dyDescent="0.3">
      <c r="B63" s="106" t="s">
        <v>13</v>
      </c>
      <c r="C63" s="106" t="s">
        <v>276</v>
      </c>
      <c r="D63" s="106" t="s">
        <v>277</v>
      </c>
      <c r="E63" s="78" t="str">
        <f>VLOOKUP($C63,'[1]OP Claims by DMISID'!$C$5:$K$164,4,FALSE)</f>
        <v>NULL</v>
      </c>
      <c r="F63" s="78" t="str">
        <f>VLOOKUP($C63,'[1]OP Claims by DMISID'!$C$5:$K$164,5,FALSE)</f>
        <v>NULL</v>
      </c>
      <c r="G63" s="78">
        <f>VLOOKUP($C63,'[1]OP Claims by DMISID'!$C$5:$K$164,6,FALSE)</f>
        <v>0</v>
      </c>
      <c r="H63" s="78">
        <f>VLOOKUP($C63,'[1]OP Claims by DMISID'!$C$5:$K$164,7,FALSE)</f>
        <v>460</v>
      </c>
      <c r="I63" s="78" t="str">
        <f>VLOOKUP($C63,'[1]OP Claims by DMISID'!$C$5:$K$164,8,FALSE)</f>
        <v>NULL</v>
      </c>
      <c r="J63" s="78">
        <f>VLOOKUP($C63,'[1]OP Claims by DMISID'!$C$5:$K$164,9,FALSE)</f>
        <v>2692</v>
      </c>
    </row>
    <row r="64" spans="2:10" x14ac:dyDescent="0.3">
      <c r="B64" s="106" t="s">
        <v>13</v>
      </c>
      <c r="C64" s="106" t="s">
        <v>136</v>
      </c>
      <c r="D64" s="106" t="s">
        <v>137</v>
      </c>
      <c r="E64" s="78" t="str">
        <f>VLOOKUP($C64,'[1]OP Claims by DMISID'!$C$5:$K$164,4,FALSE)</f>
        <v>NULL</v>
      </c>
      <c r="F64" s="78" t="str">
        <f>VLOOKUP($C64,'[1]OP Claims by DMISID'!$C$5:$K$164,5,FALSE)</f>
        <v>NULL</v>
      </c>
      <c r="G64" s="78" t="str">
        <f>VLOOKUP($C64,'[1]OP Claims by DMISID'!$C$5:$K$164,6,FALSE)</f>
        <v>NULL</v>
      </c>
      <c r="H64" s="78">
        <f>VLOOKUP($C64,'[1]OP Claims by DMISID'!$C$5:$K$164,7,FALSE)</f>
        <v>5</v>
      </c>
      <c r="I64" s="78">
        <f>VLOOKUP($C64,'[1]OP Claims by DMISID'!$C$5:$K$164,8,FALSE)</f>
        <v>100</v>
      </c>
      <c r="J64" s="78">
        <f>VLOOKUP($C64,'[1]OP Claims by DMISID'!$C$5:$K$164,9,FALSE)</f>
        <v>32</v>
      </c>
    </row>
    <row r="65" spans="2:10" x14ac:dyDescent="0.3">
      <c r="B65" s="106" t="s">
        <v>13</v>
      </c>
      <c r="C65" s="106" t="s">
        <v>138</v>
      </c>
      <c r="D65" s="106" t="s">
        <v>139</v>
      </c>
      <c r="E65" s="78" t="str">
        <f>VLOOKUP($C65,'[1]OP Claims by DMISID'!$C$5:$K$164,4,FALSE)</f>
        <v>NULL</v>
      </c>
      <c r="F65" s="78" t="str">
        <f>VLOOKUP($C65,'[1]OP Claims by DMISID'!$C$5:$K$164,5,FALSE)</f>
        <v>NULL</v>
      </c>
      <c r="G65" s="78" t="str">
        <f>VLOOKUP($C65,'[1]OP Claims by DMISID'!$C$5:$K$164,6,FALSE)</f>
        <v>NULL</v>
      </c>
      <c r="H65" s="78">
        <f>VLOOKUP($C65,'[1]OP Claims by DMISID'!$C$5:$K$164,7,FALSE)</f>
        <v>0</v>
      </c>
      <c r="I65" s="78">
        <f>VLOOKUP($C65,'[1]OP Claims by DMISID'!$C$5:$K$164,8,FALSE)</f>
        <v>3</v>
      </c>
      <c r="J65" s="78">
        <f>VLOOKUP($C65,'[1]OP Claims by DMISID'!$C$5:$K$164,9,FALSE)</f>
        <v>1</v>
      </c>
    </row>
    <row r="66" spans="2:10" x14ac:dyDescent="0.3">
      <c r="B66" s="106" t="s">
        <v>13</v>
      </c>
      <c r="C66" s="106" t="s">
        <v>140</v>
      </c>
      <c r="D66" s="106" t="s">
        <v>141</v>
      </c>
      <c r="E66" s="78" t="str">
        <f>VLOOKUP($C66,'[1]OP Claims by DMISID'!$C$5:$K$164,4,FALSE)</f>
        <v>NULL</v>
      </c>
      <c r="F66" s="78" t="str">
        <f>VLOOKUP($C66,'[1]OP Claims by DMISID'!$C$5:$K$164,5,FALSE)</f>
        <v>NULL</v>
      </c>
      <c r="G66" s="78" t="str">
        <f>VLOOKUP($C66,'[1]OP Claims by DMISID'!$C$5:$K$164,6,FALSE)</f>
        <v>NULL</v>
      </c>
      <c r="H66" s="78">
        <f>VLOOKUP($C66,'[1]OP Claims by DMISID'!$C$5:$K$164,7,FALSE)</f>
        <v>272</v>
      </c>
      <c r="I66" s="78" t="str">
        <f>VLOOKUP($C66,'[1]OP Claims by DMISID'!$C$5:$K$164,8,FALSE)</f>
        <v>NULL</v>
      </c>
      <c r="J66" s="78" t="str">
        <f>VLOOKUP($C66,'[1]OP Claims by DMISID'!$C$5:$K$164,9,FALSE)</f>
        <v>NULL</v>
      </c>
    </row>
    <row r="67" spans="2:10" x14ac:dyDescent="0.3">
      <c r="B67" s="106" t="s">
        <v>13</v>
      </c>
      <c r="C67" s="106" t="s">
        <v>142</v>
      </c>
      <c r="D67" s="106" t="s">
        <v>143</v>
      </c>
      <c r="E67" s="78" t="str">
        <f>VLOOKUP($C67,'[1]OP Claims by DMISID'!$C$5:$K$164,4,FALSE)</f>
        <v>NULL</v>
      </c>
      <c r="F67" s="78" t="str">
        <f>VLOOKUP($C67,'[1]OP Claims by DMISID'!$C$5:$K$164,5,FALSE)</f>
        <v>NULL</v>
      </c>
      <c r="G67" s="78" t="str">
        <f>VLOOKUP($C67,'[1]OP Claims by DMISID'!$C$5:$K$164,6,FALSE)</f>
        <v>NULL</v>
      </c>
      <c r="H67" s="78">
        <f>VLOOKUP($C67,'[1]OP Claims by DMISID'!$C$5:$K$164,7,FALSE)</f>
        <v>143</v>
      </c>
      <c r="I67" s="78">
        <f>VLOOKUP($C67,'[1]OP Claims by DMISID'!$C$5:$K$164,8,FALSE)</f>
        <v>696</v>
      </c>
      <c r="J67" s="78">
        <f>VLOOKUP($C67,'[1]OP Claims by DMISID'!$C$5:$K$164,9,FALSE)</f>
        <v>654</v>
      </c>
    </row>
    <row r="68" spans="2:10" x14ac:dyDescent="0.3">
      <c r="B68" s="106" t="s">
        <v>13</v>
      </c>
      <c r="C68" s="106" t="s">
        <v>144</v>
      </c>
      <c r="D68" s="106" t="s">
        <v>145</v>
      </c>
      <c r="E68" s="78" t="str">
        <f>VLOOKUP($C68,'[1]OP Claims by DMISID'!$C$5:$K$164,4,FALSE)</f>
        <v>NULL</v>
      </c>
      <c r="F68" s="78" t="str">
        <f>VLOOKUP($C68,'[1]OP Claims by DMISID'!$C$5:$K$164,5,FALSE)</f>
        <v>NULL</v>
      </c>
      <c r="G68" s="78" t="str">
        <f>VLOOKUP($C68,'[1]OP Claims by DMISID'!$C$5:$K$164,6,FALSE)</f>
        <v>NULL</v>
      </c>
      <c r="H68" s="78">
        <f>VLOOKUP($C68,'[1]OP Claims by DMISID'!$C$5:$K$164,7,FALSE)</f>
        <v>4058</v>
      </c>
      <c r="I68" s="78">
        <f>VLOOKUP($C68,'[1]OP Claims by DMISID'!$C$5:$K$164,8,FALSE)</f>
        <v>1591</v>
      </c>
      <c r="J68" s="78">
        <f>VLOOKUP($C68,'[1]OP Claims by DMISID'!$C$5:$K$164,9,FALSE)</f>
        <v>1466</v>
      </c>
    </row>
    <row r="69" spans="2:10" x14ac:dyDescent="0.3">
      <c r="B69" s="106" t="s">
        <v>13</v>
      </c>
      <c r="C69" s="106" t="s">
        <v>146</v>
      </c>
      <c r="D69" s="106" t="s">
        <v>147</v>
      </c>
      <c r="E69" s="78" t="str">
        <f>VLOOKUP($C69,'[1]OP Claims by DMISID'!$C$5:$K$164,4,FALSE)</f>
        <v>NULL</v>
      </c>
      <c r="F69" s="78" t="str">
        <f>VLOOKUP($C69,'[1]OP Claims by DMISID'!$C$5:$K$164,5,FALSE)</f>
        <v>NULL</v>
      </c>
      <c r="G69" s="78" t="str">
        <f>VLOOKUP($C69,'[1]OP Claims by DMISID'!$C$5:$K$164,6,FALSE)</f>
        <v>NULL</v>
      </c>
      <c r="H69" s="78">
        <f>VLOOKUP($C69,'[1]OP Claims by DMISID'!$C$5:$K$164,7,FALSE)</f>
        <v>0</v>
      </c>
      <c r="I69" s="78">
        <f>VLOOKUP($C69,'[1]OP Claims by DMISID'!$C$5:$K$164,8,FALSE)</f>
        <v>385</v>
      </c>
      <c r="J69" s="78">
        <f>VLOOKUP($C69,'[1]OP Claims by DMISID'!$C$5:$K$164,9,FALSE)</f>
        <v>310</v>
      </c>
    </row>
    <row r="70" spans="2:10" x14ac:dyDescent="0.3">
      <c r="B70" s="106" t="s">
        <v>13</v>
      </c>
      <c r="C70" s="106" t="s">
        <v>148</v>
      </c>
      <c r="D70" s="106" t="s">
        <v>149</v>
      </c>
      <c r="E70" s="78" t="str">
        <f>VLOOKUP($C70,'[1]OP Claims by DMISID'!$C$5:$K$164,4,FALSE)</f>
        <v>NULL</v>
      </c>
      <c r="F70" s="78" t="str">
        <f>VLOOKUP($C70,'[1]OP Claims by DMISID'!$C$5:$K$164,5,FALSE)</f>
        <v>NULL</v>
      </c>
      <c r="G70" s="78" t="str">
        <f>VLOOKUP($C70,'[1]OP Claims by DMISID'!$C$5:$K$164,6,FALSE)</f>
        <v>NULL</v>
      </c>
      <c r="H70" s="78">
        <f>VLOOKUP($C70,'[1]OP Claims by DMISID'!$C$5:$K$164,7,FALSE)</f>
        <v>179</v>
      </c>
      <c r="I70" s="78">
        <f>VLOOKUP($C70,'[1]OP Claims by DMISID'!$C$5:$K$164,8,FALSE)</f>
        <v>590</v>
      </c>
      <c r="J70" s="78">
        <f>VLOOKUP($C70,'[1]OP Claims by DMISID'!$C$5:$K$164,9,FALSE)</f>
        <v>589</v>
      </c>
    </row>
    <row r="71" spans="2:10" x14ac:dyDescent="0.3">
      <c r="B71" s="106" t="s">
        <v>13</v>
      </c>
      <c r="C71" s="106" t="s">
        <v>278</v>
      </c>
      <c r="D71" s="106" t="s">
        <v>279</v>
      </c>
      <c r="E71" s="78" t="str">
        <f>VLOOKUP($C71,'[1]OP Claims by DMISID'!$C$5:$K$164,4,FALSE)</f>
        <v>NULL</v>
      </c>
      <c r="F71" s="78" t="str">
        <f>VLOOKUP($C71,'[1]OP Claims by DMISID'!$C$5:$K$164,5,FALSE)</f>
        <v>NULL</v>
      </c>
      <c r="G71" s="78" t="str">
        <f>VLOOKUP($C71,'[1]OP Claims by DMISID'!$C$5:$K$164,6,FALSE)</f>
        <v>NULL</v>
      </c>
      <c r="H71" s="78">
        <f>VLOOKUP($C71,'[1]OP Claims by DMISID'!$C$5:$K$164,7,FALSE)</f>
        <v>132</v>
      </c>
      <c r="I71" s="78">
        <f>VLOOKUP($C71,'[1]OP Claims by DMISID'!$C$5:$K$164,8,FALSE)</f>
        <v>0</v>
      </c>
      <c r="J71" s="78">
        <f>VLOOKUP($C71,'[1]OP Claims by DMISID'!$C$5:$K$164,9,FALSE)</f>
        <v>394</v>
      </c>
    </row>
    <row r="72" spans="2:10" x14ac:dyDescent="0.3">
      <c r="B72" s="106" t="s">
        <v>13</v>
      </c>
      <c r="C72" s="106" t="s">
        <v>150</v>
      </c>
      <c r="D72" s="106" t="s">
        <v>151</v>
      </c>
      <c r="E72" s="78" t="str">
        <f>VLOOKUP($C72,'[1]OP Claims by DMISID'!$C$5:$K$164,4,FALSE)</f>
        <v>NULL</v>
      </c>
      <c r="F72" s="78" t="str">
        <f>VLOOKUP($C72,'[1]OP Claims by DMISID'!$C$5:$K$164,5,FALSE)</f>
        <v>NULL</v>
      </c>
      <c r="G72" s="78" t="str">
        <f>VLOOKUP($C72,'[1]OP Claims by DMISID'!$C$5:$K$164,6,FALSE)</f>
        <v>NULL</v>
      </c>
      <c r="H72" s="78">
        <f>VLOOKUP($C72,'[1]OP Claims by DMISID'!$C$5:$K$164,7,FALSE)</f>
        <v>271</v>
      </c>
      <c r="I72" s="78">
        <f>VLOOKUP($C72,'[1]OP Claims by DMISID'!$C$5:$K$164,8,FALSE)</f>
        <v>904</v>
      </c>
      <c r="J72" s="78">
        <f>VLOOKUP($C72,'[1]OP Claims by DMISID'!$C$5:$K$164,9,FALSE)</f>
        <v>960</v>
      </c>
    </row>
    <row r="73" spans="2:10" x14ac:dyDescent="0.3">
      <c r="B73" s="106" t="s">
        <v>13</v>
      </c>
      <c r="C73" s="106" t="s">
        <v>280</v>
      </c>
      <c r="D73" s="106" t="s">
        <v>281</v>
      </c>
      <c r="E73" s="78" t="str">
        <f>VLOOKUP($C73,'[1]OP Claims by DMISID'!$C$5:$K$164,4,FALSE)</f>
        <v>NULL</v>
      </c>
      <c r="F73" s="78" t="str">
        <f>VLOOKUP($C73,'[1]OP Claims by DMISID'!$C$5:$K$164,5,FALSE)</f>
        <v>NULL</v>
      </c>
      <c r="G73" s="78" t="str">
        <f>VLOOKUP($C73,'[1]OP Claims by DMISID'!$C$5:$K$164,6,FALSE)</f>
        <v>NULL</v>
      </c>
      <c r="H73" s="78">
        <f>VLOOKUP($C73,'[1]OP Claims by DMISID'!$C$5:$K$164,7,FALSE)</f>
        <v>130</v>
      </c>
      <c r="I73" s="78" t="str">
        <f>VLOOKUP($C73,'[1]OP Claims by DMISID'!$C$5:$K$164,8,FALSE)</f>
        <v>NULL</v>
      </c>
      <c r="J73" s="78" t="str">
        <f>VLOOKUP($C73,'[1]OP Claims by DMISID'!$C$5:$K$164,9,FALSE)</f>
        <v>NULL</v>
      </c>
    </row>
    <row r="74" spans="2:10" x14ac:dyDescent="0.3">
      <c r="B74" s="106" t="s">
        <v>13</v>
      </c>
      <c r="C74" s="106" t="s">
        <v>152</v>
      </c>
      <c r="D74" s="106" t="s">
        <v>153</v>
      </c>
      <c r="E74" s="78">
        <f>VLOOKUP($C74,'[1]OP Claims by DMISID'!$C$5:$K$164,4,FALSE)</f>
        <v>5860</v>
      </c>
      <c r="F74" s="78">
        <f>VLOOKUP($C74,'[1]OP Claims by DMISID'!$C$5:$K$164,5,FALSE)</f>
        <v>5415</v>
      </c>
      <c r="G74" s="78">
        <f>VLOOKUP($C74,'[1]OP Claims by DMISID'!$C$5:$K$164,6,FALSE)</f>
        <v>4287</v>
      </c>
      <c r="H74" s="78">
        <f>VLOOKUP($C74,'[1]OP Claims by DMISID'!$C$5:$K$164,7,FALSE)</f>
        <v>2644</v>
      </c>
      <c r="I74" s="78">
        <f>VLOOKUP($C74,'[1]OP Claims by DMISID'!$C$5:$K$164,8,FALSE)</f>
        <v>5468</v>
      </c>
      <c r="J74" s="78">
        <f>VLOOKUP($C74,'[1]OP Claims by DMISID'!$C$5:$K$164,9,FALSE)</f>
        <v>4194</v>
      </c>
    </row>
    <row r="75" spans="2:10" x14ac:dyDescent="0.3">
      <c r="B75" s="106" t="s">
        <v>13</v>
      </c>
      <c r="C75" s="106" t="s">
        <v>154</v>
      </c>
      <c r="D75" s="106" t="s">
        <v>155</v>
      </c>
      <c r="E75" s="78">
        <f>VLOOKUP($C75,'[1]OP Claims by DMISID'!$C$5:$K$164,4,FALSE)</f>
        <v>17063</v>
      </c>
      <c r="F75" s="78">
        <f>VLOOKUP($C75,'[1]OP Claims by DMISID'!$C$5:$K$164,5,FALSE)</f>
        <v>15321</v>
      </c>
      <c r="G75" s="78">
        <f>VLOOKUP($C75,'[1]OP Claims by DMISID'!$C$5:$K$164,6,FALSE)</f>
        <v>11824</v>
      </c>
      <c r="H75" s="78">
        <f>VLOOKUP($C75,'[1]OP Claims by DMISID'!$C$5:$K$164,7,FALSE)</f>
        <v>12151</v>
      </c>
      <c r="I75" s="78">
        <f>VLOOKUP($C75,'[1]OP Claims by DMISID'!$C$5:$K$164,8,FALSE)</f>
        <v>7549</v>
      </c>
      <c r="J75" s="78">
        <f>VLOOKUP($C75,'[1]OP Claims by DMISID'!$C$5:$K$164,9,FALSE)</f>
        <v>5146</v>
      </c>
    </row>
    <row r="76" spans="2:10" x14ac:dyDescent="0.3">
      <c r="B76" s="106" t="s">
        <v>18</v>
      </c>
      <c r="C76" s="106" t="s">
        <v>156</v>
      </c>
      <c r="D76" s="106" t="s">
        <v>157</v>
      </c>
      <c r="E76" s="78">
        <f>VLOOKUP($C76,'[1]OP Claims by DMISID'!$C$5:$K$164,4,FALSE)</f>
        <v>19291</v>
      </c>
      <c r="F76" s="78">
        <f>VLOOKUP($C76,'[1]OP Claims by DMISID'!$C$5:$K$164,5,FALSE)</f>
        <v>9846</v>
      </c>
      <c r="G76" s="78">
        <f>VLOOKUP($C76,'[1]OP Claims by DMISID'!$C$5:$K$164,6,FALSE)</f>
        <v>8941</v>
      </c>
      <c r="H76" s="78">
        <f>VLOOKUP($C76,'[1]OP Claims by DMISID'!$C$5:$K$164,7,FALSE)</f>
        <v>12841</v>
      </c>
      <c r="I76" s="78">
        <f>VLOOKUP($C76,'[1]OP Claims by DMISID'!$C$5:$K$164,8,FALSE)</f>
        <v>31689</v>
      </c>
      <c r="J76" s="78">
        <f>VLOOKUP($C76,'[1]OP Claims by DMISID'!$C$5:$K$164,9,FALSE)</f>
        <v>26772</v>
      </c>
    </row>
    <row r="77" spans="2:10" x14ac:dyDescent="0.3">
      <c r="B77" s="106" t="s">
        <v>18</v>
      </c>
      <c r="C77" s="106" t="s">
        <v>158</v>
      </c>
      <c r="D77" s="106" t="s">
        <v>159</v>
      </c>
      <c r="E77" s="78">
        <f>VLOOKUP($C77,'[1]OP Claims by DMISID'!$C$5:$K$164,4,FALSE)</f>
        <v>26308</v>
      </c>
      <c r="F77" s="78">
        <f>VLOOKUP($C77,'[1]OP Claims by DMISID'!$C$5:$K$164,5,FALSE)</f>
        <v>19643</v>
      </c>
      <c r="G77" s="78">
        <f>VLOOKUP($C77,'[1]OP Claims by DMISID'!$C$5:$K$164,6,FALSE)</f>
        <v>21998</v>
      </c>
      <c r="H77" s="78">
        <f>VLOOKUP($C77,'[1]OP Claims by DMISID'!$C$5:$K$164,7,FALSE)</f>
        <v>16254</v>
      </c>
      <c r="I77" s="78">
        <f>VLOOKUP($C77,'[1]OP Claims by DMISID'!$C$5:$K$164,8,FALSE)</f>
        <v>18665</v>
      </c>
      <c r="J77" s="78">
        <f>VLOOKUP($C77,'[1]OP Claims by DMISID'!$C$5:$K$164,9,FALSE)</f>
        <v>14467</v>
      </c>
    </row>
    <row r="78" spans="2:10" x14ac:dyDescent="0.3">
      <c r="B78" s="106" t="s">
        <v>18</v>
      </c>
      <c r="C78" s="106" t="s">
        <v>160</v>
      </c>
      <c r="D78" s="106" t="s">
        <v>161</v>
      </c>
      <c r="E78" s="78">
        <f>VLOOKUP($C78,'[1]OP Claims by DMISID'!$C$5:$K$164,4,FALSE)</f>
        <v>24671</v>
      </c>
      <c r="F78" s="78">
        <f>VLOOKUP($C78,'[1]OP Claims by DMISID'!$C$5:$K$164,5,FALSE)</f>
        <v>21036</v>
      </c>
      <c r="G78" s="78">
        <f>VLOOKUP($C78,'[1]OP Claims by DMISID'!$C$5:$K$164,6,FALSE)</f>
        <v>22101</v>
      </c>
      <c r="H78" s="78">
        <f>VLOOKUP($C78,'[1]OP Claims by DMISID'!$C$5:$K$164,7,FALSE)</f>
        <v>172900</v>
      </c>
      <c r="I78" s="78">
        <f>VLOOKUP($C78,'[1]OP Claims by DMISID'!$C$5:$K$164,8,FALSE)</f>
        <v>21351</v>
      </c>
      <c r="J78" s="78">
        <f>VLOOKUP($C78,'[1]OP Claims by DMISID'!$C$5:$K$164,9,FALSE)</f>
        <v>18280</v>
      </c>
    </row>
    <row r="79" spans="2:10" x14ac:dyDescent="0.3">
      <c r="B79" s="106" t="s">
        <v>18</v>
      </c>
      <c r="C79" s="106" t="s">
        <v>162</v>
      </c>
      <c r="D79" s="106" t="s">
        <v>163</v>
      </c>
      <c r="E79" s="78">
        <f>VLOOKUP($C79,'[1]OP Claims by DMISID'!$C$5:$K$164,4,FALSE)</f>
        <v>9205</v>
      </c>
      <c r="F79" s="78">
        <f>VLOOKUP($C79,'[1]OP Claims by DMISID'!$C$5:$K$164,5,FALSE)</f>
        <v>8968</v>
      </c>
      <c r="G79" s="78">
        <f>VLOOKUP($C79,'[1]OP Claims by DMISID'!$C$5:$K$164,6,FALSE)</f>
        <v>6197</v>
      </c>
      <c r="H79" s="78">
        <f>VLOOKUP($C79,'[1]OP Claims by DMISID'!$C$5:$K$164,7,FALSE)</f>
        <v>6239</v>
      </c>
      <c r="I79" s="78">
        <f>VLOOKUP($C79,'[1]OP Claims by DMISID'!$C$5:$K$164,8,FALSE)</f>
        <v>5990</v>
      </c>
      <c r="J79" s="78">
        <f>VLOOKUP($C79,'[1]OP Claims by DMISID'!$C$5:$K$164,9,FALSE)</f>
        <v>5117</v>
      </c>
    </row>
    <row r="80" spans="2:10" x14ac:dyDescent="0.3">
      <c r="B80" s="106" t="s">
        <v>18</v>
      </c>
      <c r="C80" s="106" t="s">
        <v>164</v>
      </c>
      <c r="D80" s="106" t="s">
        <v>165</v>
      </c>
      <c r="E80" s="78">
        <f>VLOOKUP($C80,'[1]OP Claims by DMISID'!$C$5:$K$164,4,FALSE)</f>
        <v>18421</v>
      </c>
      <c r="F80" s="78">
        <f>VLOOKUP($C80,'[1]OP Claims by DMISID'!$C$5:$K$164,5,FALSE)</f>
        <v>15847</v>
      </c>
      <c r="G80" s="78">
        <f>VLOOKUP($C80,'[1]OP Claims by DMISID'!$C$5:$K$164,6,FALSE)</f>
        <v>15045</v>
      </c>
      <c r="H80" s="78">
        <f>VLOOKUP($C80,'[1]OP Claims by DMISID'!$C$5:$K$164,7,FALSE)</f>
        <v>13316</v>
      </c>
      <c r="I80" s="78">
        <f>VLOOKUP($C80,'[1]OP Claims by DMISID'!$C$5:$K$164,8,FALSE)</f>
        <v>17353</v>
      </c>
      <c r="J80" s="78">
        <f>VLOOKUP($C80,'[1]OP Claims by DMISID'!$C$5:$K$164,9,FALSE)</f>
        <v>14743</v>
      </c>
    </row>
    <row r="81" spans="2:10" x14ac:dyDescent="0.3">
      <c r="B81" s="106" t="s">
        <v>18</v>
      </c>
      <c r="C81" s="106" t="s">
        <v>168</v>
      </c>
      <c r="D81" s="106" t="s">
        <v>169</v>
      </c>
      <c r="E81" s="78">
        <f>VLOOKUP($C81,'[1]OP Claims by DMISID'!$C$5:$K$164,4,FALSE)</f>
        <v>31774</v>
      </c>
      <c r="F81" s="78">
        <f>VLOOKUP($C81,'[1]OP Claims by DMISID'!$C$5:$K$164,5,FALSE)</f>
        <v>22986</v>
      </c>
      <c r="G81" s="78">
        <f>VLOOKUP($C81,'[1]OP Claims by DMISID'!$C$5:$K$164,6,FALSE)</f>
        <v>20001</v>
      </c>
      <c r="H81" s="78">
        <f>VLOOKUP($C81,'[1]OP Claims by DMISID'!$C$5:$K$164,7,FALSE)</f>
        <v>15704</v>
      </c>
      <c r="I81" s="78">
        <f>VLOOKUP($C81,'[1]OP Claims by DMISID'!$C$5:$K$164,8,FALSE)</f>
        <v>18606</v>
      </c>
      <c r="J81" s="78">
        <f>VLOOKUP($C81,'[1]OP Claims by DMISID'!$C$5:$K$164,9,FALSE)</f>
        <v>18977</v>
      </c>
    </row>
    <row r="82" spans="2:10" x14ac:dyDescent="0.3">
      <c r="B82" s="106" t="s">
        <v>18</v>
      </c>
      <c r="C82" s="106" t="s">
        <v>170</v>
      </c>
      <c r="D82" s="106" t="s">
        <v>171</v>
      </c>
      <c r="E82" s="78">
        <f>VLOOKUP($C82,'[1]OP Claims by DMISID'!$C$5:$K$164,4,FALSE)</f>
        <v>24851</v>
      </c>
      <c r="F82" s="78">
        <f>VLOOKUP($C82,'[1]OP Claims by DMISID'!$C$5:$K$164,5,FALSE)</f>
        <v>20051</v>
      </c>
      <c r="G82" s="78">
        <f>VLOOKUP($C82,'[1]OP Claims by DMISID'!$C$5:$K$164,6,FALSE)</f>
        <v>17036</v>
      </c>
      <c r="H82" s="78">
        <f>VLOOKUP($C82,'[1]OP Claims by DMISID'!$C$5:$K$164,7,FALSE)</f>
        <v>11978</v>
      </c>
      <c r="I82" s="78">
        <f>VLOOKUP($C82,'[1]OP Claims by DMISID'!$C$5:$K$164,8,FALSE)</f>
        <v>17468</v>
      </c>
      <c r="J82" s="78">
        <f>VLOOKUP($C82,'[1]OP Claims by DMISID'!$C$5:$K$164,9,FALSE)</f>
        <v>15315</v>
      </c>
    </row>
    <row r="83" spans="2:10" x14ac:dyDescent="0.3">
      <c r="B83" s="106" t="s">
        <v>18</v>
      </c>
      <c r="C83" s="106" t="s">
        <v>172</v>
      </c>
      <c r="D83" s="106" t="s">
        <v>173</v>
      </c>
      <c r="E83" s="78">
        <f>VLOOKUP($C83,'[1]OP Claims by DMISID'!$C$5:$K$164,4,FALSE)</f>
        <v>22970</v>
      </c>
      <c r="F83" s="78">
        <f>VLOOKUP($C83,'[1]OP Claims by DMISID'!$C$5:$K$164,5,FALSE)</f>
        <v>18048</v>
      </c>
      <c r="G83" s="78">
        <f>VLOOKUP($C83,'[1]OP Claims by DMISID'!$C$5:$K$164,6,FALSE)</f>
        <v>14555</v>
      </c>
      <c r="H83" s="78">
        <f>VLOOKUP($C83,'[1]OP Claims by DMISID'!$C$5:$K$164,7,FALSE)</f>
        <v>10918</v>
      </c>
      <c r="I83" s="78">
        <f>VLOOKUP($C83,'[1]OP Claims by DMISID'!$C$5:$K$164,8,FALSE)</f>
        <v>14911</v>
      </c>
      <c r="J83" s="78">
        <f>VLOOKUP($C83,'[1]OP Claims by DMISID'!$C$5:$K$164,9,FALSE)</f>
        <v>16942</v>
      </c>
    </row>
    <row r="84" spans="2:10" x14ac:dyDescent="0.3">
      <c r="B84" s="106" t="s">
        <v>18</v>
      </c>
      <c r="C84" s="106" t="s">
        <v>174</v>
      </c>
      <c r="D84" s="106" t="s">
        <v>175</v>
      </c>
      <c r="E84" s="78">
        <f>VLOOKUP($C84,'[1]OP Claims by DMISID'!$C$5:$K$164,4,FALSE)</f>
        <v>55368</v>
      </c>
      <c r="F84" s="78">
        <f>VLOOKUP($C84,'[1]OP Claims by DMISID'!$C$5:$K$164,5,FALSE)</f>
        <v>32254</v>
      </c>
      <c r="G84" s="78">
        <f>VLOOKUP($C84,'[1]OP Claims by DMISID'!$C$5:$K$164,6,FALSE)</f>
        <v>39626</v>
      </c>
      <c r="H84" s="78">
        <f>VLOOKUP($C84,'[1]OP Claims by DMISID'!$C$5:$K$164,7,FALSE)</f>
        <v>54557</v>
      </c>
      <c r="I84" s="78">
        <f>VLOOKUP($C84,'[1]OP Claims by DMISID'!$C$5:$K$164,8,FALSE)</f>
        <v>55247</v>
      </c>
      <c r="J84" s="78">
        <f>VLOOKUP($C84,'[1]OP Claims by DMISID'!$C$5:$K$164,9,FALSE)</f>
        <v>53768</v>
      </c>
    </row>
    <row r="85" spans="2:10" x14ac:dyDescent="0.3">
      <c r="B85" s="106" t="s">
        <v>18</v>
      </c>
      <c r="C85" s="106" t="s">
        <v>176</v>
      </c>
      <c r="D85" s="106" t="s">
        <v>177</v>
      </c>
      <c r="E85" s="78">
        <f>VLOOKUP($C85,'[1]OP Claims by DMISID'!$C$5:$K$164,4,FALSE)</f>
        <v>10871</v>
      </c>
      <c r="F85" s="78">
        <f>VLOOKUP($C85,'[1]OP Claims by DMISID'!$C$5:$K$164,5,FALSE)</f>
        <v>10859</v>
      </c>
      <c r="G85" s="78">
        <f>VLOOKUP($C85,'[1]OP Claims by DMISID'!$C$5:$K$164,6,FALSE)</f>
        <v>7449</v>
      </c>
      <c r="H85" s="78">
        <f>VLOOKUP($C85,'[1]OP Claims by DMISID'!$C$5:$K$164,7,FALSE)</f>
        <v>9057</v>
      </c>
      <c r="I85" s="78">
        <f>VLOOKUP($C85,'[1]OP Claims by DMISID'!$C$5:$K$164,8,FALSE)</f>
        <v>10934</v>
      </c>
      <c r="J85" s="78">
        <f>VLOOKUP($C85,'[1]OP Claims by DMISID'!$C$5:$K$164,9,FALSE)</f>
        <v>11291</v>
      </c>
    </row>
    <row r="86" spans="2:10" x14ac:dyDescent="0.3">
      <c r="B86" s="106" t="s">
        <v>18</v>
      </c>
      <c r="C86" s="106" t="s">
        <v>178</v>
      </c>
      <c r="D86" s="106" t="s">
        <v>179</v>
      </c>
      <c r="E86" s="78">
        <f>VLOOKUP($C86,'[1]OP Claims by DMISID'!$C$5:$K$164,4,FALSE)</f>
        <v>6154</v>
      </c>
      <c r="F86" s="78">
        <f>VLOOKUP($C86,'[1]OP Claims by DMISID'!$C$5:$K$164,5,FALSE)</f>
        <v>3368</v>
      </c>
      <c r="G86" s="78">
        <f>VLOOKUP($C86,'[1]OP Claims by DMISID'!$C$5:$K$164,6,FALSE)</f>
        <v>0</v>
      </c>
      <c r="H86" s="78">
        <f>VLOOKUP($C86,'[1]OP Claims by DMISID'!$C$5:$K$164,7,FALSE)</f>
        <v>1599</v>
      </c>
      <c r="I86" s="78">
        <f>VLOOKUP($C86,'[1]OP Claims by DMISID'!$C$5:$K$164,8,FALSE)</f>
        <v>4868</v>
      </c>
      <c r="J86" s="78">
        <f>VLOOKUP($C86,'[1]OP Claims by DMISID'!$C$5:$K$164,9,FALSE)</f>
        <v>5077</v>
      </c>
    </row>
    <row r="87" spans="2:10" x14ac:dyDescent="0.3">
      <c r="B87" s="106" t="s">
        <v>18</v>
      </c>
      <c r="C87" s="106" t="s">
        <v>180</v>
      </c>
      <c r="D87" s="106" t="s">
        <v>181</v>
      </c>
      <c r="E87" s="78">
        <f>VLOOKUP($C87,'[1]OP Claims by DMISID'!$C$5:$K$164,4,FALSE)</f>
        <v>19263</v>
      </c>
      <c r="F87" s="78">
        <f>VLOOKUP($C87,'[1]OP Claims by DMISID'!$C$5:$K$164,5,FALSE)</f>
        <v>16115</v>
      </c>
      <c r="G87" s="78">
        <f>VLOOKUP($C87,'[1]OP Claims by DMISID'!$C$5:$K$164,6,FALSE)</f>
        <v>13627</v>
      </c>
      <c r="H87" s="78">
        <f>VLOOKUP($C87,'[1]OP Claims by DMISID'!$C$5:$K$164,7,FALSE)</f>
        <v>17816</v>
      </c>
      <c r="I87" s="78">
        <f>VLOOKUP($C87,'[1]OP Claims by DMISID'!$C$5:$K$164,8,FALSE)</f>
        <v>24499</v>
      </c>
      <c r="J87" s="78">
        <f>VLOOKUP($C87,'[1]OP Claims by DMISID'!$C$5:$K$164,9,FALSE)</f>
        <v>22524</v>
      </c>
    </row>
    <row r="88" spans="2:10" x14ac:dyDescent="0.3">
      <c r="B88" s="106" t="s">
        <v>18</v>
      </c>
      <c r="C88" s="106" t="s">
        <v>182</v>
      </c>
      <c r="D88" s="106" t="s">
        <v>183</v>
      </c>
      <c r="E88" s="78">
        <f>VLOOKUP($C88,'[1]OP Claims by DMISID'!$C$5:$K$164,4,FALSE)</f>
        <v>24967</v>
      </c>
      <c r="F88" s="78">
        <f>VLOOKUP($C88,'[1]OP Claims by DMISID'!$C$5:$K$164,5,FALSE)</f>
        <v>23271</v>
      </c>
      <c r="G88" s="78">
        <f>VLOOKUP($C88,'[1]OP Claims by DMISID'!$C$5:$K$164,6,FALSE)</f>
        <v>21072</v>
      </c>
      <c r="H88" s="78">
        <f>VLOOKUP($C88,'[1]OP Claims by DMISID'!$C$5:$K$164,7,FALSE)</f>
        <v>19268</v>
      </c>
      <c r="I88" s="78">
        <f>VLOOKUP($C88,'[1]OP Claims by DMISID'!$C$5:$K$164,8,FALSE)</f>
        <v>27284</v>
      </c>
      <c r="J88" s="78">
        <f>VLOOKUP($C88,'[1]OP Claims by DMISID'!$C$5:$K$164,9,FALSE)</f>
        <v>22073</v>
      </c>
    </row>
    <row r="89" spans="2:10" x14ac:dyDescent="0.3">
      <c r="B89" s="106" t="s">
        <v>18</v>
      </c>
      <c r="C89" s="106" t="s">
        <v>184</v>
      </c>
      <c r="D89" s="106" t="s">
        <v>185</v>
      </c>
      <c r="E89" s="78">
        <f>VLOOKUP($C89,'[1]OP Claims by DMISID'!$C$5:$K$164,4,FALSE)</f>
        <v>7587</v>
      </c>
      <c r="F89" s="78">
        <f>VLOOKUP($C89,'[1]OP Claims by DMISID'!$C$5:$K$164,5,FALSE)</f>
        <v>6231</v>
      </c>
      <c r="G89" s="78">
        <f>VLOOKUP($C89,'[1]OP Claims by DMISID'!$C$5:$K$164,6,FALSE)</f>
        <v>5878</v>
      </c>
      <c r="H89" s="78">
        <f>VLOOKUP($C89,'[1]OP Claims by DMISID'!$C$5:$K$164,7,FALSE)</f>
        <v>6423</v>
      </c>
      <c r="I89" s="78">
        <f>VLOOKUP($C89,'[1]OP Claims by DMISID'!$C$5:$K$164,8,FALSE)</f>
        <v>8596</v>
      </c>
      <c r="J89" s="78">
        <f>VLOOKUP($C89,'[1]OP Claims by DMISID'!$C$5:$K$164,9,FALSE)</f>
        <v>6445</v>
      </c>
    </row>
    <row r="90" spans="2:10" x14ac:dyDescent="0.3">
      <c r="B90" s="106" t="s">
        <v>18</v>
      </c>
      <c r="C90" s="106" t="s">
        <v>186</v>
      </c>
      <c r="D90" s="106" t="s">
        <v>187</v>
      </c>
      <c r="E90" s="78">
        <f>VLOOKUP($C90,'[1]OP Claims by DMISID'!$C$5:$K$164,4,FALSE)</f>
        <v>69240</v>
      </c>
      <c r="F90" s="78">
        <f>VLOOKUP($C90,'[1]OP Claims by DMISID'!$C$5:$K$164,5,FALSE)</f>
        <v>63026</v>
      </c>
      <c r="G90" s="78">
        <f>VLOOKUP($C90,'[1]OP Claims by DMISID'!$C$5:$K$164,6,FALSE)</f>
        <v>42325</v>
      </c>
      <c r="H90" s="78">
        <f>VLOOKUP($C90,'[1]OP Claims by DMISID'!$C$5:$K$164,7,FALSE)</f>
        <v>47305</v>
      </c>
      <c r="I90" s="78">
        <f>VLOOKUP($C90,'[1]OP Claims by DMISID'!$C$5:$K$164,8,FALSE)</f>
        <v>55584</v>
      </c>
      <c r="J90" s="78">
        <f>VLOOKUP($C90,'[1]OP Claims by DMISID'!$C$5:$K$164,9,FALSE)</f>
        <v>39268</v>
      </c>
    </row>
    <row r="91" spans="2:10" x14ac:dyDescent="0.3">
      <c r="B91" s="106" t="s">
        <v>18</v>
      </c>
      <c r="C91" s="106" t="s">
        <v>188</v>
      </c>
      <c r="D91" s="106" t="s">
        <v>189</v>
      </c>
      <c r="E91" s="78">
        <f>VLOOKUP($C91,'[1]OP Claims by DMISID'!$C$5:$K$164,4,FALSE)</f>
        <v>11197</v>
      </c>
      <c r="F91" s="78">
        <f>VLOOKUP($C91,'[1]OP Claims by DMISID'!$C$5:$K$164,5,FALSE)</f>
        <v>8795</v>
      </c>
      <c r="G91" s="78">
        <f>VLOOKUP($C91,'[1]OP Claims by DMISID'!$C$5:$K$164,6,FALSE)</f>
        <v>8621</v>
      </c>
      <c r="H91" s="78">
        <f>VLOOKUP($C91,'[1]OP Claims by DMISID'!$C$5:$K$164,7,FALSE)</f>
        <v>9782</v>
      </c>
      <c r="I91" s="78">
        <f>VLOOKUP($C91,'[1]OP Claims by DMISID'!$C$5:$K$164,8,FALSE)</f>
        <v>11272</v>
      </c>
      <c r="J91" s="78">
        <f>VLOOKUP($C91,'[1]OP Claims by DMISID'!$C$5:$K$164,9,FALSE)</f>
        <v>9877</v>
      </c>
    </row>
    <row r="92" spans="2:10" x14ac:dyDescent="0.3">
      <c r="B92" s="106" t="s">
        <v>18</v>
      </c>
      <c r="C92" s="106" t="s">
        <v>190</v>
      </c>
      <c r="D92" s="106" t="s">
        <v>191</v>
      </c>
      <c r="E92" s="78">
        <f>VLOOKUP($C92,'[1]OP Claims by DMISID'!$C$5:$K$164,4,FALSE)</f>
        <v>14342</v>
      </c>
      <c r="F92" s="78">
        <f>VLOOKUP($C92,'[1]OP Claims by DMISID'!$C$5:$K$164,5,FALSE)</f>
        <v>12637</v>
      </c>
      <c r="G92" s="78">
        <f>VLOOKUP($C92,'[1]OP Claims by DMISID'!$C$5:$K$164,6,FALSE)</f>
        <v>7570</v>
      </c>
      <c r="H92" s="78">
        <f>VLOOKUP($C92,'[1]OP Claims by DMISID'!$C$5:$K$164,7,FALSE)</f>
        <v>7789</v>
      </c>
      <c r="I92" s="78">
        <f>VLOOKUP($C92,'[1]OP Claims by DMISID'!$C$5:$K$164,8,FALSE)</f>
        <v>7411</v>
      </c>
      <c r="J92" s="78">
        <f>VLOOKUP($C92,'[1]OP Claims by DMISID'!$C$5:$K$164,9,FALSE)</f>
        <v>7123</v>
      </c>
    </row>
    <row r="93" spans="2:10" x14ac:dyDescent="0.3">
      <c r="B93" s="106" t="s">
        <v>18</v>
      </c>
      <c r="C93" s="106" t="s">
        <v>192</v>
      </c>
      <c r="D93" s="106" t="s">
        <v>193</v>
      </c>
      <c r="E93" s="78">
        <f>VLOOKUP($C93,'[1]OP Claims by DMISID'!$C$5:$K$164,4,FALSE)</f>
        <v>50100</v>
      </c>
      <c r="F93" s="78">
        <f>VLOOKUP($C93,'[1]OP Claims by DMISID'!$C$5:$K$164,5,FALSE)</f>
        <v>43928</v>
      </c>
      <c r="G93" s="78">
        <f>VLOOKUP($C93,'[1]OP Claims by DMISID'!$C$5:$K$164,6,FALSE)</f>
        <v>35016</v>
      </c>
      <c r="H93" s="78">
        <f>VLOOKUP($C93,'[1]OP Claims by DMISID'!$C$5:$K$164,7,FALSE)</f>
        <v>49414</v>
      </c>
      <c r="I93" s="78">
        <f>VLOOKUP($C93,'[1]OP Claims by DMISID'!$C$5:$K$164,8,FALSE)</f>
        <v>56387</v>
      </c>
      <c r="J93" s="78">
        <f>VLOOKUP($C93,'[1]OP Claims by DMISID'!$C$5:$K$164,9,FALSE)</f>
        <v>53716</v>
      </c>
    </row>
    <row r="94" spans="2:10" x14ac:dyDescent="0.3">
      <c r="B94" s="106" t="s">
        <v>18</v>
      </c>
      <c r="C94" s="106" t="s">
        <v>194</v>
      </c>
      <c r="D94" s="106" t="s">
        <v>195</v>
      </c>
      <c r="E94" s="78">
        <f>VLOOKUP($C94,'[1]OP Claims by DMISID'!$C$5:$K$164,4,FALSE)</f>
        <v>17012</v>
      </c>
      <c r="F94" s="78">
        <f>VLOOKUP($C94,'[1]OP Claims by DMISID'!$C$5:$K$164,5,FALSE)</f>
        <v>16607</v>
      </c>
      <c r="G94" s="78">
        <f>VLOOKUP($C94,'[1]OP Claims by DMISID'!$C$5:$K$164,6,FALSE)</f>
        <v>15487</v>
      </c>
      <c r="H94" s="78">
        <f>VLOOKUP($C94,'[1]OP Claims by DMISID'!$C$5:$K$164,7,FALSE)</f>
        <v>17028</v>
      </c>
      <c r="I94" s="78">
        <f>VLOOKUP($C94,'[1]OP Claims by DMISID'!$C$5:$K$164,8,FALSE)</f>
        <v>19159</v>
      </c>
      <c r="J94" s="78">
        <f>VLOOKUP($C94,'[1]OP Claims by DMISID'!$C$5:$K$164,9,FALSE)</f>
        <v>15818</v>
      </c>
    </row>
    <row r="95" spans="2:10" x14ac:dyDescent="0.3">
      <c r="B95" s="106" t="s">
        <v>18</v>
      </c>
      <c r="C95" s="106" t="s">
        <v>196</v>
      </c>
      <c r="D95" s="106" t="s">
        <v>197</v>
      </c>
      <c r="E95" s="78">
        <f>VLOOKUP($C95,'[1]OP Claims by DMISID'!$C$5:$K$164,4,FALSE)</f>
        <v>23788</v>
      </c>
      <c r="F95" s="78">
        <f>VLOOKUP($C95,'[1]OP Claims by DMISID'!$C$5:$K$164,5,FALSE)</f>
        <v>29676</v>
      </c>
      <c r="G95" s="78">
        <f>VLOOKUP($C95,'[1]OP Claims by DMISID'!$C$5:$K$164,6,FALSE)</f>
        <v>21668</v>
      </c>
      <c r="H95" s="78">
        <f>VLOOKUP($C95,'[1]OP Claims by DMISID'!$C$5:$K$164,7,FALSE)</f>
        <v>16175</v>
      </c>
      <c r="I95" s="78">
        <f>VLOOKUP($C95,'[1]OP Claims by DMISID'!$C$5:$K$164,8,FALSE)</f>
        <v>15117</v>
      </c>
      <c r="J95" s="78">
        <f>VLOOKUP($C95,'[1]OP Claims by DMISID'!$C$5:$K$164,9,FALSE)</f>
        <v>12039</v>
      </c>
    </row>
    <row r="96" spans="2:10" x14ac:dyDescent="0.3">
      <c r="B96" s="106" t="s">
        <v>18</v>
      </c>
      <c r="C96" s="106" t="s">
        <v>198</v>
      </c>
      <c r="D96" s="106" t="s">
        <v>199</v>
      </c>
      <c r="E96" s="78">
        <f>VLOOKUP($C96,'[1]OP Claims by DMISID'!$C$5:$K$164,4,FALSE)</f>
        <v>36500</v>
      </c>
      <c r="F96" s="78">
        <f>VLOOKUP($C96,'[1]OP Claims by DMISID'!$C$5:$K$164,5,FALSE)</f>
        <v>37909</v>
      </c>
      <c r="G96" s="78">
        <f>VLOOKUP($C96,'[1]OP Claims by DMISID'!$C$5:$K$164,6,FALSE)</f>
        <v>36596</v>
      </c>
      <c r="H96" s="78">
        <f>VLOOKUP($C96,'[1]OP Claims by DMISID'!$C$5:$K$164,7,FALSE)</f>
        <v>29095</v>
      </c>
      <c r="I96" s="78">
        <f>VLOOKUP($C96,'[1]OP Claims by DMISID'!$C$5:$K$164,8,FALSE)</f>
        <v>31968</v>
      </c>
      <c r="J96" s="78">
        <f>VLOOKUP($C96,'[1]OP Claims by DMISID'!$C$5:$K$164,9,FALSE)</f>
        <v>28479</v>
      </c>
    </row>
    <row r="97" spans="2:10" x14ac:dyDescent="0.3">
      <c r="B97" s="106" t="s">
        <v>18</v>
      </c>
      <c r="C97" s="106" t="s">
        <v>200</v>
      </c>
      <c r="D97" s="106" t="s">
        <v>201</v>
      </c>
      <c r="E97" s="78">
        <f>VLOOKUP($C97,'[1]OP Claims by DMISID'!$C$5:$K$164,4,FALSE)</f>
        <v>48805</v>
      </c>
      <c r="F97" s="78">
        <f>VLOOKUP($C97,'[1]OP Claims by DMISID'!$C$5:$K$164,5,FALSE)</f>
        <v>62826</v>
      </c>
      <c r="G97" s="78">
        <f>VLOOKUP($C97,'[1]OP Claims by DMISID'!$C$5:$K$164,6,FALSE)</f>
        <v>58313</v>
      </c>
      <c r="H97" s="78">
        <f>VLOOKUP($C97,'[1]OP Claims by DMISID'!$C$5:$K$164,7,FALSE)</f>
        <v>69866</v>
      </c>
      <c r="I97" s="78">
        <f>VLOOKUP($C97,'[1]OP Claims by DMISID'!$C$5:$K$164,8,FALSE)</f>
        <v>77600</v>
      </c>
      <c r="J97" s="78">
        <f>VLOOKUP($C97,'[1]OP Claims by DMISID'!$C$5:$K$164,9,FALSE)</f>
        <v>62663</v>
      </c>
    </row>
    <row r="98" spans="2:10" x14ac:dyDescent="0.3">
      <c r="B98" s="106" t="s">
        <v>18</v>
      </c>
      <c r="C98" s="106" t="s">
        <v>202</v>
      </c>
      <c r="D98" s="106" t="s">
        <v>203</v>
      </c>
      <c r="E98" s="78">
        <f>VLOOKUP($C98,'[1]OP Claims by DMISID'!$C$5:$K$164,4,FALSE)</f>
        <v>14082</v>
      </c>
      <c r="F98" s="78">
        <f>VLOOKUP($C98,'[1]OP Claims by DMISID'!$C$5:$K$164,5,FALSE)</f>
        <v>13534</v>
      </c>
      <c r="G98" s="78">
        <f>VLOOKUP($C98,'[1]OP Claims by DMISID'!$C$5:$K$164,6,FALSE)</f>
        <v>10573</v>
      </c>
      <c r="H98" s="78">
        <f>VLOOKUP($C98,'[1]OP Claims by DMISID'!$C$5:$K$164,7,FALSE)</f>
        <v>16641</v>
      </c>
      <c r="I98" s="78">
        <f>VLOOKUP($C98,'[1]OP Claims by DMISID'!$C$5:$K$164,8,FALSE)</f>
        <v>24100</v>
      </c>
      <c r="J98" s="78">
        <f>VLOOKUP($C98,'[1]OP Claims by DMISID'!$C$5:$K$164,9,FALSE)</f>
        <v>24877</v>
      </c>
    </row>
    <row r="99" spans="2:10" x14ac:dyDescent="0.3">
      <c r="B99" s="106" t="s">
        <v>18</v>
      </c>
      <c r="C99" s="106" t="s">
        <v>204</v>
      </c>
      <c r="D99" s="106" t="s">
        <v>205</v>
      </c>
      <c r="E99" s="78">
        <f>VLOOKUP($C99,'[1]OP Claims by DMISID'!$C$5:$K$164,4,FALSE)</f>
        <v>23517</v>
      </c>
      <c r="F99" s="78">
        <f>VLOOKUP($C99,'[1]OP Claims by DMISID'!$C$5:$K$164,5,FALSE)</f>
        <v>22673</v>
      </c>
      <c r="G99" s="78">
        <f>VLOOKUP($C99,'[1]OP Claims by DMISID'!$C$5:$K$164,6,FALSE)</f>
        <v>13330</v>
      </c>
      <c r="H99" s="78">
        <f>VLOOKUP($C99,'[1]OP Claims by DMISID'!$C$5:$K$164,7,FALSE)</f>
        <v>16360</v>
      </c>
      <c r="I99" s="78">
        <f>VLOOKUP($C99,'[1]OP Claims by DMISID'!$C$5:$K$164,8,FALSE)</f>
        <v>15860</v>
      </c>
      <c r="J99" s="78">
        <f>VLOOKUP($C99,'[1]OP Claims by DMISID'!$C$5:$K$164,9,FALSE)</f>
        <v>13795</v>
      </c>
    </row>
    <row r="100" spans="2:10" x14ac:dyDescent="0.3">
      <c r="B100" s="106" t="s">
        <v>18</v>
      </c>
      <c r="C100" s="106" t="s">
        <v>206</v>
      </c>
      <c r="D100" s="106" t="s">
        <v>207</v>
      </c>
      <c r="E100" s="78">
        <f>VLOOKUP($C100,'[1]OP Claims by DMISID'!$C$5:$K$164,4,FALSE)</f>
        <v>20979</v>
      </c>
      <c r="F100" s="78">
        <f>VLOOKUP($C100,'[1]OP Claims by DMISID'!$C$5:$K$164,5,FALSE)</f>
        <v>18544</v>
      </c>
      <c r="G100" s="78">
        <f>VLOOKUP($C100,'[1]OP Claims by DMISID'!$C$5:$K$164,6,FALSE)</f>
        <v>11631</v>
      </c>
      <c r="H100" s="78">
        <f>VLOOKUP($C100,'[1]OP Claims by DMISID'!$C$5:$K$164,7,FALSE)</f>
        <v>13708</v>
      </c>
      <c r="I100" s="78">
        <f>VLOOKUP($C100,'[1]OP Claims by DMISID'!$C$5:$K$164,8,FALSE)</f>
        <v>14424</v>
      </c>
      <c r="J100" s="78">
        <f>VLOOKUP($C100,'[1]OP Claims by DMISID'!$C$5:$K$164,9,FALSE)</f>
        <v>13305</v>
      </c>
    </row>
    <row r="101" spans="2:10" x14ac:dyDescent="0.3">
      <c r="B101" s="106" t="s">
        <v>18</v>
      </c>
      <c r="C101" s="106" t="s">
        <v>208</v>
      </c>
      <c r="D101" s="106" t="s">
        <v>209</v>
      </c>
      <c r="E101" s="78">
        <f>VLOOKUP($C101,'[1]OP Claims by DMISID'!$C$5:$K$164,4,FALSE)</f>
        <v>63875</v>
      </c>
      <c r="F101" s="78">
        <f>VLOOKUP($C101,'[1]OP Claims by DMISID'!$C$5:$K$164,5,FALSE)</f>
        <v>49510</v>
      </c>
      <c r="G101" s="78">
        <f>VLOOKUP($C101,'[1]OP Claims by DMISID'!$C$5:$K$164,6,FALSE)</f>
        <v>36569</v>
      </c>
      <c r="H101" s="78">
        <f>VLOOKUP($C101,'[1]OP Claims by DMISID'!$C$5:$K$164,7,FALSE)</f>
        <v>69847</v>
      </c>
      <c r="I101" s="78">
        <f>VLOOKUP($C101,'[1]OP Claims by DMISID'!$C$5:$K$164,8,FALSE)</f>
        <v>49974</v>
      </c>
      <c r="J101" s="78">
        <f>VLOOKUP($C101,'[1]OP Claims by DMISID'!$C$5:$K$164,9,FALSE)</f>
        <v>22947</v>
      </c>
    </row>
    <row r="102" spans="2:10" x14ac:dyDescent="0.3">
      <c r="B102" s="106" t="s">
        <v>18</v>
      </c>
      <c r="C102" s="106" t="s">
        <v>210</v>
      </c>
      <c r="D102" s="106" t="s">
        <v>211</v>
      </c>
      <c r="E102" s="78">
        <f>VLOOKUP($C102,'[1]OP Claims by DMISID'!$C$5:$K$164,4,FALSE)</f>
        <v>352</v>
      </c>
      <c r="F102" s="78">
        <f>VLOOKUP($C102,'[1]OP Claims by DMISID'!$C$5:$K$164,5,FALSE)</f>
        <v>228</v>
      </c>
      <c r="G102" s="78">
        <f>VLOOKUP($C102,'[1]OP Claims by DMISID'!$C$5:$K$164,6,FALSE)</f>
        <v>875</v>
      </c>
      <c r="H102" s="78">
        <f>VLOOKUP($C102,'[1]OP Claims by DMISID'!$C$5:$K$164,7,FALSE)</f>
        <v>949</v>
      </c>
      <c r="I102" s="78">
        <f>VLOOKUP($C102,'[1]OP Claims by DMISID'!$C$5:$K$164,8,FALSE)</f>
        <v>716</v>
      </c>
      <c r="J102" s="78">
        <f>VLOOKUP($C102,'[1]OP Claims by DMISID'!$C$5:$K$164,9,FALSE)</f>
        <v>1342</v>
      </c>
    </row>
    <row r="103" spans="2:10" x14ac:dyDescent="0.3">
      <c r="B103" s="106" t="s">
        <v>18</v>
      </c>
      <c r="C103" s="106" t="s">
        <v>212</v>
      </c>
      <c r="D103" s="106" t="s">
        <v>213</v>
      </c>
      <c r="E103" s="78">
        <f>VLOOKUP($C103,'[1]OP Claims by DMISID'!$C$5:$K$164,4,FALSE)</f>
        <v>6205</v>
      </c>
      <c r="F103" s="78">
        <f>VLOOKUP($C103,'[1]OP Claims by DMISID'!$C$5:$K$164,5,FALSE)</f>
        <v>6287</v>
      </c>
      <c r="G103" s="78">
        <f>VLOOKUP($C103,'[1]OP Claims by DMISID'!$C$5:$K$164,6,FALSE)</f>
        <v>3624</v>
      </c>
      <c r="H103" s="78">
        <f>VLOOKUP($C103,'[1]OP Claims by DMISID'!$C$5:$K$164,7,FALSE)</f>
        <v>3823</v>
      </c>
      <c r="I103" s="78">
        <f>VLOOKUP($C103,'[1]OP Claims by DMISID'!$C$5:$K$164,8,FALSE)</f>
        <v>4053</v>
      </c>
      <c r="J103" s="78">
        <f>VLOOKUP($C103,'[1]OP Claims by DMISID'!$C$5:$K$164,9,FALSE)</f>
        <v>3706</v>
      </c>
    </row>
    <row r="104" spans="2:10" x14ac:dyDescent="0.3">
      <c r="B104" s="106" t="s">
        <v>18</v>
      </c>
      <c r="C104" s="106" t="s">
        <v>214</v>
      </c>
      <c r="D104" s="106" t="s">
        <v>215</v>
      </c>
      <c r="E104" s="78" t="str">
        <f>VLOOKUP($C104,'[1]OP Claims by DMISID'!$C$5:$K$164,4,FALSE)</f>
        <v>NULL</v>
      </c>
      <c r="F104" s="78" t="str">
        <f>VLOOKUP($C104,'[1]OP Claims by DMISID'!$C$5:$K$164,5,FALSE)</f>
        <v>NULL</v>
      </c>
      <c r="G104" s="78" t="str">
        <f>VLOOKUP($C104,'[1]OP Claims by DMISID'!$C$5:$K$164,6,FALSE)</f>
        <v>NULL</v>
      </c>
      <c r="H104" s="78" t="str">
        <f>VLOOKUP($C104,'[1]OP Claims by DMISID'!$C$5:$K$164,7,FALSE)</f>
        <v>NULL</v>
      </c>
      <c r="I104" s="78" t="str">
        <f>VLOOKUP($C104,'[1]OP Claims by DMISID'!$C$5:$K$164,8,FALSE)</f>
        <v>NULL</v>
      </c>
      <c r="J104" s="78" t="str">
        <f>VLOOKUP($C104,'[1]OP Claims by DMISID'!$C$5:$K$164,9,FALSE)</f>
        <v>NULL</v>
      </c>
    </row>
    <row r="105" spans="2:10" x14ac:dyDescent="0.3">
      <c r="B105" s="106" t="s">
        <v>18</v>
      </c>
      <c r="C105" s="106" t="s">
        <v>216</v>
      </c>
      <c r="D105" s="106" t="s">
        <v>217</v>
      </c>
      <c r="E105" s="78">
        <f>VLOOKUP($C105,'[1]OP Claims by DMISID'!$C$5:$K$164,4,FALSE)</f>
        <v>44126</v>
      </c>
      <c r="F105" s="78">
        <f>VLOOKUP($C105,'[1]OP Claims by DMISID'!$C$5:$K$164,5,FALSE)</f>
        <v>39615</v>
      </c>
      <c r="G105" s="78">
        <f>VLOOKUP($C105,'[1]OP Claims by DMISID'!$C$5:$K$164,6,FALSE)</f>
        <v>29680</v>
      </c>
      <c r="H105" s="78">
        <f>VLOOKUP($C105,'[1]OP Claims by DMISID'!$C$5:$K$164,7,FALSE)</f>
        <v>14045</v>
      </c>
      <c r="I105" s="78">
        <f>VLOOKUP($C105,'[1]OP Claims by DMISID'!$C$5:$K$164,8,FALSE)</f>
        <v>25019</v>
      </c>
      <c r="J105" s="78">
        <f>VLOOKUP($C105,'[1]OP Claims by DMISID'!$C$5:$K$164,9,FALSE)</f>
        <v>30791</v>
      </c>
    </row>
    <row r="106" spans="2:10" x14ac:dyDescent="0.3">
      <c r="B106" s="106" t="s">
        <v>18</v>
      </c>
      <c r="C106" s="106" t="s">
        <v>218</v>
      </c>
      <c r="D106" s="106" t="s">
        <v>219</v>
      </c>
      <c r="E106" s="78">
        <f>VLOOKUP($C106,'[1]OP Claims by DMISID'!$C$5:$K$164,4,FALSE)</f>
        <v>4869</v>
      </c>
      <c r="F106" s="78">
        <f>VLOOKUP($C106,'[1]OP Claims by DMISID'!$C$5:$K$164,5,FALSE)</f>
        <v>4432</v>
      </c>
      <c r="G106" s="78">
        <f>VLOOKUP($C106,'[1]OP Claims by DMISID'!$C$5:$K$164,6,FALSE)</f>
        <v>4592</v>
      </c>
      <c r="H106" s="78">
        <f>VLOOKUP($C106,'[1]OP Claims by DMISID'!$C$5:$K$164,7,FALSE)</f>
        <v>2004</v>
      </c>
      <c r="I106" s="78">
        <f>VLOOKUP($C106,'[1]OP Claims by DMISID'!$C$5:$K$164,8,FALSE)</f>
        <v>1850</v>
      </c>
      <c r="J106" s="78">
        <f>VLOOKUP($C106,'[1]OP Claims by DMISID'!$C$5:$K$164,9,FALSE)</f>
        <v>3762</v>
      </c>
    </row>
    <row r="107" spans="2:10" x14ac:dyDescent="0.3">
      <c r="B107" s="106" t="s">
        <v>18</v>
      </c>
      <c r="C107" s="106" t="s">
        <v>220</v>
      </c>
      <c r="D107" s="106" t="s">
        <v>221</v>
      </c>
      <c r="E107" s="78">
        <f>VLOOKUP($C107,'[1]OP Claims by DMISID'!$C$5:$K$164,4,FALSE)</f>
        <v>921</v>
      </c>
      <c r="F107" s="78">
        <f>VLOOKUP($C107,'[1]OP Claims by DMISID'!$C$5:$K$164,5,FALSE)</f>
        <v>1081</v>
      </c>
      <c r="G107" s="78">
        <f>VLOOKUP($C107,'[1]OP Claims by DMISID'!$C$5:$K$164,6,FALSE)</f>
        <v>795</v>
      </c>
      <c r="H107" s="78">
        <f>VLOOKUP($C107,'[1]OP Claims by DMISID'!$C$5:$K$164,7,FALSE)</f>
        <v>292</v>
      </c>
      <c r="I107" s="78">
        <f>VLOOKUP($C107,'[1]OP Claims by DMISID'!$C$5:$K$164,8,FALSE)</f>
        <v>385</v>
      </c>
      <c r="J107" s="78">
        <f>VLOOKUP($C107,'[1]OP Claims by DMISID'!$C$5:$K$164,9,FALSE)</f>
        <v>516</v>
      </c>
    </row>
    <row r="108" spans="2:10" x14ac:dyDescent="0.3">
      <c r="B108" s="106" t="s">
        <v>18</v>
      </c>
      <c r="C108" s="106" t="s">
        <v>222</v>
      </c>
      <c r="D108" s="106" t="s">
        <v>223</v>
      </c>
      <c r="E108" s="78">
        <f>VLOOKUP($C108,'[1]OP Claims by DMISID'!$C$5:$K$164,4,FALSE)</f>
        <v>7280</v>
      </c>
      <c r="F108" s="78">
        <f>VLOOKUP($C108,'[1]OP Claims by DMISID'!$C$5:$K$164,5,FALSE)</f>
        <v>6774</v>
      </c>
      <c r="G108" s="78">
        <f>VLOOKUP($C108,'[1]OP Claims by DMISID'!$C$5:$K$164,6,FALSE)</f>
        <v>6263</v>
      </c>
      <c r="H108" s="78">
        <f>VLOOKUP($C108,'[1]OP Claims by DMISID'!$C$5:$K$164,7,FALSE)</f>
        <v>5200</v>
      </c>
      <c r="I108" s="78">
        <f>VLOOKUP($C108,'[1]OP Claims by DMISID'!$C$5:$K$164,8,FALSE)</f>
        <v>5193</v>
      </c>
      <c r="J108" s="78">
        <f>VLOOKUP($C108,'[1]OP Claims by DMISID'!$C$5:$K$164,9,FALSE)</f>
        <v>5229</v>
      </c>
    </row>
    <row r="109" spans="2:10" x14ac:dyDescent="0.3">
      <c r="B109" s="106" t="s">
        <v>21</v>
      </c>
      <c r="C109" s="106" t="s">
        <v>224</v>
      </c>
      <c r="D109" s="106" t="s">
        <v>225</v>
      </c>
      <c r="E109" s="78">
        <f>VLOOKUP($C109,'[1]OP Claims by DMISID'!$C$5:$K$164,4,FALSE)</f>
        <v>11053</v>
      </c>
      <c r="F109" s="78">
        <f>VLOOKUP($C109,'[1]OP Claims by DMISID'!$C$5:$K$164,5,FALSE)</f>
        <v>7457</v>
      </c>
      <c r="G109" s="78">
        <f>VLOOKUP($C109,'[1]OP Claims by DMISID'!$C$5:$K$164,6,FALSE)</f>
        <v>10148</v>
      </c>
      <c r="H109" s="78">
        <f>VLOOKUP($C109,'[1]OP Claims by DMISID'!$C$5:$K$164,7,FALSE)</f>
        <v>6262</v>
      </c>
      <c r="I109" s="78">
        <f>VLOOKUP($C109,'[1]OP Claims by DMISID'!$C$5:$K$164,8,FALSE)</f>
        <v>10186</v>
      </c>
      <c r="J109" s="78">
        <f>VLOOKUP($C109,'[1]OP Claims by DMISID'!$C$5:$K$164,9,FALSE)</f>
        <v>8622</v>
      </c>
    </row>
    <row r="110" spans="2:10" x14ac:dyDescent="0.3">
      <c r="B110" s="106" t="s">
        <v>21</v>
      </c>
      <c r="C110" s="106" t="s">
        <v>226</v>
      </c>
      <c r="D110" s="106" t="s">
        <v>227</v>
      </c>
      <c r="E110" s="78">
        <f>VLOOKUP($C110,'[1]OP Claims by DMISID'!$C$5:$K$164,4,FALSE)</f>
        <v>15893</v>
      </c>
      <c r="F110" s="78">
        <f>VLOOKUP($C110,'[1]OP Claims by DMISID'!$C$5:$K$164,5,FALSE)</f>
        <v>14911</v>
      </c>
      <c r="G110" s="78">
        <f>VLOOKUP($C110,'[1]OP Claims by DMISID'!$C$5:$K$164,6,FALSE)</f>
        <v>11189</v>
      </c>
      <c r="H110" s="78">
        <f>VLOOKUP($C110,'[1]OP Claims by DMISID'!$C$5:$K$164,7,FALSE)</f>
        <v>12121</v>
      </c>
      <c r="I110" s="78">
        <f>VLOOKUP($C110,'[1]OP Claims by DMISID'!$C$5:$K$164,8,FALSE)</f>
        <v>12949</v>
      </c>
      <c r="J110" s="78">
        <f>VLOOKUP($C110,'[1]OP Claims by DMISID'!$C$5:$K$164,9,FALSE)</f>
        <v>10859</v>
      </c>
    </row>
    <row r="111" spans="2:10" x14ac:dyDescent="0.3">
      <c r="B111" s="106" t="s">
        <v>21</v>
      </c>
      <c r="C111" s="106" t="s">
        <v>228</v>
      </c>
      <c r="D111" s="106" t="s">
        <v>229</v>
      </c>
      <c r="E111" s="78">
        <f>VLOOKUP($C111,'[1]OP Claims by DMISID'!$C$5:$K$164,4,FALSE)</f>
        <v>22987</v>
      </c>
      <c r="F111" s="78">
        <f>VLOOKUP($C111,'[1]OP Claims by DMISID'!$C$5:$K$164,5,FALSE)</f>
        <v>25348</v>
      </c>
      <c r="G111" s="78">
        <f>VLOOKUP($C111,'[1]OP Claims by DMISID'!$C$5:$K$164,6,FALSE)</f>
        <v>17070</v>
      </c>
      <c r="H111" s="78">
        <f>VLOOKUP($C111,'[1]OP Claims by DMISID'!$C$5:$K$164,7,FALSE)</f>
        <v>18656</v>
      </c>
      <c r="I111" s="78">
        <f>VLOOKUP($C111,'[1]OP Claims by DMISID'!$C$5:$K$164,8,FALSE)</f>
        <v>25956</v>
      </c>
      <c r="J111" s="78">
        <f>VLOOKUP($C111,'[1]OP Claims by DMISID'!$C$5:$K$164,9,FALSE)</f>
        <v>22529</v>
      </c>
    </row>
    <row r="112" spans="2:10" x14ac:dyDescent="0.3">
      <c r="B112" s="106" t="s">
        <v>21</v>
      </c>
      <c r="C112" s="106" t="s">
        <v>230</v>
      </c>
      <c r="D112" s="106" t="s">
        <v>231</v>
      </c>
      <c r="E112" s="78">
        <f>VLOOKUP($C112,'[1]OP Claims by DMISID'!$C$5:$K$164,4,FALSE)</f>
        <v>7549</v>
      </c>
      <c r="F112" s="78">
        <f>VLOOKUP($C112,'[1]OP Claims by DMISID'!$C$5:$K$164,5,FALSE)</f>
        <v>6449</v>
      </c>
      <c r="G112" s="78">
        <f>VLOOKUP($C112,'[1]OP Claims by DMISID'!$C$5:$K$164,6,FALSE)</f>
        <v>4644</v>
      </c>
      <c r="H112" s="78">
        <f>VLOOKUP($C112,'[1]OP Claims by DMISID'!$C$5:$K$164,7,FALSE)</f>
        <v>2404</v>
      </c>
      <c r="I112" s="78">
        <f>VLOOKUP($C112,'[1]OP Claims by DMISID'!$C$5:$K$164,8,FALSE)</f>
        <v>4393</v>
      </c>
      <c r="J112" s="78">
        <f>VLOOKUP($C112,'[1]OP Claims by DMISID'!$C$5:$K$164,9,FALSE)</f>
        <v>4012</v>
      </c>
    </row>
    <row r="113" spans="2:10" x14ac:dyDescent="0.3">
      <c r="B113" s="106" t="s">
        <v>21</v>
      </c>
      <c r="C113" s="106" t="s">
        <v>232</v>
      </c>
      <c r="D113" s="106" t="s">
        <v>233</v>
      </c>
      <c r="E113" s="78" t="str">
        <f>VLOOKUP($C113,'[1]OP Claims by DMISID'!$C$5:$K$164,4,FALSE)</f>
        <v>NULL</v>
      </c>
      <c r="F113" s="78" t="str">
        <f>VLOOKUP($C113,'[1]OP Claims by DMISID'!$C$5:$K$164,5,FALSE)</f>
        <v>NULL</v>
      </c>
      <c r="G113" s="78" t="str">
        <f>VLOOKUP($C113,'[1]OP Claims by DMISID'!$C$5:$K$164,6,FALSE)</f>
        <v>NULL</v>
      </c>
      <c r="H113" s="78" t="str">
        <f>VLOOKUP($C113,'[1]OP Claims by DMISID'!$C$5:$K$164,7,FALSE)</f>
        <v>NULL</v>
      </c>
      <c r="I113" s="78" t="str">
        <f>VLOOKUP($C113,'[1]OP Claims by DMISID'!$C$5:$K$164,8,FALSE)</f>
        <v>NULL</v>
      </c>
      <c r="J113" s="78" t="str">
        <f>VLOOKUP($C113,'[1]OP Claims by DMISID'!$C$5:$K$164,9,FALSE)</f>
        <v>NULL</v>
      </c>
    </row>
    <row r="114" spans="2:10" x14ac:dyDescent="0.3">
      <c r="B114" s="106" t="s">
        <v>21</v>
      </c>
      <c r="C114" s="106" t="s">
        <v>234</v>
      </c>
      <c r="D114" s="106" t="s">
        <v>235</v>
      </c>
      <c r="E114" s="78">
        <f>VLOOKUP($C114,'[1]OP Claims by DMISID'!$C$5:$K$164,4,FALSE)</f>
        <v>20250</v>
      </c>
      <c r="F114" s="78">
        <f>VLOOKUP($C114,'[1]OP Claims by DMISID'!$C$5:$K$164,5,FALSE)</f>
        <v>19970</v>
      </c>
      <c r="G114" s="78">
        <f>VLOOKUP($C114,'[1]OP Claims by DMISID'!$C$5:$K$164,6,FALSE)</f>
        <v>32662</v>
      </c>
      <c r="H114" s="78">
        <f>VLOOKUP($C114,'[1]OP Claims by DMISID'!$C$5:$K$164,7,FALSE)</f>
        <v>30517</v>
      </c>
      <c r="I114" s="78">
        <f>VLOOKUP($C114,'[1]OP Claims by DMISID'!$C$5:$K$164,8,FALSE)</f>
        <v>23703</v>
      </c>
      <c r="J114" s="78">
        <f>VLOOKUP($C114,'[1]OP Claims by DMISID'!$C$5:$K$164,9,FALSE)</f>
        <v>18871</v>
      </c>
    </row>
    <row r="115" spans="2:10" x14ac:dyDescent="0.3">
      <c r="B115" s="106" t="s">
        <v>21</v>
      </c>
      <c r="C115" s="106" t="s">
        <v>236</v>
      </c>
      <c r="D115" s="106" t="s">
        <v>237</v>
      </c>
      <c r="E115" s="78">
        <f>VLOOKUP($C115,'[1]OP Claims by DMISID'!$C$5:$K$164,4,FALSE)</f>
        <v>57324</v>
      </c>
      <c r="F115" s="78">
        <f>VLOOKUP($C115,'[1]OP Claims by DMISID'!$C$5:$K$164,5,FALSE)</f>
        <v>58786</v>
      </c>
      <c r="G115" s="78">
        <f>VLOOKUP($C115,'[1]OP Claims by DMISID'!$C$5:$K$164,6,FALSE)</f>
        <v>47983</v>
      </c>
      <c r="H115" s="78">
        <f>VLOOKUP($C115,'[1]OP Claims by DMISID'!$C$5:$K$164,7,FALSE)</f>
        <v>53937</v>
      </c>
      <c r="I115" s="78">
        <f>VLOOKUP($C115,'[1]OP Claims by DMISID'!$C$5:$K$164,8,FALSE)</f>
        <v>39147</v>
      </c>
      <c r="J115" s="78">
        <f>VLOOKUP($C115,'[1]OP Claims by DMISID'!$C$5:$K$164,9,FALSE)</f>
        <v>30056</v>
      </c>
    </row>
    <row r="116" spans="2:10" x14ac:dyDescent="0.3">
      <c r="B116" s="106" t="s">
        <v>21</v>
      </c>
      <c r="C116" s="106" t="s">
        <v>238</v>
      </c>
      <c r="D116" s="106" t="s">
        <v>239</v>
      </c>
      <c r="E116" s="78">
        <f>VLOOKUP($C116,'[1]OP Claims by DMISID'!$C$5:$K$164,4,FALSE)</f>
        <v>6486</v>
      </c>
      <c r="F116" s="78">
        <f>VLOOKUP($C116,'[1]OP Claims by DMISID'!$C$5:$K$164,5,FALSE)</f>
        <v>5977</v>
      </c>
      <c r="G116" s="78">
        <f>VLOOKUP($C116,'[1]OP Claims by DMISID'!$C$5:$K$164,6,FALSE)</f>
        <v>3607</v>
      </c>
      <c r="H116" s="78">
        <f>VLOOKUP($C116,'[1]OP Claims by DMISID'!$C$5:$K$164,7,FALSE)</f>
        <v>4956</v>
      </c>
      <c r="I116" s="78">
        <f>VLOOKUP($C116,'[1]OP Claims by DMISID'!$C$5:$K$164,8,FALSE)</f>
        <v>2243</v>
      </c>
      <c r="J116" s="78">
        <f>VLOOKUP($C116,'[1]OP Claims by DMISID'!$C$5:$K$164,9,FALSE)</f>
        <v>2107</v>
      </c>
    </row>
    <row r="117" spans="2:10" x14ac:dyDescent="0.3">
      <c r="B117" s="106" t="s">
        <v>21</v>
      </c>
      <c r="C117" s="106" t="s">
        <v>240</v>
      </c>
      <c r="D117" s="106" t="s">
        <v>241</v>
      </c>
      <c r="E117" s="78">
        <f>VLOOKUP($C117,'[1]OP Claims by DMISID'!$C$5:$K$164,4,FALSE)</f>
        <v>24790</v>
      </c>
      <c r="F117" s="78">
        <f>VLOOKUP($C117,'[1]OP Claims by DMISID'!$C$5:$K$164,5,FALSE)</f>
        <v>36319</v>
      </c>
      <c r="G117" s="78">
        <f>VLOOKUP($C117,'[1]OP Claims by DMISID'!$C$5:$K$164,6,FALSE)</f>
        <v>26003</v>
      </c>
      <c r="H117" s="78">
        <f>VLOOKUP($C117,'[1]OP Claims by DMISID'!$C$5:$K$164,7,FALSE)</f>
        <v>26282</v>
      </c>
      <c r="I117" s="78">
        <f>VLOOKUP($C117,'[1]OP Claims by DMISID'!$C$5:$K$164,8,FALSE)</f>
        <v>26200</v>
      </c>
      <c r="J117" s="78">
        <f>VLOOKUP($C117,'[1]OP Claims by DMISID'!$C$5:$K$164,9,FALSE)</f>
        <v>24177</v>
      </c>
    </row>
    <row r="118" spans="2:10" x14ac:dyDescent="0.3">
      <c r="B118" s="106" t="s">
        <v>21</v>
      </c>
      <c r="C118" s="106" t="s">
        <v>242</v>
      </c>
      <c r="D118" s="106" t="s">
        <v>243</v>
      </c>
      <c r="E118" s="78">
        <f>VLOOKUP($C118,'[1]OP Claims by DMISID'!$C$5:$K$164,4,FALSE)</f>
        <v>12852</v>
      </c>
      <c r="F118" s="78">
        <f>VLOOKUP($C118,'[1]OP Claims by DMISID'!$C$5:$K$164,5,FALSE)</f>
        <v>10111</v>
      </c>
      <c r="G118" s="78">
        <f>VLOOKUP($C118,'[1]OP Claims by DMISID'!$C$5:$K$164,6,FALSE)</f>
        <v>9631</v>
      </c>
      <c r="H118" s="78">
        <f>VLOOKUP($C118,'[1]OP Claims by DMISID'!$C$5:$K$164,7,FALSE)</f>
        <v>7322</v>
      </c>
      <c r="I118" s="78">
        <f>VLOOKUP($C118,'[1]OP Claims by DMISID'!$C$5:$K$164,8,FALSE)</f>
        <v>8822</v>
      </c>
      <c r="J118" s="78">
        <f>VLOOKUP($C118,'[1]OP Claims by DMISID'!$C$5:$K$164,9,FALSE)</f>
        <v>7102</v>
      </c>
    </row>
    <row r="119" spans="2:10" x14ac:dyDescent="0.3">
      <c r="B119" s="106" t="s">
        <v>21</v>
      </c>
      <c r="C119" s="106" t="s">
        <v>244</v>
      </c>
      <c r="D119" s="106" t="s">
        <v>245</v>
      </c>
      <c r="E119" s="78">
        <f>VLOOKUP($C119,'[1]OP Claims by DMISID'!$C$5:$K$164,4,FALSE)</f>
        <v>11185</v>
      </c>
      <c r="F119" s="78">
        <f>VLOOKUP($C119,'[1]OP Claims by DMISID'!$C$5:$K$164,5,FALSE)</f>
        <v>10920</v>
      </c>
      <c r="G119" s="78">
        <f>VLOOKUP($C119,'[1]OP Claims by DMISID'!$C$5:$K$164,6,FALSE)</f>
        <v>21920</v>
      </c>
      <c r="H119" s="78">
        <f>VLOOKUP($C119,'[1]OP Claims by DMISID'!$C$5:$K$164,7,FALSE)</f>
        <v>10898</v>
      </c>
      <c r="I119" s="78">
        <f>VLOOKUP($C119,'[1]OP Claims by DMISID'!$C$5:$K$164,8,FALSE)</f>
        <v>10284</v>
      </c>
      <c r="J119" s="78">
        <f>VLOOKUP($C119,'[1]OP Claims by DMISID'!$C$5:$K$164,9,FALSE)</f>
        <v>11389</v>
      </c>
    </row>
    <row r="120" spans="2:10" x14ac:dyDescent="0.3">
      <c r="B120" s="106" t="s">
        <v>21</v>
      </c>
      <c r="C120" s="106" t="s">
        <v>246</v>
      </c>
      <c r="D120" s="106" t="s">
        <v>247</v>
      </c>
      <c r="E120" s="78">
        <f>VLOOKUP($C120,'[1]OP Claims by DMISID'!$C$5:$K$164,4,FALSE)</f>
        <v>17457</v>
      </c>
      <c r="F120" s="78">
        <f>VLOOKUP($C120,'[1]OP Claims by DMISID'!$C$5:$K$164,5,FALSE)</f>
        <v>15354</v>
      </c>
      <c r="G120" s="78">
        <f>VLOOKUP($C120,'[1]OP Claims by DMISID'!$C$5:$K$164,6,FALSE)</f>
        <v>12526</v>
      </c>
      <c r="H120" s="78">
        <f>VLOOKUP($C120,'[1]OP Claims by DMISID'!$C$5:$K$164,7,FALSE)</f>
        <v>3502</v>
      </c>
      <c r="I120" s="78">
        <f>VLOOKUP($C120,'[1]OP Claims by DMISID'!$C$5:$K$164,8,FALSE)</f>
        <v>11085</v>
      </c>
      <c r="J120" s="78">
        <f>VLOOKUP($C120,'[1]OP Claims by DMISID'!$C$5:$K$164,9,FALSE)</f>
        <v>10059</v>
      </c>
    </row>
    <row r="121" spans="2:10" x14ac:dyDescent="0.3">
      <c r="B121" s="106" t="s">
        <v>21</v>
      </c>
      <c r="C121" s="106" t="s">
        <v>248</v>
      </c>
      <c r="D121" s="106" t="s">
        <v>249</v>
      </c>
      <c r="E121" s="78">
        <f>VLOOKUP($C121,'[1]OP Claims by DMISID'!$C$5:$K$164,4,FALSE)</f>
        <v>10599</v>
      </c>
      <c r="F121" s="78">
        <f>VLOOKUP($C121,'[1]OP Claims by DMISID'!$C$5:$K$164,5,FALSE)</f>
        <v>10483</v>
      </c>
      <c r="G121" s="78">
        <f>VLOOKUP($C121,'[1]OP Claims by DMISID'!$C$5:$K$164,6,FALSE)</f>
        <v>8195</v>
      </c>
      <c r="H121" s="78">
        <f>VLOOKUP($C121,'[1]OP Claims by DMISID'!$C$5:$K$164,7,FALSE)</f>
        <v>2577</v>
      </c>
      <c r="I121" s="78">
        <f>VLOOKUP($C121,'[1]OP Claims by DMISID'!$C$5:$K$164,8,FALSE)</f>
        <v>5491</v>
      </c>
      <c r="J121" s="78">
        <f>VLOOKUP($C121,'[1]OP Claims by DMISID'!$C$5:$K$164,9,FALSE)</f>
        <v>4468</v>
      </c>
    </row>
    <row r="122" spans="2:10" x14ac:dyDescent="0.3">
      <c r="B122" s="106" t="s">
        <v>21</v>
      </c>
      <c r="C122" s="106" t="s">
        <v>250</v>
      </c>
      <c r="D122" s="106" t="s">
        <v>251</v>
      </c>
      <c r="E122" s="78">
        <f>VLOOKUP($C122,'[1]OP Claims by DMISID'!$C$5:$K$164,4,FALSE)</f>
        <v>7628</v>
      </c>
      <c r="F122" s="78">
        <f>VLOOKUP($C122,'[1]OP Claims by DMISID'!$C$5:$K$164,5,FALSE)</f>
        <v>7793</v>
      </c>
      <c r="G122" s="78">
        <f>VLOOKUP($C122,'[1]OP Claims by DMISID'!$C$5:$K$164,6,FALSE)</f>
        <v>10561</v>
      </c>
      <c r="H122" s="78">
        <f>VLOOKUP($C122,'[1]OP Claims by DMISID'!$C$5:$K$164,7,FALSE)</f>
        <v>12606</v>
      </c>
      <c r="I122" s="78">
        <f>VLOOKUP($C122,'[1]OP Claims by DMISID'!$C$5:$K$164,8,FALSE)</f>
        <v>18101</v>
      </c>
      <c r="J122" s="78">
        <f>VLOOKUP($C122,'[1]OP Claims by DMISID'!$C$5:$K$164,9,FALSE)</f>
        <v>13892</v>
      </c>
    </row>
    <row r="123" spans="2:10" x14ac:dyDescent="0.3">
      <c r="B123" s="106" t="s">
        <v>21</v>
      </c>
      <c r="C123" s="106" t="s">
        <v>252</v>
      </c>
      <c r="D123" s="106" t="s">
        <v>253</v>
      </c>
      <c r="E123" s="78">
        <f>VLOOKUP($C123,'[1]OP Claims by DMISID'!$C$5:$K$164,4,FALSE)</f>
        <v>44595</v>
      </c>
      <c r="F123" s="78">
        <f>VLOOKUP($C123,'[1]OP Claims by DMISID'!$C$5:$K$164,5,FALSE)</f>
        <v>48477</v>
      </c>
      <c r="G123" s="78">
        <f>VLOOKUP($C123,'[1]OP Claims by DMISID'!$C$5:$K$164,6,FALSE)</f>
        <v>41230</v>
      </c>
      <c r="H123" s="78">
        <f>VLOOKUP($C123,'[1]OP Claims by DMISID'!$C$5:$K$164,7,FALSE)</f>
        <v>58429</v>
      </c>
      <c r="I123" s="78">
        <f>VLOOKUP($C123,'[1]OP Claims by DMISID'!$C$5:$K$164,8,FALSE)</f>
        <v>44592</v>
      </c>
      <c r="J123" s="78">
        <f>VLOOKUP($C123,'[1]OP Claims by DMISID'!$C$5:$K$164,9,FALSE)</f>
        <v>33750</v>
      </c>
    </row>
    <row r="124" spans="2:10" x14ac:dyDescent="0.3">
      <c r="B124" s="106" t="s">
        <v>21</v>
      </c>
      <c r="C124" s="106" t="s">
        <v>254</v>
      </c>
      <c r="D124" s="106" t="s">
        <v>255</v>
      </c>
      <c r="E124" s="78">
        <f>VLOOKUP($C124,'[1]OP Claims by DMISID'!$C$5:$K$164,4,FALSE)</f>
        <v>33674</v>
      </c>
      <c r="F124" s="78">
        <f>VLOOKUP($C124,'[1]OP Claims by DMISID'!$C$5:$K$164,5,FALSE)</f>
        <v>34897</v>
      </c>
      <c r="G124" s="78">
        <f>VLOOKUP($C124,'[1]OP Claims by DMISID'!$C$5:$K$164,6,FALSE)</f>
        <v>28354</v>
      </c>
      <c r="H124" s="78">
        <f>VLOOKUP($C124,'[1]OP Claims by DMISID'!$C$5:$K$164,7,FALSE)</f>
        <v>33750</v>
      </c>
      <c r="I124" s="78">
        <f>VLOOKUP($C124,'[1]OP Claims by DMISID'!$C$5:$K$164,8,FALSE)</f>
        <v>30807</v>
      </c>
      <c r="J124" s="78">
        <f>VLOOKUP($C124,'[1]OP Claims by DMISID'!$C$5:$K$164,9,FALSE)</f>
        <v>13906</v>
      </c>
    </row>
    <row r="125" spans="2:10" x14ac:dyDescent="0.3">
      <c r="B125" s="106" t="s">
        <v>21</v>
      </c>
      <c r="C125" s="106" t="s">
        <v>256</v>
      </c>
      <c r="D125" s="106" t="s">
        <v>257</v>
      </c>
      <c r="E125" s="78">
        <f>VLOOKUP($C125,'[1]OP Claims by DMISID'!$C$5:$K$164,4,FALSE)</f>
        <v>8929</v>
      </c>
      <c r="F125" s="78">
        <f>VLOOKUP($C125,'[1]OP Claims by DMISID'!$C$5:$K$164,5,FALSE)</f>
        <v>7631</v>
      </c>
      <c r="G125" s="78">
        <f>VLOOKUP($C125,'[1]OP Claims by DMISID'!$C$5:$K$164,6,FALSE)</f>
        <v>6850</v>
      </c>
      <c r="H125" s="78">
        <f>VLOOKUP($C125,'[1]OP Claims by DMISID'!$C$5:$K$164,7,FALSE)</f>
        <v>5815</v>
      </c>
      <c r="I125" s="78">
        <f>VLOOKUP($C125,'[1]OP Claims by DMISID'!$C$5:$K$164,8,FALSE)</f>
        <v>6302</v>
      </c>
      <c r="J125" s="78">
        <f>VLOOKUP($C125,'[1]OP Claims by DMISID'!$C$5:$K$164,9,FALSE)</f>
        <v>3978</v>
      </c>
    </row>
    <row r="126" spans="2:10" x14ac:dyDescent="0.3">
      <c r="B126" s="106" t="s">
        <v>21</v>
      </c>
      <c r="C126" s="106" t="s">
        <v>258</v>
      </c>
      <c r="D126" s="106" t="s">
        <v>259</v>
      </c>
      <c r="E126" s="78">
        <f>VLOOKUP($C126,'[1]OP Claims by DMISID'!$C$5:$K$164,4,FALSE)</f>
        <v>2962</v>
      </c>
      <c r="F126" s="78">
        <f>VLOOKUP($C126,'[1]OP Claims by DMISID'!$C$5:$K$164,5,FALSE)</f>
        <v>7484</v>
      </c>
      <c r="G126" s="78">
        <f>VLOOKUP($C126,'[1]OP Claims by DMISID'!$C$5:$K$164,6,FALSE)</f>
        <v>5307</v>
      </c>
      <c r="H126" s="78">
        <f>VLOOKUP($C126,'[1]OP Claims by DMISID'!$C$5:$K$164,7,FALSE)</f>
        <v>10742</v>
      </c>
      <c r="I126" s="78">
        <f>VLOOKUP($C126,'[1]OP Claims by DMISID'!$C$5:$K$164,8,FALSE)</f>
        <v>11671</v>
      </c>
      <c r="J126" s="78">
        <f>VLOOKUP($C126,'[1]OP Claims by DMISID'!$C$5:$K$164,9,FALSE)</f>
        <v>10544</v>
      </c>
    </row>
    <row r="127" spans="2:10" x14ac:dyDescent="0.3">
      <c r="B127" s="106" t="s">
        <v>21</v>
      </c>
      <c r="C127" s="106" t="s">
        <v>260</v>
      </c>
      <c r="D127" s="106" t="s">
        <v>261</v>
      </c>
      <c r="E127" s="78">
        <f>VLOOKUP($C127,'[1]OP Claims by DMISID'!$C$5:$K$164,4,FALSE)</f>
        <v>4515</v>
      </c>
      <c r="F127" s="78">
        <f>VLOOKUP($C127,'[1]OP Claims by DMISID'!$C$5:$K$164,5,FALSE)</f>
        <v>4500</v>
      </c>
      <c r="G127" s="78">
        <f>VLOOKUP($C127,'[1]OP Claims by DMISID'!$C$5:$K$164,6,FALSE)</f>
        <v>3125</v>
      </c>
      <c r="H127" s="78">
        <f>VLOOKUP($C127,'[1]OP Claims by DMISID'!$C$5:$K$164,7,FALSE)</f>
        <v>607</v>
      </c>
      <c r="I127" s="78">
        <f>VLOOKUP($C127,'[1]OP Claims by DMISID'!$C$5:$K$164,8,FALSE)</f>
        <v>214</v>
      </c>
      <c r="J127" s="78">
        <f>VLOOKUP($C127,'[1]OP Claims by DMISID'!$C$5:$K$164,9,FALSE)</f>
        <v>531</v>
      </c>
    </row>
    <row r="128" spans="2:10" x14ac:dyDescent="0.3">
      <c r="B128" s="106" t="s">
        <v>21</v>
      </c>
      <c r="C128" s="106" t="s">
        <v>262</v>
      </c>
      <c r="D128" s="106" t="s">
        <v>263</v>
      </c>
      <c r="E128" s="78" t="str">
        <f>VLOOKUP($C128,'[1]OP Claims by DMISID'!$C$5:$K$164,4,FALSE)</f>
        <v>NULL</v>
      </c>
      <c r="F128" s="78" t="str">
        <f>VLOOKUP($C128,'[1]OP Claims by DMISID'!$C$5:$K$164,5,FALSE)</f>
        <v>NULL</v>
      </c>
      <c r="G128" s="78" t="str">
        <f>VLOOKUP($C128,'[1]OP Claims by DMISID'!$C$5:$K$164,6,FALSE)</f>
        <v>NULL</v>
      </c>
      <c r="H128" s="78" t="str">
        <f>VLOOKUP($C128,'[1]OP Claims by DMISID'!$C$5:$K$164,7,FALSE)</f>
        <v>NULL</v>
      </c>
      <c r="I128" s="78" t="str">
        <f>VLOOKUP($C128,'[1]OP Claims by DMISID'!$C$5:$K$164,8,FALSE)</f>
        <v>NULL</v>
      </c>
      <c r="J128" s="78" t="str">
        <f>VLOOKUP($C128,'[1]OP Claims by DMISID'!$C$5:$K$164,9,FALSE)</f>
        <v>NULL</v>
      </c>
    </row>
    <row r="129" spans="2:10" x14ac:dyDescent="0.3">
      <c r="B129" s="106" t="s">
        <v>21</v>
      </c>
      <c r="C129" s="106" t="s">
        <v>264</v>
      </c>
      <c r="D129" s="106" t="s">
        <v>265</v>
      </c>
      <c r="E129" s="78">
        <f>VLOOKUP($C129,'[1]OP Claims by DMISID'!$C$5:$K$164,4,FALSE)</f>
        <v>5287</v>
      </c>
      <c r="F129" s="78">
        <f>VLOOKUP($C129,'[1]OP Claims by DMISID'!$C$5:$K$164,5,FALSE)</f>
        <v>7317</v>
      </c>
      <c r="G129" s="78">
        <f>VLOOKUP($C129,'[1]OP Claims by DMISID'!$C$5:$K$164,6,FALSE)</f>
        <v>4174</v>
      </c>
      <c r="H129" s="78">
        <f>VLOOKUP($C129,'[1]OP Claims by DMISID'!$C$5:$K$164,7,FALSE)</f>
        <v>3154</v>
      </c>
      <c r="I129" s="78">
        <f>VLOOKUP($C129,'[1]OP Claims by DMISID'!$C$5:$K$164,8,FALSE)</f>
        <v>2245</v>
      </c>
      <c r="J129" s="78">
        <f>VLOOKUP($C129,'[1]OP Claims by DMISID'!$C$5:$K$164,9,FALSE)</f>
        <v>1301</v>
      </c>
    </row>
    <row r="130" spans="2:10" x14ac:dyDescent="0.3">
      <c r="B130" s="106" t="s">
        <v>21</v>
      </c>
      <c r="C130" s="106" t="s">
        <v>266</v>
      </c>
      <c r="D130" s="106" t="s">
        <v>267</v>
      </c>
      <c r="E130" s="78">
        <f>VLOOKUP($C130,'[1]OP Claims by DMISID'!$C$5:$K$164,4,FALSE)</f>
        <v>18099</v>
      </c>
      <c r="F130" s="78">
        <f>VLOOKUP($C130,'[1]OP Claims by DMISID'!$C$5:$K$164,5,FALSE)</f>
        <v>12643</v>
      </c>
      <c r="G130" s="78">
        <f>VLOOKUP($C130,'[1]OP Claims by DMISID'!$C$5:$K$164,6,FALSE)</f>
        <v>15175</v>
      </c>
      <c r="H130" s="78">
        <f>VLOOKUP($C130,'[1]OP Claims by DMISID'!$C$5:$K$164,7,FALSE)</f>
        <v>10181</v>
      </c>
      <c r="I130" s="78">
        <f>VLOOKUP($C130,'[1]OP Claims by DMISID'!$C$5:$K$164,8,FALSE)</f>
        <v>12382</v>
      </c>
      <c r="J130" s="78">
        <f>VLOOKUP($C130,'[1]OP Claims by DMISID'!$C$5:$K$164,9,FALSE)</f>
        <v>15940</v>
      </c>
    </row>
    <row r="131" spans="2:10" x14ac:dyDescent="0.3">
      <c r="B131" s="106" t="s">
        <v>268</v>
      </c>
      <c r="C131" s="106" t="s">
        <v>269</v>
      </c>
      <c r="D131" s="106" t="s">
        <v>270</v>
      </c>
      <c r="E131" s="78">
        <f>VLOOKUP($C131,'[1]OP Claims by DMISID'!$C$5:$K$164,4,FALSE)</f>
        <v>119718</v>
      </c>
      <c r="F131" s="78">
        <f>VLOOKUP($C131,'[1]OP Claims by DMISID'!$C$5:$K$164,5,FALSE)</f>
        <v>128739</v>
      </c>
      <c r="G131" s="78">
        <f>VLOOKUP($C131,'[1]OP Claims by DMISID'!$C$5:$K$164,6,FALSE)</f>
        <v>85525</v>
      </c>
      <c r="H131" s="78">
        <f>VLOOKUP($C131,'[1]OP Claims by DMISID'!$C$5:$K$164,7,FALSE)</f>
        <v>134678</v>
      </c>
      <c r="I131" s="78">
        <f>VLOOKUP($C131,'[1]OP Claims by DMISID'!$C$5:$K$164,8,FALSE)</f>
        <v>138889</v>
      </c>
      <c r="J131" s="78">
        <f>VLOOKUP($C131,'[1]OP Claims by DMISID'!$C$5:$K$164,9,FALSE)</f>
        <v>129605</v>
      </c>
    </row>
    <row r="132" spans="2:10" ht="15" thickBot="1" x14ac:dyDescent="0.35">
      <c r="B132" s="106" t="s">
        <v>268</v>
      </c>
      <c r="C132" s="106" t="s">
        <v>271</v>
      </c>
      <c r="D132" s="106" t="s">
        <v>272</v>
      </c>
      <c r="E132" s="78">
        <f>VLOOKUP($C132,'[1]OP Claims by DMISID'!$C$5:$K$164,4,FALSE)</f>
        <v>114722</v>
      </c>
      <c r="F132" s="78">
        <f>VLOOKUP($C132,'[1]OP Claims by DMISID'!$C$5:$K$164,5,FALSE)</f>
        <v>111760</v>
      </c>
      <c r="G132" s="78">
        <f>VLOOKUP($C132,'[1]OP Claims by DMISID'!$C$5:$K$164,6,FALSE)</f>
        <v>71865</v>
      </c>
      <c r="H132" s="78">
        <f>VLOOKUP($C132,'[1]OP Claims by DMISID'!$C$5:$K$164,7,FALSE)</f>
        <v>92325</v>
      </c>
      <c r="I132" s="78">
        <f>VLOOKUP($C132,'[1]OP Claims by DMISID'!$C$5:$K$164,8,FALSE)</f>
        <v>62552</v>
      </c>
      <c r="J132" s="78">
        <f>VLOOKUP($C132,'[1]OP Claims by DMISID'!$C$5:$K$164,9,FALSE)</f>
        <v>94780</v>
      </c>
    </row>
    <row r="133" spans="2:10" x14ac:dyDescent="0.3">
      <c r="B133" s="106"/>
      <c r="C133" s="106"/>
      <c r="D133" s="106"/>
      <c r="E133" s="124"/>
      <c r="F133" s="124"/>
      <c r="G133" s="124"/>
      <c r="H133" s="124"/>
      <c r="I133" s="124"/>
      <c r="J133" s="124"/>
    </row>
    <row r="134" spans="2:10" x14ac:dyDescent="0.3">
      <c r="B134" s="106"/>
      <c r="C134" s="106"/>
      <c r="D134" s="106"/>
      <c r="E134" s="72"/>
      <c r="F134" s="72"/>
      <c r="G134" s="72"/>
      <c r="H134" s="72"/>
      <c r="I134" s="72"/>
      <c r="J134" s="72"/>
    </row>
  </sheetData>
  <sheetProtection algorithmName="SHA-512" hashValue="OHxVrq7MxW97S+dw72mixYsD3Rgkk5m/8do2lf2szotVYvTMtUlHiioeu690oGiU20p7Z3HLcUv0tsIHGf+nmA==" saltValue="ZYgLFXkytGy2DIAhm16pQA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workbookViewId="0"/>
  </sheetViews>
  <sheetFormatPr defaultRowHeight="14.4" x14ac:dyDescent="0.3"/>
  <cols>
    <col min="4" max="4" width="48.5546875" bestFit="1" customWidth="1"/>
    <col min="5" max="10" width="10.88671875" customWidth="1"/>
    <col min="14" max="14" width="17.109375" customWidth="1"/>
    <col min="15" max="15" width="14.44140625" customWidth="1"/>
  </cols>
  <sheetData>
    <row r="1" spans="1:17" x14ac:dyDescent="0.3">
      <c r="A1" s="42" t="s">
        <v>282</v>
      </c>
      <c r="B1" s="17"/>
      <c r="C1" s="17"/>
      <c r="D1" s="17"/>
      <c r="E1" s="17"/>
      <c r="F1" s="17"/>
      <c r="G1" s="17"/>
      <c r="H1" s="17"/>
      <c r="I1" s="17"/>
      <c r="J1" s="17"/>
    </row>
    <row r="3" spans="1:17" ht="15" thickBot="1" x14ac:dyDescent="0.35">
      <c r="A3" s="17"/>
      <c r="B3" s="42" t="s">
        <v>1</v>
      </c>
      <c r="C3" s="43" t="s">
        <v>2</v>
      </c>
      <c r="D3" s="43" t="s">
        <v>274</v>
      </c>
      <c r="E3" s="17"/>
      <c r="F3" s="44" t="s">
        <v>283</v>
      </c>
      <c r="G3" s="17"/>
      <c r="H3" s="17"/>
      <c r="I3" s="17"/>
      <c r="J3" s="17"/>
    </row>
    <row r="4" spans="1:17" ht="15" thickBot="1" x14ac:dyDescent="0.35">
      <c r="A4" s="17"/>
      <c r="B4" s="17"/>
      <c r="C4" s="17"/>
      <c r="D4" s="17"/>
      <c r="E4" s="76" t="s">
        <v>5</v>
      </c>
      <c r="F4" s="125" t="s">
        <v>6</v>
      </c>
      <c r="G4" s="76" t="s">
        <v>7</v>
      </c>
      <c r="H4" s="125" t="s">
        <v>8</v>
      </c>
      <c r="I4" s="76" t="s">
        <v>9</v>
      </c>
      <c r="J4" s="76" t="s">
        <v>10</v>
      </c>
      <c r="N4" s="95" t="s">
        <v>9</v>
      </c>
      <c r="O4" s="25" t="s">
        <v>10</v>
      </c>
    </row>
    <row r="5" spans="1:17" ht="15" thickBot="1" x14ac:dyDescent="0.35">
      <c r="A5" s="17"/>
      <c r="B5" s="106" t="s">
        <v>13</v>
      </c>
      <c r="C5" s="106" t="s">
        <v>14</v>
      </c>
      <c r="D5" s="106" t="s">
        <v>15</v>
      </c>
      <c r="E5" s="123">
        <f>VLOOKUP($C5,'[1]OP Visits by DMISID'!$C$5:$K$164,4,FALSE)</f>
        <v>46783</v>
      </c>
      <c r="F5" s="123">
        <f>VLOOKUP($C5,'[1]OP Visits by DMISID'!$C$5:$K$164,5,FALSE)</f>
        <v>43479</v>
      </c>
      <c r="G5" s="123">
        <f>VLOOKUP($C5,'[1]OP Visits by DMISID'!$C$5:$K$164,6,FALSE)</f>
        <v>47294</v>
      </c>
      <c r="H5" s="123">
        <f>VLOOKUP($C5,'[1]OP Visits by DMISID'!$C$5:$K$164,7,FALSE)</f>
        <v>36818</v>
      </c>
      <c r="I5" s="123">
        <f>VLOOKUP($C5,'[1]OP Visits by DMISID'!$C$5:$K$164,8,FALSE)</f>
        <v>30896</v>
      </c>
      <c r="J5" s="123">
        <f>VLOOKUP($C5,'[1]OP Visits by DMISID'!$C$5:$K$164,9,FALSE)</f>
        <v>33645</v>
      </c>
      <c r="L5" s="45" t="s">
        <v>13</v>
      </c>
      <c r="M5" s="46"/>
      <c r="N5" s="87">
        <f>SUM(I5:I76)</f>
        <v>2749146</v>
      </c>
      <c r="O5" s="88">
        <f>SUM(J5:J76)</f>
        <v>2808217</v>
      </c>
    </row>
    <row r="6" spans="1:17" ht="15" thickBot="1" x14ac:dyDescent="0.35">
      <c r="A6" s="17"/>
      <c r="B6" s="106" t="s">
        <v>13</v>
      </c>
      <c r="C6" s="106" t="s">
        <v>16</v>
      </c>
      <c r="D6" s="106" t="s">
        <v>17</v>
      </c>
      <c r="E6" s="123">
        <f>VLOOKUP($C6,'[1]OP Visits by DMISID'!$C$5:$K$164,4,FALSE)</f>
        <v>148986</v>
      </c>
      <c r="F6" s="123">
        <f>VLOOKUP($C6,'[1]OP Visits by DMISID'!$C$5:$K$164,5,FALSE)</f>
        <v>127083</v>
      </c>
      <c r="G6" s="123">
        <f>VLOOKUP($C6,'[1]OP Visits by DMISID'!$C$5:$K$164,6,FALSE)</f>
        <v>134634</v>
      </c>
      <c r="H6" s="123">
        <f>VLOOKUP($C6,'[1]OP Visits by DMISID'!$C$5:$K$164,7,FALSE)</f>
        <v>132500</v>
      </c>
      <c r="I6" s="123">
        <f>VLOOKUP($C6,'[1]OP Visits by DMISID'!$C$5:$K$164,8,FALSE)</f>
        <v>126151</v>
      </c>
      <c r="J6" s="123">
        <f>VLOOKUP($C6,'[1]OP Visits by DMISID'!$C$5:$K$164,9,FALSE)</f>
        <v>120649</v>
      </c>
      <c r="L6" s="47" t="s">
        <v>18</v>
      </c>
      <c r="M6" s="44"/>
      <c r="N6" s="89">
        <f>SUM(I77:I109)</f>
        <v>5522676</v>
      </c>
      <c r="O6" s="90">
        <f>SUM(J77:J109)</f>
        <v>5188431</v>
      </c>
    </row>
    <row r="7" spans="1:17" ht="15" thickBot="1" x14ac:dyDescent="0.35">
      <c r="A7" s="17"/>
      <c r="B7" s="106" t="s">
        <v>13</v>
      </c>
      <c r="C7" s="106" t="s">
        <v>19</v>
      </c>
      <c r="D7" s="106" t="s">
        <v>20</v>
      </c>
      <c r="E7" s="123">
        <f>VLOOKUP($C7,'[1]OP Visits by DMISID'!$C$5:$K$164,4,FALSE)</f>
        <v>80221</v>
      </c>
      <c r="F7" s="123">
        <f>VLOOKUP($C7,'[1]OP Visits by DMISID'!$C$5:$K$164,5,FALSE)</f>
        <v>68154</v>
      </c>
      <c r="G7" s="123">
        <f>VLOOKUP($C7,'[1]OP Visits by DMISID'!$C$5:$K$164,6,FALSE)</f>
        <v>61360</v>
      </c>
      <c r="H7" s="123">
        <f>VLOOKUP($C7,'[1]OP Visits by DMISID'!$C$5:$K$164,7,FALSE)</f>
        <v>60648</v>
      </c>
      <c r="I7" s="123">
        <f>VLOOKUP($C7,'[1]OP Visits by DMISID'!$C$5:$K$164,8,FALSE)</f>
        <v>59003</v>
      </c>
      <c r="J7" s="123">
        <f>VLOOKUP($C7,'[1]OP Visits by DMISID'!$C$5:$K$164,9,FALSE)</f>
        <v>61938</v>
      </c>
      <c r="L7" s="47" t="s">
        <v>21</v>
      </c>
      <c r="M7" s="44"/>
      <c r="N7" s="89">
        <f>SUM(I110:I131)</f>
        <v>3697533</v>
      </c>
      <c r="O7" s="90">
        <f>SUM(J110:J131)</f>
        <v>2574584</v>
      </c>
    </row>
    <row r="8" spans="1:17" ht="15" thickBot="1" x14ac:dyDescent="0.35">
      <c r="A8" s="17"/>
      <c r="B8" s="106" t="s">
        <v>13</v>
      </c>
      <c r="C8" s="106" t="s">
        <v>22</v>
      </c>
      <c r="D8" s="106" t="s">
        <v>23</v>
      </c>
      <c r="E8" s="123">
        <f>VLOOKUP($C8,'[1]OP Visits by DMISID'!$C$5:$K$164,4,FALSE)</f>
        <v>44294</v>
      </c>
      <c r="F8" s="123">
        <f>VLOOKUP($C8,'[1]OP Visits by DMISID'!$C$5:$K$164,5,FALSE)</f>
        <v>31065</v>
      </c>
      <c r="G8" s="123">
        <f>VLOOKUP($C8,'[1]OP Visits by DMISID'!$C$5:$K$164,6,FALSE)</f>
        <v>32699</v>
      </c>
      <c r="H8" s="123">
        <f>VLOOKUP($C8,'[1]OP Visits by DMISID'!$C$5:$K$164,7,FALSE)</f>
        <v>30113</v>
      </c>
      <c r="I8" s="123">
        <f>VLOOKUP($C8,'[1]OP Visits by DMISID'!$C$5:$K$164,8,FALSE)</f>
        <v>28249</v>
      </c>
      <c r="J8" s="123">
        <f>VLOOKUP($C8,'[1]OP Visits by DMISID'!$C$5:$K$164,9,FALSE)</f>
        <v>24019</v>
      </c>
      <c r="L8" s="47" t="s">
        <v>268</v>
      </c>
      <c r="M8" s="44"/>
      <c r="N8" s="91">
        <f>SUM(I132:I133)</f>
        <v>1280726</v>
      </c>
      <c r="O8" s="92">
        <f>SUM(J132:J133)</f>
        <v>1077746</v>
      </c>
    </row>
    <row r="9" spans="1:17" ht="15" thickBot="1" x14ac:dyDescent="0.35">
      <c r="A9" s="17"/>
      <c r="B9" s="106" t="s">
        <v>13</v>
      </c>
      <c r="C9" s="106" t="s">
        <v>25</v>
      </c>
      <c r="D9" s="106" t="s">
        <v>26</v>
      </c>
      <c r="E9" s="123">
        <f>VLOOKUP($C9,'[1]OP Visits by DMISID'!$C$5:$K$164,4,FALSE)</f>
        <v>16127</v>
      </c>
      <c r="F9" s="123">
        <f>VLOOKUP($C9,'[1]OP Visits by DMISID'!$C$5:$K$164,5,FALSE)</f>
        <v>15912</v>
      </c>
      <c r="G9" s="123">
        <f>VLOOKUP($C9,'[1]OP Visits by DMISID'!$C$5:$K$164,6,FALSE)</f>
        <v>20755</v>
      </c>
      <c r="H9" s="123">
        <f>VLOOKUP($C9,'[1]OP Visits by DMISID'!$C$5:$K$164,7,FALSE)</f>
        <v>19654</v>
      </c>
      <c r="I9" s="123">
        <f>VLOOKUP($C9,'[1]OP Visits by DMISID'!$C$5:$K$164,8,FALSE)</f>
        <v>17772</v>
      </c>
      <c r="J9" s="123">
        <f>VLOOKUP($C9,'[1]OP Visits by DMISID'!$C$5:$K$164,9,FALSE)</f>
        <v>17553</v>
      </c>
      <c r="L9" s="48" t="s">
        <v>27</v>
      </c>
      <c r="M9" s="49"/>
      <c r="N9" s="93">
        <f>SUM(I5:I133)</f>
        <v>13250081</v>
      </c>
      <c r="O9" s="94">
        <f>SUM(J5:J133)</f>
        <v>11648978</v>
      </c>
      <c r="Q9" s="153">
        <f>(O9-N9)/N9</f>
        <v>-0.12083722356112389</v>
      </c>
    </row>
    <row r="10" spans="1:17" ht="15" thickBot="1" x14ac:dyDescent="0.35">
      <c r="A10" s="17"/>
      <c r="B10" s="106" t="s">
        <v>13</v>
      </c>
      <c r="C10" s="106" t="s">
        <v>28</v>
      </c>
      <c r="D10" s="106" t="s">
        <v>29</v>
      </c>
      <c r="E10" s="123">
        <f>VLOOKUP($C10,'[1]OP Visits by DMISID'!$C$5:$K$164,4,FALSE)</f>
        <v>209638</v>
      </c>
      <c r="F10" s="123">
        <f>VLOOKUP($C10,'[1]OP Visits by DMISID'!$C$5:$K$164,5,FALSE)</f>
        <v>178986</v>
      </c>
      <c r="G10" s="123">
        <f>VLOOKUP($C10,'[1]OP Visits by DMISID'!$C$5:$K$164,6,FALSE)</f>
        <v>159407</v>
      </c>
      <c r="H10" s="123">
        <f>VLOOKUP($C10,'[1]OP Visits by DMISID'!$C$5:$K$164,7,FALSE)</f>
        <v>156016</v>
      </c>
      <c r="I10" s="123">
        <f>VLOOKUP($C10,'[1]OP Visits by DMISID'!$C$5:$K$164,8,FALSE)</f>
        <v>159118</v>
      </c>
      <c r="J10" s="123">
        <f>VLOOKUP($C10,'[1]OP Visits by DMISID'!$C$5:$K$164,9,FALSE)</f>
        <v>158466</v>
      </c>
    </row>
    <row r="11" spans="1:17" ht="15" thickBot="1" x14ac:dyDescent="0.35">
      <c r="A11" s="17"/>
      <c r="B11" s="106" t="s">
        <v>13</v>
      </c>
      <c r="C11" s="106" t="s">
        <v>30</v>
      </c>
      <c r="D11" s="106" t="s">
        <v>31</v>
      </c>
      <c r="E11" s="123">
        <f>VLOOKUP($C11,'[1]OP Visits by DMISID'!$C$5:$K$164,4,FALSE)</f>
        <v>16250</v>
      </c>
      <c r="F11" s="123">
        <f>VLOOKUP($C11,'[1]OP Visits by DMISID'!$C$5:$K$164,5,FALSE)</f>
        <v>16173</v>
      </c>
      <c r="G11" s="123">
        <f>VLOOKUP($C11,'[1]OP Visits by DMISID'!$C$5:$K$164,6,FALSE)</f>
        <v>15922</v>
      </c>
      <c r="H11" s="123">
        <f>VLOOKUP($C11,'[1]OP Visits by DMISID'!$C$5:$K$164,7,FALSE)</f>
        <v>12076</v>
      </c>
      <c r="I11" s="123">
        <f>VLOOKUP($C11,'[1]OP Visits by DMISID'!$C$5:$K$164,8,FALSE)</f>
        <v>12362</v>
      </c>
      <c r="J11" s="123">
        <f>VLOOKUP($C11,'[1]OP Visits by DMISID'!$C$5:$K$164,9,FALSE)</f>
        <v>10980</v>
      </c>
    </row>
    <row r="12" spans="1:17" ht="15" thickBot="1" x14ac:dyDescent="0.35">
      <c r="A12" s="17"/>
      <c r="B12" s="106" t="s">
        <v>13</v>
      </c>
      <c r="C12" s="106" t="s">
        <v>32</v>
      </c>
      <c r="D12" s="106" t="s">
        <v>33</v>
      </c>
      <c r="E12" s="123">
        <f>VLOOKUP($C12,'[1]OP Visits by DMISID'!$C$5:$K$164,4,FALSE)</f>
        <v>15386</v>
      </c>
      <c r="F12" s="123">
        <f>VLOOKUP($C12,'[1]OP Visits by DMISID'!$C$5:$K$164,5,FALSE)</f>
        <v>19416</v>
      </c>
      <c r="G12" s="123">
        <f>VLOOKUP($C12,'[1]OP Visits by DMISID'!$C$5:$K$164,6,FALSE)</f>
        <v>17343</v>
      </c>
      <c r="H12" s="123">
        <f>VLOOKUP($C12,'[1]OP Visits by DMISID'!$C$5:$K$164,7,FALSE)</f>
        <v>15846</v>
      </c>
      <c r="I12" s="123">
        <f>VLOOKUP($C12,'[1]OP Visits by DMISID'!$C$5:$K$164,8,FALSE)</f>
        <v>12176</v>
      </c>
      <c r="J12" s="123">
        <f>VLOOKUP($C12,'[1]OP Visits by DMISID'!$C$5:$K$164,9,FALSE)</f>
        <v>17302</v>
      </c>
    </row>
    <row r="13" spans="1:17" ht="15" thickBot="1" x14ac:dyDescent="0.35">
      <c r="A13" s="17"/>
      <c r="B13" s="106" t="s">
        <v>13</v>
      </c>
      <c r="C13" s="106" t="s">
        <v>34</v>
      </c>
      <c r="D13" s="106" t="s">
        <v>35</v>
      </c>
      <c r="E13" s="123">
        <f>VLOOKUP($C13,'[1]OP Visits by DMISID'!$C$5:$K$164,4,FALSE)</f>
        <v>17290</v>
      </c>
      <c r="F13" s="123">
        <f>VLOOKUP($C13,'[1]OP Visits by DMISID'!$C$5:$K$164,5,FALSE)</f>
        <v>15414</v>
      </c>
      <c r="G13" s="123">
        <f>VLOOKUP($C13,'[1]OP Visits by DMISID'!$C$5:$K$164,6,FALSE)</f>
        <v>15804</v>
      </c>
      <c r="H13" s="123">
        <f>VLOOKUP($C13,'[1]OP Visits by DMISID'!$C$5:$K$164,7,FALSE)</f>
        <v>16209</v>
      </c>
      <c r="I13" s="123">
        <f>VLOOKUP($C13,'[1]OP Visits by DMISID'!$C$5:$K$164,8,FALSE)</f>
        <v>16740</v>
      </c>
      <c r="J13" s="123">
        <f>VLOOKUP($C13,'[1]OP Visits by DMISID'!$C$5:$K$164,9,FALSE)</f>
        <v>15006</v>
      </c>
    </row>
    <row r="14" spans="1:17" ht="15" thickBot="1" x14ac:dyDescent="0.35">
      <c r="A14" s="17"/>
      <c r="B14" s="106" t="s">
        <v>13</v>
      </c>
      <c r="C14" s="106" t="s">
        <v>36</v>
      </c>
      <c r="D14" s="106" t="s">
        <v>37</v>
      </c>
      <c r="E14" s="123">
        <f>VLOOKUP($C14,'[1]OP Visits by DMISID'!$C$5:$K$164,4,FALSE)</f>
        <v>87288</v>
      </c>
      <c r="F14" s="123">
        <f>VLOOKUP($C14,'[1]OP Visits by DMISID'!$C$5:$K$164,5,FALSE)</f>
        <v>85975</v>
      </c>
      <c r="G14" s="123">
        <f>VLOOKUP($C14,'[1]OP Visits by DMISID'!$C$5:$K$164,6,FALSE)</f>
        <v>89411</v>
      </c>
      <c r="H14" s="123">
        <f>VLOOKUP($C14,'[1]OP Visits by DMISID'!$C$5:$K$164,7,FALSE)</f>
        <v>84394</v>
      </c>
      <c r="I14" s="123">
        <f>VLOOKUP($C14,'[1]OP Visits by DMISID'!$C$5:$K$164,8,FALSE)</f>
        <v>93360</v>
      </c>
      <c r="J14" s="123">
        <f>VLOOKUP($C14,'[1]OP Visits by DMISID'!$C$5:$K$164,9,FALSE)</f>
        <v>86542</v>
      </c>
    </row>
    <row r="15" spans="1:17" ht="15" thickBot="1" x14ac:dyDescent="0.35">
      <c r="A15" s="17"/>
      <c r="B15" s="106" t="s">
        <v>13</v>
      </c>
      <c r="C15" s="106" t="s">
        <v>38</v>
      </c>
      <c r="D15" s="106" t="s">
        <v>39</v>
      </c>
      <c r="E15" s="123">
        <f>VLOOKUP($C15,'[1]OP Visits by DMISID'!$C$5:$K$164,4,FALSE)</f>
        <v>20939</v>
      </c>
      <c r="F15" s="123">
        <f>VLOOKUP($C15,'[1]OP Visits by DMISID'!$C$5:$K$164,5,FALSE)</f>
        <v>18533</v>
      </c>
      <c r="G15" s="123">
        <f>VLOOKUP($C15,'[1]OP Visits by DMISID'!$C$5:$K$164,6,FALSE)</f>
        <v>20332</v>
      </c>
      <c r="H15" s="123">
        <f>VLOOKUP($C15,'[1]OP Visits by DMISID'!$C$5:$K$164,7,FALSE)</f>
        <v>19515</v>
      </c>
      <c r="I15" s="123">
        <f>VLOOKUP($C15,'[1]OP Visits by DMISID'!$C$5:$K$164,8,FALSE)</f>
        <v>17827</v>
      </c>
      <c r="J15" s="123">
        <f>VLOOKUP($C15,'[1]OP Visits by DMISID'!$C$5:$K$164,9,FALSE)</f>
        <v>15966</v>
      </c>
    </row>
    <row r="16" spans="1:17" ht="15" thickBot="1" x14ac:dyDescent="0.35">
      <c r="A16" s="17"/>
      <c r="B16" s="106" t="s">
        <v>13</v>
      </c>
      <c r="C16" s="106" t="s">
        <v>40</v>
      </c>
      <c r="D16" s="106" t="s">
        <v>41</v>
      </c>
      <c r="E16" s="123">
        <f>VLOOKUP($C16,'[1]OP Visits by DMISID'!$C$5:$K$164,4,FALSE)</f>
        <v>167481</v>
      </c>
      <c r="F16" s="123">
        <f>VLOOKUP($C16,'[1]OP Visits by DMISID'!$C$5:$K$164,5,FALSE)</f>
        <v>171588</v>
      </c>
      <c r="G16" s="123">
        <f>VLOOKUP($C16,'[1]OP Visits by DMISID'!$C$5:$K$164,6,FALSE)</f>
        <v>182856</v>
      </c>
      <c r="H16" s="123">
        <f>VLOOKUP($C16,'[1]OP Visits by DMISID'!$C$5:$K$164,7,FALSE)</f>
        <v>194420</v>
      </c>
      <c r="I16" s="123">
        <f>VLOOKUP($C16,'[1]OP Visits by DMISID'!$C$5:$K$164,8,FALSE)</f>
        <v>181445</v>
      </c>
      <c r="J16" s="123">
        <f>VLOOKUP($C16,'[1]OP Visits by DMISID'!$C$5:$K$164,9,FALSE)</f>
        <v>159700</v>
      </c>
    </row>
    <row r="17" spans="2:10" ht="15" thickBot="1" x14ac:dyDescent="0.35">
      <c r="B17" s="106" t="s">
        <v>13</v>
      </c>
      <c r="C17" s="106" t="s">
        <v>42</v>
      </c>
      <c r="D17" s="106" t="s">
        <v>43</v>
      </c>
      <c r="E17" s="123">
        <f>VLOOKUP($C17,'[1]OP Visits by DMISID'!$C$5:$K$164,4,FALSE)</f>
        <v>32357</v>
      </c>
      <c r="F17" s="123">
        <f>VLOOKUP($C17,'[1]OP Visits by DMISID'!$C$5:$K$164,5,FALSE)</f>
        <v>24842</v>
      </c>
      <c r="G17" s="123">
        <f>VLOOKUP($C17,'[1]OP Visits by DMISID'!$C$5:$K$164,6,FALSE)</f>
        <v>25370</v>
      </c>
      <c r="H17" s="123">
        <f>VLOOKUP($C17,'[1]OP Visits by DMISID'!$C$5:$K$164,7,FALSE)</f>
        <v>26208</v>
      </c>
      <c r="I17" s="123">
        <f>VLOOKUP($C17,'[1]OP Visits by DMISID'!$C$5:$K$164,8,FALSE)</f>
        <v>29631</v>
      </c>
      <c r="J17" s="123">
        <f>VLOOKUP($C17,'[1]OP Visits by DMISID'!$C$5:$K$164,9,FALSE)</f>
        <v>20548</v>
      </c>
    </row>
    <row r="18" spans="2:10" ht="15" thickBot="1" x14ac:dyDescent="0.35">
      <c r="B18" s="106" t="s">
        <v>13</v>
      </c>
      <c r="C18" s="106" t="s">
        <v>44</v>
      </c>
      <c r="D18" s="106" t="s">
        <v>45</v>
      </c>
      <c r="E18" s="123">
        <f>VLOOKUP($C18,'[1]OP Visits by DMISID'!$C$5:$K$164,4,FALSE)</f>
        <v>82133</v>
      </c>
      <c r="F18" s="123">
        <f>VLOOKUP($C18,'[1]OP Visits by DMISID'!$C$5:$K$164,5,FALSE)</f>
        <v>80176</v>
      </c>
      <c r="G18" s="123">
        <f>VLOOKUP($C18,'[1]OP Visits by DMISID'!$C$5:$K$164,6,FALSE)</f>
        <v>88713</v>
      </c>
      <c r="H18" s="123">
        <f>VLOOKUP($C18,'[1]OP Visits by DMISID'!$C$5:$K$164,7,FALSE)</f>
        <v>85906</v>
      </c>
      <c r="I18" s="123">
        <f>VLOOKUP($C18,'[1]OP Visits by DMISID'!$C$5:$K$164,8,FALSE)</f>
        <v>42188</v>
      </c>
      <c r="J18" s="123">
        <f>VLOOKUP($C18,'[1]OP Visits by DMISID'!$C$5:$K$164,9,FALSE)</f>
        <v>78009</v>
      </c>
    </row>
    <row r="19" spans="2:10" ht="15" thickBot="1" x14ac:dyDescent="0.35">
      <c r="B19" s="106" t="s">
        <v>13</v>
      </c>
      <c r="C19" s="106" t="s">
        <v>46</v>
      </c>
      <c r="D19" s="106" t="s">
        <v>47</v>
      </c>
      <c r="E19" s="123">
        <f>VLOOKUP($C19,'[1]OP Visits by DMISID'!$C$5:$K$164,4,FALSE)</f>
        <v>40479</v>
      </c>
      <c r="F19" s="123">
        <f>VLOOKUP($C19,'[1]OP Visits by DMISID'!$C$5:$K$164,5,FALSE)</f>
        <v>36683</v>
      </c>
      <c r="G19" s="123">
        <f>VLOOKUP($C19,'[1]OP Visits by DMISID'!$C$5:$K$164,6,FALSE)</f>
        <v>37257</v>
      </c>
      <c r="H19" s="123">
        <f>VLOOKUP($C19,'[1]OP Visits by DMISID'!$C$5:$K$164,7,FALSE)</f>
        <v>35222</v>
      </c>
      <c r="I19" s="123">
        <f>VLOOKUP($C19,'[1]OP Visits by DMISID'!$C$5:$K$164,8,FALSE)</f>
        <v>28564</v>
      </c>
      <c r="J19" s="123">
        <f>VLOOKUP($C19,'[1]OP Visits by DMISID'!$C$5:$K$164,9,FALSE)</f>
        <v>30888</v>
      </c>
    </row>
    <row r="20" spans="2:10" ht="15" thickBot="1" x14ac:dyDescent="0.35">
      <c r="B20" s="106" t="s">
        <v>13</v>
      </c>
      <c r="C20" s="106" t="s">
        <v>48</v>
      </c>
      <c r="D20" s="106" t="s">
        <v>49</v>
      </c>
      <c r="E20" s="123">
        <f>VLOOKUP($C20,'[1]OP Visits by DMISID'!$C$5:$K$164,4,FALSE)</f>
        <v>13243</v>
      </c>
      <c r="F20" s="123">
        <f>VLOOKUP($C20,'[1]OP Visits by DMISID'!$C$5:$K$164,5,FALSE)</f>
        <v>14006</v>
      </c>
      <c r="G20" s="123">
        <f>VLOOKUP($C20,'[1]OP Visits by DMISID'!$C$5:$K$164,6,FALSE)</f>
        <v>16786</v>
      </c>
      <c r="H20" s="123">
        <f>VLOOKUP($C20,'[1]OP Visits by DMISID'!$C$5:$K$164,7,FALSE)</f>
        <v>14870</v>
      </c>
      <c r="I20" s="123">
        <f>VLOOKUP($C20,'[1]OP Visits by DMISID'!$C$5:$K$164,8,FALSE)</f>
        <v>30206</v>
      </c>
      <c r="J20" s="123">
        <f>VLOOKUP($C20,'[1]OP Visits by DMISID'!$C$5:$K$164,9,FALSE)</f>
        <v>13371</v>
      </c>
    </row>
    <row r="21" spans="2:10" ht="15" thickBot="1" x14ac:dyDescent="0.35">
      <c r="B21" s="106" t="s">
        <v>13</v>
      </c>
      <c r="C21" s="106" t="s">
        <v>50</v>
      </c>
      <c r="D21" s="106" t="s">
        <v>51</v>
      </c>
      <c r="E21" s="123">
        <f>VLOOKUP($C21,'[1]OP Visits by DMISID'!$C$5:$K$164,4,FALSE)</f>
        <v>29421</v>
      </c>
      <c r="F21" s="123">
        <f>VLOOKUP($C21,'[1]OP Visits by DMISID'!$C$5:$K$164,5,FALSE)</f>
        <v>27425</v>
      </c>
      <c r="G21" s="123">
        <f>VLOOKUP($C21,'[1]OP Visits by DMISID'!$C$5:$K$164,6,FALSE)</f>
        <v>27265</v>
      </c>
      <c r="H21" s="123">
        <f>VLOOKUP($C21,'[1]OP Visits by DMISID'!$C$5:$K$164,7,FALSE)</f>
        <v>24888</v>
      </c>
      <c r="I21" s="123">
        <f>VLOOKUP($C21,'[1]OP Visits by DMISID'!$C$5:$K$164,8,FALSE)</f>
        <v>29382</v>
      </c>
      <c r="J21" s="123">
        <f>VLOOKUP($C21,'[1]OP Visits by DMISID'!$C$5:$K$164,9,FALSE)</f>
        <v>30676</v>
      </c>
    </row>
    <row r="22" spans="2:10" ht="15" thickBot="1" x14ac:dyDescent="0.35">
      <c r="B22" s="106" t="s">
        <v>13</v>
      </c>
      <c r="C22" s="106" t="s">
        <v>52</v>
      </c>
      <c r="D22" s="106" t="s">
        <v>53</v>
      </c>
      <c r="E22" s="123">
        <f>VLOOKUP($C22,'[1]OP Visits by DMISID'!$C$5:$K$164,4,FALSE)</f>
        <v>27740</v>
      </c>
      <c r="F22" s="123">
        <f>VLOOKUP($C22,'[1]OP Visits by DMISID'!$C$5:$K$164,5,FALSE)</f>
        <v>26140</v>
      </c>
      <c r="G22" s="123">
        <f>VLOOKUP($C22,'[1]OP Visits by DMISID'!$C$5:$K$164,6,FALSE)</f>
        <v>24585</v>
      </c>
      <c r="H22" s="123">
        <f>VLOOKUP($C22,'[1]OP Visits by DMISID'!$C$5:$K$164,7,FALSE)</f>
        <v>24557</v>
      </c>
      <c r="I22" s="123">
        <f>VLOOKUP($C22,'[1]OP Visits by DMISID'!$C$5:$K$164,8,FALSE)</f>
        <v>21273</v>
      </c>
      <c r="J22" s="123">
        <f>VLOOKUP($C22,'[1]OP Visits by DMISID'!$C$5:$K$164,9,FALSE)</f>
        <v>17709</v>
      </c>
    </row>
    <row r="23" spans="2:10" ht="15" thickBot="1" x14ac:dyDescent="0.35">
      <c r="B23" s="106" t="s">
        <v>13</v>
      </c>
      <c r="C23" s="106" t="s">
        <v>54</v>
      </c>
      <c r="D23" s="106" t="s">
        <v>55</v>
      </c>
      <c r="E23" s="123">
        <f>VLOOKUP($C23,'[1]OP Visits by DMISID'!$C$5:$K$164,4,FALSE)</f>
        <v>82259</v>
      </c>
      <c r="F23" s="123">
        <f>VLOOKUP($C23,'[1]OP Visits by DMISID'!$C$5:$K$164,5,FALSE)</f>
        <v>76950</v>
      </c>
      <c r="G23" s="123">
        <f>VLOOKUP($C23,'[1]OP Visits by DMISID'!$C$5:$K$164,6,FALSE)</f>
        <v>74048</v>
      </c>
      <c r="H23" s="123">
        <f>VLOOKUP($C23,'[1]OP Visits by DMISID'!$C$5:$K$164,7,FALSE)</f>
        <v>66200</v>
      </c>
      <c r="I23" s="123">
        <f>VLOOKUP($C23,'[1]OP Visits by DMISID'!$C$5:$K$164,8,FALSE)</f>
        <v>53458</v>
      </c>
      <c r="J23" s="123">
        <f>VLOOKUP($C23,'[1]OP Visits by DMISID'!$C$5:$K$164,9,FALSE)</f>
        <v>53637</v>
      </c>
    </row>
    <row r="24" spans="2:10" ht="15" thickBot="1" x14ac:dyDescent="0.35">
      <c r="B24" s="106" t="s">
        <v>13</v>
      </c>
      <c r="C24" s="106" t="s">
        <v>56</v>
      </c>
      <c r="D24" s="106" t="s">
        <v>57</v>
      </c>
      <c r="E24" s="123">
        <f>VLOOKUP($C24,'[1]OP Visits by DMISID'!$C$5:$K$164,4,FALSE)</f>
        <v>32487</v>
      </c>
      <c r="F24" s="123">
        <f>VLOOKUP($C24,'[1]OP Visits by DMISID'!$C$5:$K$164,5,FALSE)</f>
        <v>29326</v>
      </c>
      <c r="G24" s="123">
        <f>VLOOKUP($C24,'[1]OP Visits by DMISID'!$C$5:$K$164,6,FALSE)</f>
        <v>24895</v>
      </c>
      <c r="H24" s="123">
        <f>VLOOKUP($C24,'[1]OP Visits by DMISID'!$C$5:$K$164,7,FALSE)</f>
        <v>22164</v>
      </c>
      <c r="I24" s="123">
        <f>VLOOKUP($C24,'[1]OP Visits by DMISID'!$C$5:$K$164,8,FALSE)</f>
        <v>18276</v>
      </c>
      <c r="J24" s="123">
        <f>VLOOKUP($C24,'[1]OP Visits by DMISID'!$C$5:$K$164,9,FALSE)</f>
        <v>18012</v>
      </c>
    </row>
    <row r="25" spans="2:10" ht="15" thickBot="1" x14ac:dyDescent="0.35">
      <c r="B25" s="106" t="s">
        <v>13</v>
      </c>
      <c r="C25" s="106" t="s">
        <v>58</v>
      </c>
      <c r="D25" s="106" t="s">
        <v>59</v>
      </c>
      <c r="E25" s="123">
        <f>VLOOKUP($C25,'[1]OP Visits by DMISID'!$C$5:$K$164,4,FALSE)</f>
        <v>33795</v>
      </c>
      <c r="F25" s="123">
        <f>VLOOKUP($C25,'[1]OP Visits by DMISID'!$C$5:$K$164,5,FALSE)</f>
        <v>20750</v>
      </c>
      <c r="G25" s="123">
        <f>VLOOKUP($C25,'[1]OP Visits by DMISID'!$C$5:$K$164,6,FALSE)</f>
        <v>31938</v>
      </c>
      <c r="H25" s="123">
        <f>VLOOKUP($C25,'[1]OP Visits by DMISID'!$C$5:$K$164,7,FALSE)</f>
        <v>25504</v>
      </c>
      <c r="I25" s="123">
        <f>VLOOKUP($C25,'[1]OP Visits by DMISID'!$C$5:$K$164,8,FALSE)</f>
        <v>23900</v>
      </c>
      <c r="J25" s="123">
        <f>VLOOKUP($C25,'[1]OP Visits by DMISID'!$C$5:$K$164,9,FALSE)</f>
        <v>22323</v>
      </c>
    </row>
    <row r="26" spans="2:10" ht="15" thickBot="1" x14ac:dyDescent="0.35">
      <c r="B26" s="106" t="s">
        <v>13</v>
      </c>
      <c r="C26" s="106" t="s">
        <v>60</v>
      </c>
      <c r="D26" s="106" t="s">
        <v>61</v>
      </c>
      <c r="E26" s="123">
        <f>VLOOKUP($C26,'[1]OP Visits by DMISID'!$C$5:$K$164,4,FALSE)</f>
        <v>63742</v>
      </c>
      <c r="F26" s="123">
        <f>VLOOKUP($C26,'[1]OP Visits by DMISID'!$C$5:$K$164,5,FALSE)</f>
        <v>63868</v>
      </c>
      <c r="G26" s="123">
        <f>VLOOKUP($C26,'[1]OP Visits by DMISID'!$C$5:$K$164,6,FALSE)</f>
        <v>75931</v>
      </c>
      <c r="H26" s="123">
        <f>VLOOKUP($C26,'[1]OP Visits by DMISID'!$C$5:$K$164,7,FALSE)</f>
        <v>88890</v>
      </c>
      <c r="I26" s="123">
        <f>VLOOKUP($C26,'[1]OP Visits by DMISID'!$C$5:$K$164,8,FALSE)</f>
        <v>84863</v>
      </c>
      <c r="J26" s="123">
        <f>VLOOKUP($C26,'[1]OP Visits by DMISID'!$C$5:$K$164,9,FALSE)</f>
        <v>79837</v>
      </c>
    </row>
    <row r="27" spans="2:10" ht="15" thickBot="1" x14ac:dyDescent="0.35">
      <c r="B27" s="106" t="s">
        <v>13</v>
      </c>
      <c r="C27" s="106" t="s">
        <v>62</v>
      </c>
      <c r="D27" s="106" t="s">
        <v>63</v>
      </c>
      <c r="E27" s="123">
        <f>VLOOKUP($C27,'[1]OP Visits by DMISID'!$C$5:$K$164,4,FALSE)</f>
        <v>133646</v>
      </c>
      <c r="F27" s="123">
        <f>VLOOKUP($C27,'[1]OP Visits by DMISID'!$C$5:$K$164,5,FALSE)</f>
        <v>158932</v>
      </c>
      <c r="G27" s="123">
        <f>VLOOKUP($C27,'[1]OP Visits by DMISID'!$C$5:$K$164,6,FALSE)</f>
        <v>158566</v>
      </c>
      <c r="H27" s="123">
        <f>VLOOKUP($C27,'[1]OP Visits by DMISID'!$C$5:$K$164,7,FALSE)</f>
        <v>133711</v>
      </c>
      <c r="I27" s="123">
        <f>VLOOKUP($C27,'[1]OP Visits by DMISID'!$C$5:$K$164,8,FALSE)</f>
        <v>10947</v>
      </c>
      <c r="J27" s="123">
        <f>VLOOKUP($C27,'[1]OP Visits by DMISID'!$C$5:$K$164,9,FALSE)</f>
        <v>128863</v>
      </c>
    </row>
    <row r="28" spans="2:10" ht="15" thickBot="1" x14ac:dyDescent="0.35">
      <c r="B28" s="106" t="s">
        <v>13</v>
      </c>
      <c r="C28" s="106" t="s">
        <v>64</v>
      </c>
      <c r="D28" s="106" t="s">
        <v>65</v>
      </c>
      <c r="E28" s="123">
        <f>VLOOKUP($C28,'[1]OP Visits by DMISID'!$C$5:$K$164,4,FALSE)</f>
        <v>10780</v>
      </c>
      <c r="F28" s="123">
        <f>VLOOKUP($C28,'[1]OP Visits by DMISID'!$C$5:$K$164,5,FALSE)</f>
        <v>10207</v>
      </c>
      <c r="G28" s="123">
        <f>VLOOKUP($C28,'[1]OP Visits by DMISID'!$C$5:$K$164,6,FALSE)</f>
        <v>9520</v>
      </c>
      <c r="H28" s="123">
        <f>VLOOKUP($C28,'[1]OP Visits by DMISID'!$C$5:$K$164,7,FALSE)</f>
        <v>10115</v>
      </c>
      <c r="I28" s="123">
        <f>VLOOKUP($C28,'[1]OP Visits by DMISID'!$C$5:$K$164,8,FALSE)</f>
        <v>8080</v>
      </c>
      <c r="J28" s="123">
        <f>VLOOKUP($C28,'[1]OP Visits by DMISID'!$C$5:$K$164,9,FALSE)</f>
        <v>7272</v>
      </c>
    </row>
    <row r="29" spans="2:10" ht="15" thickBot="1" x14ac:dyDescent="0.35">
      <c r="B29" s="106" t="s">
        <v>13</v>
      </c>
      <c r="C29" s="106" t="s">
        <v>66</v>
      </c>
      <c r="D29" s="106" t="s">
        <v>67</v>
      </c>
      <c r="E29" s="123">
        <f>VLOOKUP($C29,'[1]OP Visits by DMISID'!$C$5:$K$164,4,FALSE)</f>
        <v>22175</v>
      </c>
      <c r="F29" s="123">
        <f>VLOOKUP($C29,'[1]OP Visits by DMISID'!$C$5:$K$164,5,FALSE)</f>
        <v>18938</v>
      </c>
      <c r="G29" s="123">
        <f>VLOOKUP($C29,'[1]OP Visits by DMISID'!$C$5:$K$164,6,FALSE)</f>
        <v>18046</v>
      </c>
      <c r="H29" s="123">
        <f>VLOOKUP($C29,'[1]OP Visits by DMISID'!$C$5:$K$164,7,FALSE)</f>
        <v>20265</v>
      </c>
      <c r="I29" s="123">
        <f>VLOOKUP($C29,'[1]OP Visits by DMISID'!$C$5:$K$164,8,FALSE)</f>
        <v>19240</v>
      </c>
      <c r="J29" s="123">
        <f>VLOOKUP($C29,'[1]OP Visits by DMISID'!$C$5:$K$164,9,FALSE)</f>
        <v>23071</v>
      </c>
    </row>
    <row r="30" spans="2:10" ht="15" thickBot="1" x14ac:dyDescent="0.35">
      <c r="B30" s="106" t="s">
        <v>13</v>
      </c>
      <c r="C30" s="106" t="s">
        <v>68</v>
      </c>
      <c r="D30" s="106" t="s">
        <v>69</v>
      </c>
      <c r="E30" s="123">
        <f>VLOOKUP($C30,'[1]OP Visits by DMISID'!$C$5:$K$164,4,FALSE)</f>
        <v>18177</v>
      </c>
      <c r="F30" s="123">
        <f>VLOOKUP($C30,'[1]OP Visits by DMISID'!$C$5:$K$164,5,FALSE)</f>
        <v>18633</v>
      </c>
      <c r="G30" s="123">
        <f>VLOOKUP($C30,'[1]OP Visits by DMISID'!$C$5:$K$164,6,FALSE)</f>
        <v>20658</v>
      </c>
      <c r="H30" s="123">
        <f>VLOOKUP($C30,'[1]OP Visits by DMISID'!$C$5:$K$164,7,FALSE)</f>
        <v>18303</v>
      </c>
      <c r="I30" s="123">
        <f>VLOOKUP($C30,'[1]OP Visits by DMISID'!$C$5:$K$164,8,FALSE)</f>
        <v>17663</v>
      </c>
      <c r="J30" s="123">
        <f>VLOOKUP($C30,'[1]OP Visits by DMISID'!$C$5:$K$164,9,FALSE)</f>
        <v>16553</v>
      </c>
    </row>
    <row r="31" spans="2:10" ht="15" thickBot="1" x14ac:dyDescent="0.35">
      <c r="B31" s="106" t="s">
        <v>13</v>
      </c>
      <c r="C31" s="106" t="s">
        <v>70</v>
      </c>
      <c r="D31" s="106" t="s">
        <v>71</v>
      </c>
      <c r="E31" s="123">
        <f>VLOOKUP($C31,'[1]OP Visits by DMISID'!$C$5:$K$164,4,FALSE)</f>
        <v>70143</v>
      </c>
      <c r="F31" s="123">
        <f>VLOOKUP($C31,'[1]OP Visits by DMISID'!$C$5:$K$164,5,FALSE)</f>
        <v>69679</v>
      </c>
      <c r="G31" s="123">
        <f>VLOOKUP($C31,'[1]OP Visits by DMISID'!$C$5:$K$164,6,FALSE)</f>
        <v>72015</v>
      </c>
      <c r="H31" s="123">
        <f>VLOOKUP($C31,'[1]OP Visits by DMISID'!$C$5:$K$164,7,FALSE)</f>
        <v>70721</v>
      </c>
      <c r="I31" s="123">
        <f>VLOOKUP($C31,'[1]OP Visits by DMISID'!$C$5:$K$164,8,FALSE)</f>
        <v>55121</v>
      </c>
      <c r="J31" s="123">
        <f>VLOOKUP($C31,'[1]OP Visits by DMISID'!$C$5:$K$164,9,FALSE)</f>
        <v>57473</v>
      </c>
    </row>
    <row r="32" spans="2:10" ht="15" thickBot="1" x14ac:dyDescent="0.35">
      <c r="B32" s="106" t="s">
        <v>13</v>
      </c>
      <c r="C32" s="106" t="s">
        <v>72</v>
      </c>
      <c r="D32" s="106" t="s">
        <v>73</v>
      </c>
      <c r="E32" s="123">
        <f>VLOOKUP($C32,'[1]OP Visits by DMISID'!$C$5:$K$164,4,FALSE)</f>
        <v>196257</v>
      </c>
      <c r="F32" s="123">
        <f>VLOOKUP($C32,'[1]OP Visits by DMISID'!$C$5:$K$164,5,FALSE)</f>
        <v>196781</v>
      </c>
      <c r="G32" s="123">
        <f>VLOOKUP($C32,'[1]OP Visits by DMISID'!$C$5:$K$164,6,FALSE)</f>
        <v>193290</v>
      </c>
      <c r="H32" s="123">
        <f>VLOOKUP($C32,'[1]OP Visits by DMISID'!$C$5:$K$164,7,FALSE)</f>
        <v>186172</v>
      </c>
      <c r="I32" s="123">
        <f>VLOOKUP($C32,'[1]OP Visits by DMISID'!$C$5:$K$164,8,FALSE)</f>
        <v>152636</v>
      </c>
      <c r="J32" s="123">
        <f>VLOOKUP($C32,'[1]OP Visits by DMISID'!$C$5:$K$164,9,FALSE)</f>
        <v>161437</v>
      </c>
    </row>
    <row r="33" spans="2:10" ht="15" thickBot="1" x14ac:dyDescent="0.35">
      <c r="B33" s="106" t="s">
        <v>13</v>
      </c>
      <c r="C33" s="106" t="s">
        <v>74</v>
      </c>
      <c r="D33" s="106" t="s">
        <v>75</v>
      </c>
      <c r="E33" s="123">
        <f>VLOOKUP($C33,'[1]OP Visits by DMISID'!$C$5:$K$164,4,FALSE)</f>
        <v>20686</v>
      </c>
      <c r="F33" s="123">
        <f>VLOOKUP($C33,'[1]OP Visits by DMISID'!$C$5:$K$164,5,FALSE)</f>
        <v>22231</v>
      </c>
      <c r="G33" s="123">
        <f>VLOOKUP($C33,'[1]OP Visits by DMISID'!$C$5:$K$164,6,FALSE)</f>
        <v>28126</v>
      </c>
      <c r="H33" s="123">
        <f>VLOOKUP($C33,'[1]OP Visits by DMISID'!$C$5:$K$164,7,FALSE)</f>
        <v>23747</v>
      </c>
      <c r="I33" s="123">
        <f>VLOOKUP($C33,'[1]OP Visits by DMISID'!$C$5:$K$164,8,FALSE)</f>
        <v>41006</v>
      </c>
      <c r="J33" s="123">
        <f>VLOOKUP($C33,'[1]OP Visits by DMISID'!$C$5:$K$164,9,FALSE)</f>
        <v>26237</v>
      </c>
    </row>
    <row r="34" spans="2:10" ht="15" thickBot="1" x14ac:dyDescent="0.35">
      <c r="B34" s="106" t="s">
        <v>13</v>
      </c>
      <c r="C34" s="106" t="s">
        <v>76</v>
      </c>
      <c r="D34" s="106" t="s">
        <v>77</v>
      </c>
      <c r="E34" s="123">
        <f>VLOOKUP($C34,'[1]OP Visits by DMISID'!$C$5:$K$164,4,FALSE)</f>
        <v>15721</v>
      </c>
      <c r="F34" s="123">
        <f>VLOOKUP($C34,'[1]OP Visits by DMISID'!$C$5:$K$164,5,FALSE)</f>
        <v>21054</v>
      </c>
      <c r="G34" s="123">
        <f>VLOOKUP($C34,'[1]OP Visits by DMISID'!$C$5:$K$164,6,FALSE)</f>
        <v>20160</v>
      </c>
      <c r="H34" s="123">
        <f>VLOOKUP($C34,'[1]OP Visits by DMISID'!$C$5:$K$164,7,FALSE)</f>
        <v>20425</v>
      </c>
      <c r="I34" s="123">
        <f>VLOOKUP($C34,'[1]OP Visits by DMISID'!$C$5:$K$164,8,FALSE)</f>
        <v>19008</v>
      </c>
      <c r="J34" s="123">
        <f>VLOOKUP($C34,'[1]OP Visits by DMISID'!$C$5:$K$164,9,FALSE)</f>
        <v>19907</v>
      </c>
    </row>
    <row r="35" spans="2:10" ht="15" thickBot="1" x14ac:dyDescent="0.35">
      <c r="B35" s="106" t="s">
        <v>13</v>
      </c>
      <c r="C35" s="106" t="s">
        <v>78</v>
      </c>
      <c r="D35" s="106" t="s">
        <v>79</v>
      </c>
      <c r="E35" s="123">
        <f>VLOOKUP($C35,'[1]OP Visits by DMISID'!$C$5:$K$164,4,FALSE)</f>
        <v>16007</v>
      </c>
      <c r="F35" s="123">
        <f>VLOOKUP($C35,'[1]OP Visits by DMISID'!$C$5:$K$164,5,FALSE)</f>
        <v>19509</v>
      </c>
      <c r="G35" s="123">
        <f>VLOOKUP($C35,'[1]OP Visits by DMISID'!$C$5:$K$164,6,FALSE)</f>
        <v>23948</v>
      </c>
      <c r="H35" s="123">
        <f>VLOOKUP($C35,'[1]OP Visits by DMISID'!$C$5:$K$164,7,FALSE)</f>
        <v>25139</v>
      </c>
      <c r="I35" s="123">
        <f>VLOOKUP($C35,'[1]OP Visits by DMISID'!$C$5:$K$164,8,FALSE)</f>
        <v>20679</v>
      </c>
      <c r="J35" s="123">
        <f>VLOOKUP($C35,'[1]OP Visits by DMISID'!$C$5:$K$164,9,FALSE)</f>
        <v>18392</v>
      </c>
    </row>
    <row r="36" spans="2:10" ht="15" thickBot="1" x14ac:dyDescent="0.35">
      <c r="B36" s="106" t="s">
        <v>13</v>
      </c>
      <c r="C36" s="106" t="s">
        <v>80</v>
      </c>
      <c r="D36" s="106" t="s">
        <v>81</v>
      </c>
      <c r="E36" s="123">
        <f>VLOOKUP($C36,'[1]OP Visits by DMISID'!$C$5:$K$164,4,FALSE)</f>
        <v>18120</v>
      </c>
      <c r="F36" s="123">
        <f>VLOOKUP($C36,'[1]OP Visits by DMISID'!$C$5:$K$164,5,FALSE)</f>
        <v>14174</v>
      </c>
      <c r="G36" s="123">
        <f>VLOOKUP($C36,'[1]OP Visits by DMISID'!$C$5:$K$164,6,FALSE)</f>
        <v>16559</v>
      </c>
      <c r="H36" s="123">
        <f>VLOOKUP($C36,'[1]OP Visits by DMISID'!$C$5:$K$164,7,FALSE)</f>
        <v>15510</v>
      </c>
      <c r="I36" s="123">
        <f>VLOOKUP($C36,'[1]OP Visits by DMISID'!$C$5:$K$164,8,FALSE)</f>
        <v>12637</v>
      </c>
      <c r="J36" s="123">
        <f>VLOOKUP($C36,'[1]OP Visits by DMISID'!$C$5:$K$164,9,FALSE)</f>
        <v>12888</v>
      </c>
    </row>
    <row r="37" spans="2:10" ht="15" thickBot="1" x14ac:dyDescent="0.35">
      <c r="B37" s="106" t="s">
        <v>13</v>
      </c>
      <c r="C37" s="106" t="s">
        <v>82</v>
      </c>
      <c r="D37" s="106" t="s">
        <v>83</v>
      </c>
      <c r="E37" s="123">
        <f>VLOOKUP($C37,'[1]OP Visits by DMISID'!$C$5:$K$164,4,FALSE)</f>
        <v>12577</v>
      </c>
      <c r="F37" s="123">
        <f>VLOOKUP($C37,'[1]OP Visits by DMISID'!$C$5:$K$164,5,FALSE)</f>
        <v>11328</v>
      </c>
      <c r="G37" s="123">
        <f>VLOOKUP($C37,'[1]OP Visits by DMISID'!$C$5:$K$164,6,FALSE)</f>
        <v>9611</v>
      </c>
      <c r="H37" s="123">
        <f>VLOOKUP($C37,'[1]OP Visits by DMISID'!$C$5:$K$164,7,FALSE)</f>
        <v>9926</v>
      </c>
      <c r="I37" s="123">
        <f>VLOOKUP($C37,'[1]OP Visits by DMISID'!$C$5:$K$164,8,FALSE)</f>
        <v>10240</v>
      </c>
      <c r="J37" s="123">
        <f>VLOOKUP($C37,'[1]OP Visits by DMISID'!$C$5:$K$164,9,FALSE)</f>
        <v>8957</v>
      </c>
    </row>
    <row r="38" spans="2:10" ht="15" thickBot="1" x14ac:dyDescent="0.35">
      <c r="B38" s="106" t="s">
        <v>13</v>
      </c>
      <c r="C38" s="106" t="s">
        <v>84</v>
      </c>
      <c r="D38" s="106" t="s">
        <v>85</v>
      </c>
      <c r="E38" s="123">
        <f>VLOOKUP($C38,'[1]OP Visits by DMISID'!$C$5:$K$164,4,FALSE)</f>
        <v>30545</v>
      </c>
      <c r="F38" s="123">
        <f>VLOOKUP($C38,'[1]OP Visits by DMISID'!$C$5:$K$164,5,FALSE)</f>
        <v>20273</v>
      </c>
      <c r="G38" s="123">
        <f>VLOOKUP($C38,'[1]OP Visits by DMISID'!$C$5:$K$164,6,FALSE)</f>
        <v>21991</v>
      </c>
      <c r="H38" s="123">
        <f>VLOOKUP($C38,'[1]OP Visits by DMISID'!$C$5:$K$164,7,FALSE)</f>
        <v>19931</v>
      </c>
      <c r="I38" s="123">
        <f>VLOOKUP($C38,'[1]OP Visits by DMISID'!$C$5:$K$164,8,FALSE)</f>
        <v>19177</v>
      </c>
      <c r="J38" s="123">
        <f>VLOOKUP($C38,'[1]OP Visits by DMISID'!$C$5:$K$164,9,FALSE)</f>
        <v>19222</v>
      </c>
    </row>
    <row r="39" spans="2:10" ht="15" thickBot="1" x14ac:dyDescent="0.35">
      <c r="B39" s="106" t="s">
        <v>13</v>
      </c>
      <c r="C39" s="106" t="s">
        <v>86</v>
      </c>
      <c r="D39" s="106" t="s">
        <v>87</v>
      </c>
      <c r="E39" s="123">
        <f>VLOOKUP($C39,'[1]OP Visits by DMISID'!$C$5:$K$164,4,FALSE)</f>
        <v>213619</v>
      </c>
      <c r="F39" s="123">
        <f>VLOOKUP($C39,'[1]OP Visits by DMISID'!$C$5:$K$164,5,FALSE)</f>
        <v>228884</v>
      </c>
      <c r="G39" s="123">
        <f>VLOOKUP($C39,'[1]OP Visits by DMISID'!$C$5:$K$164,6,FALSE)</f>
        <v>241323</v>
      </c>
      <c r="H39" s="123">
        <f>VLOOKUP($C39,'[1]OP Visits by DMISID'!$C$5:$K$164,7,FALSE)</f>
        <v>239521</v>
      </c>
      <c r="I39" s="123">
        <f>VLOOKUP($C39,'[1]OP Visits by DMISID'!$C$5:$K$164,8,FALSE)</f>
        <v>233531</v>
      </c>
      <c r="J39" s="123">
        <f>VLOOKUP($C39,'[1]OP Visits by DMISID'!$C$5:$K$164,9,FALSE)</f>
        <v>204319</v>
      </c>
    </row>
    <row r="40" spans="2:10" ht="15" thickBot="1" x14ac:dyDescent="0.35">
      <c r="B40" s="106" t="s">
        <v>13</v>
      </c>
      <c r="C40" s="106" t="s">
        <v>88</v>
      </c>
      <c r="D40" s="106" t="s">
        <v>89</v>
      </c>
      <c r="E40" s="123">
        <f>VLOOKUP($C40,'[1]OP Visits by DMISID'!$C$5:$K$164,4,FALSE)</f>
        <v>48956</v>
      </c>
      <c r="F40" s="123">
        <f>VLOOKUP($C40,'[1]OP Visits by DMISID'!$C$5:$K$164,5,FALSE)</f>
        <v>52054</v>
      </c>
      <c r="G40" s="123">
        <f>VLOOKUP($C40,'[1]OP Visits by DMISID'!$C$5:$K$164,6,FALSE)</f>
        <v>45398</v>
      </c>
      <c r="H40" s="123">
        <f>VLOOKUP($C40,'[1]OP Visits by DMISID'!$C$5:$K$164,7,FALSE)</f>
        <v>37515</v>
      </c>
      <c r="I40" s="123">
        <f>VLOOKUP($C40,'[1]OP Visits by DMISID'!$C$5:$K$164,8,FALSE)</f>
        <v>38030</v>
      </c>
      <c r="J40" s="123">
        <f>VLOOKUP($C40,'[1]OP Visits by DMISID'!$C$5:$K$164,9,FALSE)</f>
        <v>34365</v>
      </c>
    </row>
    <row r="41" spans="2:10" ht="15" thickBot="1" x14ac:dyDescent="0.35">
      <c r="B41" s="106" t="s">
        <v>13</v>
      </c>
      <c r="C41" s="106" t="s">
        <v>90</v>
      </c>
      <c r="D41" s="106" t="s">
        <v>91</v>
      </c>
      <c r="E41" s="123">
        <f>VLOOKUP($C41,'[1]OP Visits by DMISID'!$C$5:$K$164,4,FALSE)</f>
        <v>12100</v>
      </c>
      <c r="F41" s="123">
        <f>VLOOKUP($C41,'[1]OP Visits by DMISID'!$C$5:$K$164,5,FALSE)</f>
        <v>10367</v>
      </c>
      <c r="G41" s="123">
        <f>VLOOKUP($C41,'[1]OP Visits by DMISID'!$C$5:$K$164,6,FALSE)</f>
        <v>10892</v>
      </c>
      <c r="H41" s="123">
        <f>VLOOKUP($C41,'[1]OP Visits by DMISID'!$C$5:$K$164,7,FALSE)</f>
        <v>12140</v>
      </c>
      <c r="I41" s="123">
        <f>VLOOKUP($C41,'[1]OP Visits by DMISID'!$C$5:$K$164,8,FALSE)</f>
        <v>10315</v>
      </c>
      <c r="J41" s="123">
        <f>VLOOKUP($C41,'[1]OP Visits by DMISID'!$C$5:$K$164,9,FALSE)</f>
        <v>9148</v>
      </c>
    </row>
    <row r="42" spans="2:10" ht="15" thickBot="1" x14ac:dyDescent="0.35">
      <c r="B42" s="106" t="s">
        <v>13</v>
      </c>
      <c r="C42" s="106" t="s">
        <v>92</v>
      </c>
      <c r="D42" s="106" t="s">
        <v>93</v>
      </c>
      <c r="E42" s="123">
        <f>VLOOKUP($C42,'[1]OP Visits by DMISID'!$C$5:$K$164,4,FALSE)</f>
        <v>24416</v>
      </c>
      <c r="F42" s="123">
        <f>VLOOKUP($C42,'[1]OP Visits by DMISID'!$C$5:$K$164,5,FALSE)</f>
        <v>25675</v>
      </c>
      <c r="G42" s="123">
        <f>VLOOKUP($C42,'[1]OP Visits by DMISID'!$C$5:$K$164,6,FALSE)</f>
        <v>24914</v>
      </c>
      <c r="H42" s="123">
        <f>VLOOKUP($C42,'[1]OP Visits by DMISID'!$C$5:$K$164,7,FALSE)</f>
        <v>27516</v>
      </c>
      <c r="I42" s="123">
        <f>VLOOKUP($C42,'[1]OP Visits by DMISID'!$C$5:$K$164,8,FALSE)</f>
        <v>27445</v>
      </c>
      <c r="J42" s="123">
        <f>VLOOKUP($C42,'[1]OP Visits by DMISID'!$C$5:$K$164,9,FALSE)</f>
        <v>22372</v>
      </c>
    </row>
    <row r="43" spans="2:10" ht="15" thickBot="1" x14ac:dyDescent="0.35">
      <c r="B43" s="106" t="s">
        <v>13</v>
      </c>
      <c r="C43" s="106" t="s">
        <v>94</v>
      </c>
      <c r="D43" s="106" t="s">
        <v>95</v>
      </c>
      <c r="E43" s="123">
        <f>VLOOKUP($C43,'[1]OP Visits by DMISID'!$C$5:$K$164,4,FALSE)</f>
        <v>28169</v>
      </c>
      <c r="F43" s="123">
        <f>VLOOKUP($C43,'[1]OP Visits by DMISID'!$C$5:$K$164,5,FALSE)</f>
        <v>29264</v>
      </c>
      <c r="G43" s="123">
        <f>VLOOKUP($C43,'[1]OP Visits by DMISID'!$C$5:$K$164,6,FALSE)</f>
        <v>20982</v>
      </c>
      <c r="H43" s="123">
        <f>VLOOKUP($C43,'[1]OP Visits by DMISID'!$C$5:$K$164,7,FALSE)</f>
        <v>24845</v>
      </c>
      <c r="I43" s="123">
        <f>VLOOKUP($C43,'[1]OP Visits by DMISID'!$C$5:$K$164,8,FALSE)</f>
        <v>18069</v>
      </c>
      <c r="J43" s="123">
        <f>VLOOKUP($C43,'[1]OP Visits by DMISID'!$C$5:$K$164,9,FALSE)</f>
        <v>20768</v>
      </c>
    </row>
    <row r="44" spans="2:10" ht="15" thickBot="1" x14ac:dyDescent="0.35">
      <c r="B44" s="106" t="s">
        <v>13</v>
      </c>
      <c r="C44" s="106" t="s">
        <v>96</v>
      </c>
      <c r="D44" s="106" t="s">
        <v>97</v>
      </c>
      <c r="E44" s="123">
        <f>VLOOKUP($C44,'[1]OP Visits by DMISID'!$C$5:$K$164,4,FALSE)</f>
        <v>11689</v>
      </c>
      <c r="F44" s="123">
        <f>VLOOKUP($C44,'[1]OP Visits by DMISID'!$C$5:$K$164,5,FALSE)</f>
        <v>15009</v>
      </c>
      <c r="G44" s="123">
        <f>VLOOKUP($C44,'[1]OP Visits by DMISID'!$C$5:$K$164,6,FALSE)</f>
        <v>16837</v>
      </c>
      <c r="H44" s="123">
        <f>VLOOKUP($C44,'[1]OP Visits by DMISID'!$C$5:$K$164,7,FALSE)</f>
        <v>17476</v>
      </c>
      <c r="I44" s="123">
        <f>VLOOKUP($C44,'[1]OP Visits by DMISID'!$C$5:$K$164,8,FALSE)</f>
        <v>15282</v>
      </c>
      <c r="J44" s="123">
        <f>VLOOKUP($C44,'[1]OP Visits by DMISID'!$C$5:$K$164,9,FALSE)</f>
        <v>12864</v>
      </c>
    </row>
    <row r="45" spans="2:10" ht="15" thickBot="1" x14ac:dyDescent="0.35">
      <c r="B45" s="106" t="s">
        <v>13</v>
      </c>
      <c r="C45" s="106" t="s">
        <v>98</v>
      </c>
      <c r="D45" s="106" t="s">
        <v>99</v>
      </c>
      <c r="E45" s="123">
        <f>VLOOKUP($C45,'[1]OP Visits by DMISID'!$C$5:$K$164,4,FALSE)</f>
        <v>31414</v>
      </c>
      <c r="F45" s="123">
        <f>VLOOKUP($C45,'[1]OP Visits by DMISID'!$C$5:$K$164,5,FALSE)</f>
        <v>33439</v>
      </c>
      <c r="G45" s="123">
        <f>VLOOKUP($C45,'[1]OP Visits by DMISID'!$C$5:$K$164,6,FALSE)</f>
        <v>29458</v>
      </c>
      <c r="H45" s="123">
        <f>VLOOKUP($C45,'[1]OP Visits by DMISID'!$C$5:$K$164,7,FALSE)</f>
        <v>24685</v>
      </c>
      <c r="I45" s="123">
        <f>VLOOKUP($C45,'[1]OP Visits by DMISID'!$C$5:$K$164,8,FALSE)</f>
        <v>21707</v>
      </c>
      <c r="J45" s="123">
        <f>VLOOKUP($C45,'[1]OP Visits by DMISID'!$C$5:$K$164,9,FALSE)</f>
        <v>22058</v>
      </c>
    </row>
    <row r="46" spans="2:10" ht="15" thickBot="1" x14ac:dyDescent="0.35">
      <c r="B46" s="106" t="s">
        <v>13</v>
      </c>
      <c r="C46" s="106" t="s">
        <v>100</v>
      </c>
      <c r="D46" s="106" t="s">
        <v>101</v>
      </c>
      <c r="E46" s="123">
        <f>VLOOKUP($C46,'[1]OP Visits by DMISID'!$C$5:$K$164,4,FALSE)</f>
        <v>8394</v>
      </c>
      <c r="F46" s="123">
        <f>VLOOKUP($C46,'[1]OP Visits by DMISID'!$C$5:$K$164,5,FALSE)</f>
        <v>9003</v>
      </c>
      <c r="G46" s="123">
        <f>VLOOKUP($C46,'[1]OP Visits by DMISID'!$C$5:$K$164,6,FALSE)</f>
        <v>8563</v>
      </c>
      <c r="H46" s="123">
        <f>VLOOKUP($C46,'[1]OP Visits by DMISID'!$C$5:$K$164,7,FALSE)</f>
        <v>8559</v>
      </c>
      <c r="I46" s="123">
        <f>VLOOKUP($C46,'[1]OP Visits by DMISID'!$C$5:$K$164,8,FALSE)</f>
        <v>10794</v>
      </c>
      <c r="J46" s="123">
        <f>VLOOKUP($C46,'[1]OP Visits by DMISID'!$C$5:$K$164,9,FALSE)</f>
        <v>9479</v>
      </c>
    </row>
    <row r="47" spans="2:10" ht="15" thickBot="1" x14ac:dyDescent="0.35">
      <c r="B47" s="106" t="s">
        <v>13</v>
      </c>
      <c r="C47" s="106" t="s">
        <v>102</v>
      </c>
      <c r="D47" s="106" t="s">
        <v>103</v>
      </c>
      <c r="E47" s="123">
        <f>VLOOKUP($C47,'[1]OP Visits by DMISID'!$C$5:$K$164,4,FALSE)</f>
        <v>283404</v>
      </c>
      <c r="F47" s="123">
        <f>VLOOKUP($C47,'[1]OP Visits by DMISID'!$C$5:$K$164,5,FALSE)</f>
        <v>281417</v>
      </c>
      <c r="G47" s="123">
        <f>VLOOKUP($C47,'[1]OP Visits by DMISID'!$C$5:$K$164,6,FALSE)</f>
        <v>291669</v>
      </c>
      <c r="H47" s="123">
        <f>VLOOKUP($C47,'[1]OP Visits by DMISID'!$C$5:$K$164,7,FALSE)</f>
        <v>263241</v>
      </c>
      <c r="I47" s="123">
        <f>VLOOKUP($C47,'[1]OP Visits by DMISID'!$C$5:$K$164,8,FALSE)</f>
        <v>265221</v>
      </c>
      <c r="J47" s="123">
        <f>VLOOKUP($C47,'[1]OP Visits by DMISID'!$C$5:$K$164,9,FALSE)</f>
        <v>238244</v>
      </c>
    </row>
    <row r="48" spans="2:10" ht="15" thickBot="1" x14ac:dyDescent="0.35">
      <c r="B48" s="106" t="s">
        <v>13</v>
      </c>
      <c r="C48" s="106" t="s">
        <v>104</v>
      </c>
      <c r="D48" s="106" t="s">
        <v>105</v>
      </c>
      <c r="E48" s="123">
        <f>VLOOKUP($C48,'[1]OP Visits by DMISID'!$C$5:$K$164,4,FALSE)</f>
        <v>43535</v>
      </c>
      <c r="F48" s="123">
        <f>VLOOKUP($C48,'[1]OP Visits by DMISID'!$C$5:$K$164,5,FALSE)</f>
        <v>42383</v>
      </c>
      <c r="G48" s="123">
        <f>VLOOKUP($C48,'[1]OP Visits by DMISID'!$C$5:$K$164,6,FALSE)</f>
        <v>42416</v>
      </c>
      <c r="H48" s="123">
        <f>VLOOKUP($C48,'[1]OP Visits by DMISID'!$C$5:$K$164,7,FALSE)</f>
        <v>42763</v>
      </c>
      <c r="I48" s="123">
        <f>VLOOKUP($C48,'[1]OP Visits by DMISID'!$C$5:$K$164,8,FALSE)</f>
        <v>40457</v>
      </c>
      <c r="J48" s="123">
        <f>VLOOKUP($C48,'[1]OP Visits by DMISID'!$C$5:$K$164,9,FALSE)</f>
        <v>36382</v>
      </c>
    </row>
    <row r="49" spans="2:10" ht="15" thickBot="1" x14ac:dyDescent="0.35">
      <c r="B49" s="106" t="s">
        <v>13</v>
      </c>
      <c r="C49" s="106" t="s">
        <v>106</v>
      </c>
      <c r="D49" s="106" t="s">
        <v>107</v>
      </c>
      <c r="E49" s="123">
        <f>VLOOKUP($C49,'[1]OP Visits by DMISID'!$C$5:$K$164,4,FALSE)</f>
        <v>150031</v>
      </c>
      <c r="F49" s="123">
        <f>VLOOKUP($C49,'[1]OP Visits by DMISID'!$C$5:$K$164,5,FALSE)</f>
        <v>148497</v>
      </c>
      <c r="G49" s="123">
        <f>VLOOKUP($C49,'[1]OP Visits by DMISID'!$C$5:$K$164,6,FALSE)</f>
        <v>147117</v>
      </c>
      <c r="H49" s="123">
        <f>VLOOKUP($C49,'[1]OP Visits by DMISID'!$C$5:$K$164,7,FALSE)</f>
        <v>148198</v>
      </c>
      <c r="I49" s="123">
        <f>VLOOKUP($C49,'[1]OP Visits by DMISID'!$C$5:$K$164,8,FALSE)</f>
        <v>132420</v>
      </c>
      <c r="J49" s="123">
        <f>VLOOKUP($C49,'[1]OP Visits by DMISID'!$C$5:$K$164,9,FALSE)</f>
        <v>128598</v>
      </c>
    </row>
    <row r="50" spans="2:10" ht="15" thickBot="1" x14ac:dyDescent="0.35">
      <c r="B50" s="106" t="s">
        <v>13</v>
      </c>
      <c r="C50" s="106" t="s">
        <v>108</v>
      </c>
      <c r="D50" s="152" t="s">
        <v>109</v>
      </c>
      <c r="E50" s="123">
        <f>VLOOKUP($C50,'[1]OP Visits by DMISID'!$C$5:$K$164,4,FALSE)</f>
        <v>21358</v>
      </c>
      <c r="F50" s="123">
        <f>VLOOKUP($C50,'[1]OP Visits by DMISID'!$C$5:$K$164,5,FALSE)</f>
        <v>20503</v>
      </c>
      <c r="G50" s="123">
        <f>VLOOKUP($C50,'[1]OP Visits by DMISID'!$C$5:$K$164,6,FALSE)</f>
        <v>17227</v>
      </c>
      <c r="H50" s="123">
        <f>VLOOKUP($C50,'[1]OP Visits by DMISID'!$C$5:$K$164,7,FALSE)</f>
        <v>18970</v>
      </c>
      <c r="I50" s="123">
        <f>VLOOKUP($C50,'[1]OP Visits by DMISID'!$C$5:$K$164,8,FALSE)</f>
        <v>6205</v>
      </c>
      <c r="J50" s="123">
        <f>VLOOKUP($C50,'[1]OP Visits by DMISID'!$C$5:$K$164,9,FALSE)</f>
        <v>0</v>
      </c>
    </row>
    <row r="51" spans="2:10" ht="15" thickBot="1" x14ac:dyDescent="0.35">
      <c r="B51" s="106" t="s">
        <v>13</v>
      </c>
      <c r="C51" s="106" t="s">
        <v>110</v>
      </c>
      <c r="D51" s="106" t="s">
        <v>111</v>
      </c>
      <c r="E51" s="123">
        <f>VLOOKUP($C51,'[1]OP Visits by DMISID'!$C$5:$K$164,4,FALSE)</f>
        <v>15506</v>
      </c>
      <c r="F51" s="123">
        <f>VLOOKUP($C51,'[1]OP Visits by DMISID'!$C$5:$K$164,5,FALSE)</f>
        <v>14248</v>
      </c>
      <c r="G51" s="123">
        <f>VLOOKUP($C51,'[1]OP Visits by DMISID'!$C$5:$K$164,6,FALSE)</f>
        <v>15413</v>
      </c>
      <c r="H51" s="123">
        <f>VLOOKUP($C51,'[1]OP Visits by DMISID'!$C$5:$K$164,7,FALSE)</f>
        <v>18101</v>
      </c>
      <c r="I51" s="123">
        <f>VLOOKUP($C51,'[1]OP Visits by DMISID'!$C$5:$K$164,8,FALSE)</f>
        <v>17569</v>
      </c>
      <c r="J51" s="123">
        <f>VLOOKUP($C51,'[1]OP Visits by DMISID'!$C$5:$K$164,9,FALSE)</f>
        <v>15191</v>
      </c>
    </row>
    <row r="52" spans="2:10" ht="15" thickBot="1" x14ac:dyDescent="0.35">
      <c r="B52" s="106" t="s">
        <v>13</v>
      </c>
      <c r="C52" s="106" t="s">
        <v>112</v>
      </c>
      <c r="D52" s="106" t="s">
        <v>113</v>
      </c>
      <c r="E52" s="123">
        <f>VLOOKUP($C52,'[1]OP Visits by DMISID'!$C$5:$K$164,4,FALSE)</f>
        <v>10407</v>
      </c>
      <c r="F52" s="123">
        <f>VLOOKUP($C52,'[1]OP Visits by DMISID'!$C$5:$K$164,5,FALSE)</f>
        <v>11128</v>
      </c>
      <c r="G52" s="123">
        <f>VLOOKUP($C52,'[1]OP Visits by DMISID'!$C$5:$K$164,6,FALSE)</f>
        <v>12380</v>
      </c>
      <c r="H52" s="123">
        <f>VLOOKUP($C52,'[1]OP Visits by DMISID'!$C$5:$K$164,7,FALSE)</f>
        <v>9656</v>
      </c>
      <c r="I52" s="123">
        <f>VLOOKUP($C52,'[1]OP Visits by DMISID'!$C$5:$K$164,8,FALSE)</f>
        <v>9347</v>
      </c>
      <c r="J52" s="123">
        <f>VLOOKUP($C52,'[1]OP Visits by DMISID'!$C$5:$K$164,9,FALSE)</f>
        <v>9374</v>
      </c>
    </row>
    <row r="53" spans="2:10" ht="15" thickBot="1" x14ac:dyDescent="0.35">
      <c r="B53" s="106" t="s">
        <v>13</v>
      </c>
      <c r="C53" s="106" t="s">
        <v>114</v>
      </c>
      <c r="D53" s="106" t="s">
        <v>115</v>
      </c>
      <c r="E53" s="123">
        <f>VLOOKUP($C53,'[1]OP Visits by DMISID'!$C$5:$K$164,4,FALSE)</f>
        <v>11984</v>
      </c>
      <c r="F53" s="123">
        <f>VLOOKUP($C53,'[1]OP Visits by DMISID'!$C$5:$K$164,5,FALSE)</f>
        <v>12412</v>
      </c>
      <c r="G53" s="123">
        <f>VLOOKUP($C53,'[1]OP Visits by DMISID'!$C$5:$K$164,6,FALSE)</f>
        <v>11823</v>
      </c>
      <c r="H53" s="123">
        <f>VLOOKUP($C53,'[1]OP Visits by DMISID'!$C$5:$K$164,7,FALSE)</f>
        <v>12174</v>
      </c>
      <c r="I53" s="123">
        <f>VLOOKUP($C53,'[1]OP Visits by DMISID'!$C$5:$K$164,8,FALSE)</f>
        <v>11946</v>
      </c>
      <c r="J53" s="123">
        <f>VLOOKUP($C53,'[1]OP Visits by DMISID'!$C$5:$K$164,9,FALSE)</f>
        <v>10073</v>
      </c>
    </row>
    <row r="54" spans="2:10" ht="15" thickBot="1" x14ac:dyDescent="0.35">
      <c r="B54" s="106" t="s">
        <v>13</v>
      </c>
      <c r="C54" s="106" t="s">
        <v>116</v>
      </c>
      <c r="D54" s="106" t="s">
        <v>117</v>
      </c>
      <c r="E54" s="123">
        <f>VLOOKUP($C54,'[1]OP Visits by DMISID'!$C$5:$K$164,4,FALSE)</f>
        <v>52108</v>
      </c>
      <c r="F54" s="123">
        <f>VLOOKUP($C54,'[1]OP Visits by DMISID'!$C$5:$K$164,5,FALSE)</f>
        <v>55908</v>
      </c>
      <c r="G54" s="123">
        <f>VLOOKUP($C54,'[1]OP Visits by DMISID'!$C$5:$K$164,6,FALSE)</f>
        <v>48742</v>
      </c>
      <c r="H54" s="123">
        <f>VLOOKUP($C54,'[1]OP Visits by DMISID'!$C$5:$K$164,7,FALSE)</f>
        <v>47544</v>
      </c>
      <c r="I54" s="123">
        <f>VLOOKUP($C54,'[1]OP Visits by DMISID'!$C$5:$K$164,8,FALSE)</f>
        <v>45250</v>
      </c>
      <c r="J54" s="123">
        <f>VLOOKUP($C54,'[1]OP Visits by DMISID'!$C$5:$K$164,9,FALSE)</f>
        <v>45422</v>
      </c>
    </row>
    <row r="55" spans="2:10" ht="15" thickBot="1" x14ac:dyDescent="0.35">
      <c r="B55" s="106" t="s">
        <v>13</v>
      </c>
      <c r="C55" s="106" t="s">
        <v>118</v>
      </c>
      <c r="D55" s="106" t="s">
        <v>119</v>
      </c>
      <c r="E55" s="123">
        <f>VLOOKUP($C55,'[1]OP Visits by DMISID'!$C$5:$K$164,4,FALSE)</f>
        <v>22233</v>
      </c>
      <c r="F55" s="123">
        <f>VLOOKUP($C55,'[1]OP Visits by DMISID'!$C$5:$K$164,5,FALSE)</f>
        <v>22200</v>
      </c>
      <c r="G55" s="123">
        <f>VLOOKUP($C55,'[1]OP Visits by DMISID'!$C$5:$K$164,6,FALSE)</f>
        <v>22490</v>
      </c>
      <c r="H55" s="123">
        <f>VLOOKUP($C55,'[1]OP Visits by DMISID'!$C$5:$K$164,7,FALSE)</f>
        <v>24152</v>
      </c>
      <c r="I55" s="123">
        <f>VLOOKUP($C55,'[1]OP Visits by DMISID'!$C$5:$K$164,8,FALSE)</f>
        <v>22599</v>
      </c>
      <c r="J55" s="123">
        <f>VLOOKUP($C55,'[1]OP Visits by DMISID'!$C$5:$K$164,9,FALSE)</f>
        <v>22230</v>
      </c>
    </row>
    <row r="56" spans="2:10" ht="15" thickBot="1" x14ac:dyDescent="0.35">
      <c r="B56" s="106" t="s">
        <v>13</v>
      </c>
      <c r="C56" s="106" t="s">
        <v>120</v>
      </c>
      <c r="D56" s="106" t="s">
        <v>121</v>
      </c>
      <c r="E56" s="123">
        <f>VLOOKUP($C56,'[1]OP Visits by DMISID'!$C$5:$K$164,4,FALSE)</f>
        <v>8961</v>
      </c>
      <c r="F56" s="123">
        <f>VLOOKUP($C56,'[1]OP Visits by DMISID'!$C$5:$K$164,5,FALSE)</f>
        <v>6949</v>
      </c>
      <c r="G56" s="123">
        <f>VLOOKUP($C56,'[1]OP Visits by DMISID'!$C$5:$K$164,6,FALSE)</f>
        <v>6680</v>
      </c>
      <c r="H56" s="123">
        <f>VLOOKUP($C56,'[1]OP Visits by DMISID'!$C$5:$K$164,7,FALSE)</f>
        <v>9449</v>
      </c>
      <c r="I56" s="123">
        <f>VLOOKUP($C56,'[1]OP Visits by DMISID'!$C$5:$K$164,8,FALSE)</f>
        <v>8887</v>
      </c>
      <c r="J56" s="123">
        <f>VLOOKUP($C56,'[1]OP Visits by DMISID'!$C$5:$K$164,9,FALSE)</f>
        <v>8914</v>
      </c>
    </row>
    <row r="57" spans="2:10" ht="15" thickBot="1" x14ac:dyDescent="0.35">
      <c r="B57" s="106" t="s">
        <v>13</v>
      </c>
      <c r="C57" s="106" t="s">
        <v>122</v>
      </c>
      <c r="D57" s="106" t="s">
        <v>123</v>
      </c>
      <c r="E57" s="123">
        <f>VLOOKUP($C57,'[1]OP Visits by DMISID'!$C$5:$K$164,4,FALSE)</f>
        <v>31628</v>
      </c>
      <c r="F57" s="123">
        <f>VLOOKUP($C57,'[1]OP Visits by DMISID'!$C$5:$K$164,5,FALSE)</f>
        <v>25953</v>
      </c>
      <c r="G57" s="123">
        <f>VLOOKUP($C57,'[1]OP Visits by DMISID'!$C$5:$K$164,6,FALSE)</f>
        <v>25490</v>
      </c>
      <c r="H57" s="123">
        <f>VLOOKUP($C57,'[1]OP Visits by DMISID'!$C$5:$K$164,7,FALSE)</f>
        <v>26267</v>
      </c>
      <c r="I57" s="123">
        <f>VLOOKUP($C57,'[1]OP Visits by DMISID'!$C$5:$K$164,8,FALSE)</f>
        <v>12949</v>
      </c>
      <c r="J57" s="123">
        <f>VLOOKUP($C57,'[1]OP Visits by DMISID'!$C$5:$K$164,9,FALSE)</f>
        <v>20353</v>
      </c>
    </row>
    <row r="58" spans="2:10" ht="15" thickBot="1" x14ac:dyDescent="0.35">
      <c r="B58" s="106" t="s">
        <v>13</v>
      </c>
      <c r="C58" s="106" t="s">
        <v>124</v>
      </c>
      <c r="D58" s="106" t="s">
        <v>125</v>
      </c>
      <c r="E58" s="123" t="str">
        <f>VLOOKUP($C58,'[1]OP Visits by DMISID'!$C$5:$K$164,4,FALSE)</f>
        <v>NULL</v>
      </c>
      <c r="F58" s="123" t="str">
        <f>VLOOKUP($C58,'[1]OP Visits by DMISID'!$C$5:$K$164,5,FALSE)</f>
        <v>NULL</v>
      </c>
      <c r="G58" s="123" t="str">
        <f>VLOOKUP($C58,'[1]OP Visits by DMISID'!$C$5:$K$164,6,FALSE)</f>
        <v>NULL</v>
      </c>
      <c r="H58" s="123" t="str">
        <f>VLOOKUP($C58,'[1]OP Visits by DMISID'!$C$5:$K$164,7,FALSE)</f>
        <v>NULL</v>
      </c>
      <c r="I58" s="123" t="str">
        <f>VLOOKUP($C58,'[1]OP Visits by DMISID'!$C$5:$K$164,8,FALSE)</f>
        <v>NULL</v>
      </c>
      <c r="J58" s="123" t="str">
        <f>VLOOKUP($C58,'[1]OP Visits by DMISID'!$C$5:$K$164,9,FALSE)</f>
        <v>NULL</v>
      </c>
    </row>
    <row r="59" spans="2:10" ht="15" thickBot="1" x14ac:dyDescent="0.35">
      <c r="B59" s="106" t="s">
        <v>13</v>
      </c>
      <c r="C59" s="106" t="s">
        <v>126</v>
      </c>
      <c r="D59" s="106" t="s">
        <v>127</v>
      </c>
      <c r="E59" s="123">
        <f>VLOOKUP($C59,'[1]OP Visits by DMISID'!$C$5:$K$164,4,FALSE)</f>
        <v>8296</v>
      </c>
      <c r="F59" s="123">
        <f>VLOOKUP($C59,'[1]OP Visits by DMISID'!$C$5:$K$164,5,FALSE)</f>
        <v>8374</v>
      </c>
      <c r="G59" s="123">
        <f>VLOOKUP($C59,'[1]OP Visits by DMISID'!$C$5:$K$164,6,FALSE)</f>
        <v>8421</v>
      </c>
      <c r="H59" s="123">
        <f>VLOOKUP($C59,'[1]OP Visits by DMISID'!$C$5:$K$164,7,FALSE)</f>
        <v>9202</v>
      </c>
      <c r="I59" s="123">
        <f>VLOOKUP($C59,'[1]OP Visits by DMISID'!$C$5:$K$164,8,FALSE)</f>
        <v>8510</v>
      </c>
      <c r="J59" s="123">
        <f>VLOOKUP($C59,'[1]OP Visits by DMISID'!$C$5:$K$164,9,FALSE)</f>
        <v>8675</v>
      </c>
    </row>
    <row r="60" spans="2:10" ht="15" thickBot="1" x14ac:dyDescent="0.35">
      <c r="B60" s="106" t="s">
        <v>13</v>
      </c>
      <c r="C60" s="106" t="s">
        <v>128</v>
      </c>
      <c r="D60" s="106" t="s">
        <v>129</v>
      </c>
      <c r="E60" s="123">
        <f>VLOOKUP($C60,'[1]OP Visits by DMISID'!$C$5:$K$164,4,FALSE)</f>
        <v>21085</v>
      </c>
      <c r="F60" s="123">
        <f>VLOOKUP($C60,'[1]OP Visits by DMISID'!$C$5:$K$164,5,FALSE)</f>
        <v>21185</v>
      </c>
      <c r="G60" s="123">
        <f>VLOOKUP($C60,'[1]OP Visits by DMISID'!$C$5:$K$164,6,FALSE)</f>
        <v>21310</v>
      </c>
      <c r="H60" s="123">
        <f>VLOOKUP($C60,'[1]OP Visits by DMISID'!$C$5:$K$164,7,FALSE)</f>
        <v>19964</v>
      </c>
      <c r="I60" s="123">
        <f>VLOOKUP($C60,'[1]OP Visits by DMISID'!$C$5:$K$164,8,FALSE)</f>
        <v>19049</v>
      </c>
      <c r="J60" s="123">
        <f>VLOOKUP($C60,'[1]OP Visits by DMISID'!$C$5:$K$164,9,FALSE)</f>
        <v>17045</v>
      </c>
    </row>
    <row r="61" spans="2:10" ht="15" thickBot="1" x14ac:dyDescent="0.35">
      <c r="B61" s="106" t="s">
        <v>13</v>
      </c>
      <c r="C61" s="106" t="s">
        <v>130</v>
      </c>
      <c r="D61" s="106" t="s">
        <v>131</v>
      </c>
      <c r="E61" s="123">
        <f>VLOOKUP($C61,'[1]OP Visits by DMISID'!$C$5:$K$164,4,FALSE)</f>
        <v>14946</v>
      </c>
      <c r="F61" s="123">
        <f>VLOOKUP($C61,'[1]OP Visits by DMISID'!$C$5:$K$164,5,FALSE)</f>
        <v>15165</v>
      </c>
      <c r="G61" s="123">
        <f>VLOOKUP($C61,'[1]OP Visits by DMISID'!$C$5:$K$164,6,FALSE)</f>
        <v>18430</v>
      </c>
      <c r="H61" s="123">
        <f>VLOOKUP($C61,'[1]OP Visits by DMISID'!$C$5:$K$164,7,FALSE)</f>
        <v>13621</v>
      </c>
      <c r="I61" s="123">
        <f>VLOOKUP($C61,'[1]OP Visits by DMISID'!$C$5:$K$164,8,FALSE)</f>
        <v>25039</v>
      </c>
      <c r="J61" s="123">
        <f>VLOOKUP($C61,'[1]OP Visits by DMISID'!$C$5:$K$164,9,FALSE)</f>
        <v>13237</v>
      </c>
    </row>
    <row r="62" spans="2:10" ht="15" thickBot="1" x14ac:dyDescent="0.35">
      <c r="B62" s="106" t="s">
        <v>13</v>
      </c>
      <c r="C62" s="106" t="s">
        <v>132</v>
      </c>
      <c r="D62" s="106" t="s">
        <v>133</v>
      </c>
      <c r="E62" s="123">
        <f>VLOOKUP($C62,'[1]OP Visits by DMISID'!$C$5:$K$164,4,FALSE)</f>
        <v>71659</v>
      </c>
      <c r="F62" s="123">
        <f>VLOOKUP($C62,'[1]OP Visits by DMISID'!$C$5:$K$164,5,FALSE)</f>
        <v>70377</v>
      </c>
      <c r="G62" s="123">
        <f>VLOOKUP($C62,'[1]OP Visits by DMISID'!$C$5:$K$164,6,FALSE)</f>
        <v>70829</v>
      </c>
      <c r="H62" s="123">
        <f>VLOOKUP($C62,'[1]OP Visits by DMISID'!$C$5:$K$164,7,FALSE)</f>
        <v>62718</v>
      </c>
      <c r="I62" s="123">
        <f>VLOOKUP($C62,'[1]OP Visits by DMISID'!$C$5:$K$164,8,FALSE)</f>
        <v>78402</v>
      </c>
      <c r="J62" s="123">
        <f>VLOOKUP($C62,'[1]OP Visits by DMISID'!$C$5:$K$164,9,FALSE)</f>
        <v>87311</v>
      </c>
    </row>
    <row r="63" spans="2:10" ht="15" thickBot="1" x14ac:dyDescent="0.35">
      <c r="B63" s="106" t="s">
        <v>13</v>
      </c>
      <c r="C63" s="106" t="s">
        <v>134</v>
      </c>
      <c r="D63" s="106" t="s">
        <v>135</v>
      </c>
      <c r="E63" s="123">
        <f>VLOOKUP($C63,'[1]OP Visits by DMISID'!$C$5:$K$164,4,FALSE)</f>
        <v>19992</v>
      </c>
      <c r="F63" s="123">
        <f>VLOOKUP($C63,'[1]OP Visits by DMISID'!$C$5:$K$164,5,FALSE)</f>
        <v>21641</v>
      </c>
      <c r="G63" s="123">
        <f>VLOOKUP($C63,'[1]OP Visits by DMISID'!$C$5:$K$164,6,FALSE)</f>
        <v>17040</v>
      </c>
      <c r="H63" s="123">
        <f>VLOOKUP($C63,'[1]OP Visits by DMISID'!$C$5:$K$164,7,FALSE)</f>
        <v>20138</v>
      </c>
      <c r="I63" s="123">
        <f>VLOOKUP($C63,'[1]OP Visits by DMISID'!$C$5:$K$164,8,FALSE)</f>
        <v>14996</v>
      </c>
      <c r="J63" s="123">
        <f>VLOOKUP($C63,'[1]OP Visits by DMISID'!$C$5:$K$164,9,FALSE)</f>
        <v>14615</v>
      </c>
    </row>
    <row r="64" spans="2:10" ht="15" thickBot="1" x14ac:dyDescent="0.35">
      <c r="B64" s="106" t="s">
        <v>13</v>
      </c>
      <c r="C64" s="106" t="s">
        <v>276</v>
      </c>
      <c r="D64" s="106" t="s">
        <v>277</v>
      </c>
      <c r="E64" s="123" t="str">
        <f>VLOOKUP($C64,'[1]OP Visits by DMISID'!$C$5:$K$164,4,FALSE)</f>
        <v>NULL</v>
      </c>
      <c r="F64" s="123" t="str">
        <f>VLOOKUP($C64,'[1]OP Visits by DMISID'!$C$5:$K$164,5,FALSE)</f>
        <v>NULL</v>
      </c>
      <c r="G64" s="123">
        <f>VLOOKUP($C64,'[1]OP Visits by DMISID'!$C$5:$K$164,6,FALSE)</f>
        <v>0</v>
      </c>
      <c r="H64" s="123">
        <f>VLOOKUP($C64,'[1]OP Visits by DMISID'!$C$5:$K$164,7,FALSE)</f>
        <v>58178</v>
      </c>
      <c r="I64" s="123" t="str">
        <f>VLOOKUP($C64,'[1]OP Visits by DMISID'!$C$5:$K$164,8,FALSE)</f>
        <v>NULL</v>
      </c>
      <c r="J64" s="123">
        <f>VLOOKUP($C64,'[1]OP Visits by DMISID'!$C$5:$K$164,9,FALSE)</f>
        <v>58641</v>
      </c>
    </row>
    <row r="65" spans="2:10" ht="15" thickBot="1" x14ac:dyDescent="0.35">
      <c r="B65" s="106" t="s">
        <v>13</v>
      </c>
      <c r="C65" s="106" t="s">
        <v>136</v>
      </c>
      <c r="D65" s="106" t="s">
        <v>137</v>
      </c>
      <c r="E65" s="123" t="str">
        <f>VLOOKUP($C65,'[1]OP Visits by DMISID'!$C$5:$K$164,4,FALSE)</f>
        <v>NULL</v>
      </c>
      <c r="F65" s="123" t="str">
        <f>VLOOKUP($C65,'[1]OP Visits by DMISID'!$C$5:$K$164,5,FALSE)</f>
        <v>NULL</v>
      </c>
      <c r="G65" s="123" t="str">
        <f>VLOOKUP($C65,'[1]OP Visits by DMISID'!$C$5:$K$164,6,FALSE)</f>
        <v>NULL</v>
      </c>
      <c r="H65" s="123">
        <f>VLOOKUP($C65,'[1]OP Visits by DMISID'!$C$5:$K$164,7,FALSE)</f>
        <v>3815</v>
      </c>
      <c r="I65" s="123">
        <f>VLOOKUP($C65,'[1]OP Visits by DMISID'!$C$5:$K$164,8,FALSE)</f>
        <v>848</v>
      </c>
      <c r="J65" s="123">
        <f>VLOOKUP($C65,'[1]OP Visits by DMISID'!$C$5:$K$164,9,FALSE)</f>
        <v>569</v>
      </c>
    </row>
    <row r="66" spans="2:10" ht="15" thickBot="1" x14ac:dyDescent="0.35">
      <c r="B66" s="106" t="s">
        <v>13</v>
      </c>
      <c r="C66" s="106" t="s">
        <v>138</v>
      </c>
      <c r="D66" s="106" t="s">
        <v>139</v>
      </c>
      <c r="E66" s="123" t="str">
        <f>VLOOKUP($C66,'[1]OP Visits by DMISID'!$C$5:$K$164,4,FALSE)</f>
        <v>NULL</v>
      </c>
      <c r="F66" s="123" t="str">
        <f>VLOOKUP($C66,'[1]OP Visits by DMISID'!$C$5:$K$164,5,FALSE)</f>
        <v>NULL</v>
      </c>
      <c r="G66" s="123" t="str">
        <f>VLOOKUP($C66,'[1]OP Visits by DMISID'!$C$5:$K$164,6,FALSE)</f>
        <v>NULL</v>
      </c>
      <c r="H66" s="123">
        <f>VLOOKUP($C66,'[1]OP Visits by DMISID'!$C$5:$K$164,7,FALSE)</f>
        <v>95</v>
      </c>
      <c r="I66" s="123">
        <f>VLOOKUP($C66,'[1]OP Visits by DMISID'!$C$5:$K$164,8,FALSE)</f>
        <v>110</v>
      </c>
      <c r="J66" s="123">
        <f>VLOOKUP($C66,'[1]OP Visits by DMISID'!$C$5:$K$164,9,FALSE)</f>
        <v>142</v>
      </c>
    </row>
    <row r="67" spans="2:10" ht="15" thickBot="1" x14ac:dyDescent="0.35">
      <c r="B67" s="106" t="s">
        <v>13</v>
      </c>
      <c r="C67" s="106" t="s">
        <v>140</v>
      </c>
      <c r="D67" s="106" t="s">
        <v>141</v>
      </c>
      <c r="E67" s="123" t="str">
        <f>VLOOKUP($C67,'[1]OP Visits by DMISID'!$C$5:$K$164,4,FALSE)</f>
        <v>NULL</v>
      </c>
      <c r="F67" s="123" t="str">
        <f>VLOOKUP($C67,'[1]OP Visits by DMISID'!$C$5:$K$164,5,FALSE)</f>
        <v>NULL</v>
      </c>
      <c r="G67" s="123" t="str">
        <f>VLOOKUP($C67,'[1]OP Visits by DMISID'!$C$5:$K$164,6,FALSE)</f>
        <v>NULL</v>
      </c>
      <c r="H67" s="123">
        <f>VLOOKUP($C67,'[1]OP Visits by DMISID'!$C$5:$K$164,7,FALSE)</f>
        <v>9933</v>
      </c>
      <c r="I67" s="123" t="str">
        <f>VLOOKUP($C67,'[1]OP Visits by DMISID'!$C$5:$K$164,8,FALSE)</f>
        <v>NULL</v>
      </c>
      <c r="J67" s="123" t="str">
        <f>VLOOKUP($C67,'[1]OP Visits by DMISID'!$C$5:$K$164,9,FALSE)</f>
        <v>NULL</v>
      </c>
    </row>
    <row r="68" spans="2:10" ht="15" thickBot="1" x14ac:dyDescent="0.35">
      <c r="B68" s="106" t="s">
        <v>13</v>
      </c>
      <c r="C68" s="106" t="s">
        <v>142</v>
      </c>
      <c r="D68" s="106" t="s">
        <v>143</v>
      </c>
      <c r="E68" s="123" t="str">
        <f>VLOOKUP($C68,'[1]OP Visits by DMISID'!$C$5:$K$164,4,FALSE)</f>
        <v>NULL</v>
      </c>
      <c r="F68" s="123" t="str">
        <f>VLOOKUP($C68,'[1]OP Visits by DMISID'!$C$5:$K$164,5,FALSE)</f>
        <v>NULL</v>
      </c>
      <c r="G68" s="123" t="str">
        <f>VLOOKUP($C68,'[1]OP Visits by DMISID'!$C$5:$K$164,6,FALSE)</f>
        <v>NULL</v>
      </c>
      <c r="H68" s="123">
        <f>VLOOKUP($C68,'[1]OP Visits by DMISID'!$C$5:$K$164,7,FALSE)</f>
        <v>19823</v>
      </c>
      <c r="I68" s="123">
        <f>VLOOKUP($C68,'[1]OP Visits by DMISID'!$C$5:$K$164,8,FALSE)</f>
        <v>20951</v>
      </c>
      <c r="J68" s="123">
        <f>VLOOKUP($C68,'[1]OP Visits by DMISID'!$C$5:$K$164,9,FALSE)</f>
        <v>20344</v>
      </c>
    </row>
    <row r="69" spans="2:10" ht="15" thickBot="1" x14ac:dyDescent="0.35">
      <c r="B69" s="106" t="s">
        <v>13</v>
      </c>
      <c r="C69" s="106" t="s">
        <v>144</v>
      </c>
      <c r="D69" s="106" t="s">
        <v>145</v>
      </c>
      <c r="E69" s="123" t="str">
        <f>VLOOKUP($C69,'[1]OP Visits by DMISID'!$C$5:$K$164,4,FALSE)</f>
        <v>NULL</v>
      </c>
      <c r="F69" s="123" t="str">
        <f>VLOOKUP($C69,'[1]OP Visits by DMISID'!$C$5:$K$164,5,FALSE)</f>
        <v>NULL</v>
      </c>
      <c r="G69" s="123" t="str">
        <f>VLOOKUP($C69,'[1]OP Visits by DMISID'!$C$5:$K$164,6,FALSE)</f>
        <v>NULL</v>
      </c>
      <c r="H69" s="123">
        <f>VLOOKUP($C69,'[1]OP Visits by DMISID'!$C$5:$K$164,7,FALSE)</f>
        <v>24806</v>
      </c>
      <c r="I69" s="123">
        <f>VLOOKUP($C69,'[1]OP Visits by DMISID'!$C$5:$K$164,8,FALSE)</f>
        <v>5111</v>
      </c>
      <c r="J69" s="123">
        <f>VLOOKUP($C69,'[1]OP Visits by DMISID'!$C$5:$K$164,9,FALSE)</f>
        <v>24936</v>
      </c>
    </row>
    <row r="70" spans="2:10" ht="15" thickBot="1" x14ac:dyDescent="0.35">
      <c r="B70" s="106" t="s">
        <v>13</v>
      </c>
      <c r="C70" s="106" t="s">
        <v>146</v>
      </c>
      <c r="D70" s="106" t="s">
        <v>147</v>
      </c>
      <c r="E70" s="123" t="str">
        <f>VLOOKUP($C70,'[1]OP Visits by DMISID'!$C$5:$K$164,4,FALSE)</f>
        <v>NULL</v>
      </c>
      <c r="F70" s="123" t="str">
        <f>VLOOKUP($C70,'[1]OP Visits by DMISID'!$C$5:$K$164,5,FALSE)</f>
        <v>NULL</v>
      </c>
      <c r="G70" s="123" t="str">
        <f>VLOOKUP($C70,'[1]OP Visits by DMISID'!$C$5:$K$164,6,FALSE)</f>
        <v>NULL</v>
      </c>
      <c r="H70" s="123">
        <f>VLOOKUP($C70,'[1]OP Visits by DMISID'!$C$5:$K$164,7,FALSE)</f>
        <v>9988</v>
      </c>
      <c r="I70" s="123">
        <f>VLOOKUP($C70,'[1]OP Visits by DMISID'!$C$5:$K$164,8,FALSE)</f>
        <v>9890</v>
      </c>
      <c r="J70" s="123">
        <f>VLOOKUP($C70,'[1]OP Visits by DMISID'!$C$5:$K$164,9,FALSE)</f>
        <v>9860</v>
      </c>
    </row>
    <row r="71" spans="2:10" ht="15" thickBot="1" x14ac:dyDescent="0.35">
      <c r="B71" s="106" t="s">
        <v>13</v>
      </c>
      <c r="C71" s="106" t="s">
        <v>148</v>
      </c>
      <c r="D71" s="106" t="s">
        <v>149</v>
      </c>
      <c r="E71" s="123" t="str">
        <f>VLOOKUP($C71,'[1]OP Visits by DMISID'!$C$5:$K$164,4,FALSE)</f>
        <v>NULL</v>
      </c>
      <c r="F71" s="123" t="str">
        <f>VLOOKUP($C71,'[1]OP Visits by DMISID'!$C$5:$K$164,5,FALSE)</f>
        <v>NULL</v>
      </c>
      <c r="G71" s="123" t="str">
        <f>VLOOKUP($C71,'[1]OP Visits by DMISID'!$C$5:$K$164,6,FALSE)</f>
        <v>NULL</v>
      </c>
      <c r="H71" s="123">
        <f>VLOOKUP($C71,'[1]OP Visits by DMISID'!$C$5:$K$164,7,FALSE)</f>
        <v>28675</v>
      </c>
      <c r="I71" s="123">
        <f>VLOOKUP($C71,'[1]OP Visits by DMISID'!$C$5:$K$164,8,FALSE)</f>
        <v>26550</v>
      </c>
      <c r="J71" s="123">
        <f>VLOOKUP($C71,'[1]OP Visits by DMISID'!$C$5:$K$164,9,FALSE)</f>
        <v>26102</v>
      </c>
    </row>
    <row r="72" spans="2:10" ht="15" thickBot="1" x14ac:dyDescent="0.35">
      <c r="B72" s="106" t="s">
        <v>13</v>
      </c>
      <c r="C72" s="106" t="s">
        <v>278</v>
      </c>
      <c r="D72" s="106" t="s">
        <v>279</v>
      </c>
      <c r="E72" s="123" t="str">
        <f>VLOOKUP($C72,'[1]OP Visits by DMISID'!$C$5:$K$164,4,FALSE)</f>
        <v>NULL</v>
      </c>
      <c r="F72" s="123" t="str">
        <f>VLOOKUP($C72,'[1]OP Visits by DMISID'!$C$5:$K$164,5,FALSE)</f>
        <v>NULL</v>
      </c>
      <c r="G72" s="123" t="str">
        <f>VLOOKUP($C72,'[1]OP Visits by DMISID'!$C$5:$K$164,6,FALSE)</f>
        <v>NULL</v>
      </c>
      <c r="H72" s="123">
        <f>VLOOKUP($C72,'[1]OP Visits by DMISID'!$C$5:$K$164,7,FALSE)</f>
        <v>14832</v>
      </c>
      <c r="I72" s="123">
        <f>VLOOKUP($C72,'[1]OP Visits by DMISID'!$C$5:$K$164,8,FALSE)</f>
        <v>13771</v>
      </c>
      <c r="J72" s="123">
        <f>VLOOKUP($C72,'[1]OP Visits by DMISID'!$C$5:$K$164,9,FALSE)</f>
        <v>12775</v>
      </c>
    </row>
    <row r="73" spans="2:10" ht="15" thickBot="1" x14ac:dyDescent="0.35">
      <c r="B73" s="106" t="s">
        <v>13</v>
      </c>
      <c r="C73" s="106" t="s">
        <v>150</v>
      </c>
      <c r="D73" s="106" t="s">
        <v>151</v>
      </c>
      <c r="E73" s="123" t="str">
        <f>VLOOKUP($C73,'[1]OP Visits by DMISID'!$C$5:$K$164,4,FALSE)</f>
        <v>NULL</v>
      </c>
      <c r="F73" s="123" t="str">
        <f>VLOOKUP($C73,'[1]OP Visits by DMISID'!$C$5:$K$164,5,FALSE)</f>
        <v>NULL</v>
      </c>
      <c r="G73" s="123" t="str">
        <f>VLOOKUP($C73,'[1]OP Visits by DMISID'!$C$5:$K$164,6,FALSE)</f>
        <v>NULL</v>
      </c>
      <c r="H73" s="123">
        <f>VLOOKUP($C73,'[1]OP Visits by DMISID'!$C$5:$K$164,7,FALSE)</f>
        <v>28495</v>
      </c>
      <c r="I73" s="123">
        <f>VLOOKUP($C73,'[1]OP Visits by DMISID'!$C$5:$K$164,8,FALSE)</f>
        <v>44976</v>
      </c>
      <c r="J73" s="123">
        <f>VLOOKUP($C73,'[1]OP Visits by DMISID'!$C$5:$K$164,9,FALSE)</f>
        <v>27456</v>
      </c>
    </row>
    <row r="74" spans="2:10" ht="15" thickBot="1" x14ac:dyDescent="0.35">
      <c r="B74" s="106" t="s">
        <v>13</v>
      </c>
      <c r="C74" s="106" t="s">
        <v>280</v>
      </c>
      <c r="D74" s="106" t="s">
        <v>281</v>
      </c>
      <c r="E74" s="123" t="str">
        <f>VLOOKUP($C74,'[1]OP Visits by DMISID'!$C$5:$K$164,4,FALSE)</f>
        <v>NULL</v>
      </c>
      <c r="F74" s="123" t="str">
        <f>VLOOKUP($C74,'[1]OP Visits by DMISID'!$C$5:$K$164,5,FALSE)</f>
        <v>NULL</v>
      </c>
      <c r="G74" s="123" t="str">
        <f>VLOOKUP($C74,'[1]OP Visits by DMISID'!$C$5:$K$164,6,FALSE)</f>
        <v>NULL</v>
      </c>
      <c r="H74" s="123">
        <f>VLOOKUP($C74,'[1]OP Visits by DMISID'!$C$5:$K$164,7,FALSE)</f>
        <v>20895</v>
      </c>
      <c r="I74" s="123" t="str">
        <f>VLOOKUP($C74,'[1]OP Visits by DMISID'!$C$5:$K$164,8,FALSE)</f>
        <v>NULL</v>
      </c>
      <c r="J74" s="123" t="str">
        <f>VLOOKUP($C74,'[1]OP Visits by DMISID'!$C$5:$K$164,9,FALSE)</f>
        <v>NULL</v>
      </c>
    </row>
    <row r="75" spans="2:10" ht="15" thickBot="1" x14ac:dyDescent="0.35">
      <c r="B75" s="106" t="s">
        <v>13</v>
      </c>
      <c r="C75" s="106" t="s">
        <v>152</v>
      </c>
      <c r="D75" s="106" t="s">
        <v>153</v>
      </c>
      <c r="E75" s="123">
        <f>VLOOKUP($C75,'[1]OP Visits by DMISID'!$C$5:$K$164,4,FALSE)</f>
        <v>20092</v>
      </c>
      <c r="F75" s="123">
        <f>VLOOKUP($C75,'[1]OP Visits by DMISID'!$C$5:$K$164,5,FALSE)</f>
        <v>20120</v>
      </c>
      <c r="G75" s="123">
        <f>VLOOKUP($C75,'[1]OP Visits by DMISID'!$C$5:$K$164,6,FALSE)</f>
        <v>22066</v>
      </c>
      <c r="H75" s="123">
        <f>VLOOKUP($C75,'[1]OP Visits by DMISID'!$C$5:$K$164,7,FALSE)</f>
        <v>20960</v>
      </c>
      <c r="I75" s="123">
        <f>VLOOKUP($C75,'[1]OP Visits by DMISID'!$C$5:$K$164,8,FALSE)</f>
        <v>20071</v>
      </c>
      <c r="J75" s="123">
        <f>VLOOKUP($C75,'[1]OP Visits by DMISID'!$C$5:$K$164,9,FALSE)</f>
        <v>19533</v>
      </c>
    </row>
    <row r="76" spans="2:10" ht="15" thickBot="1" x14ac:dyDescent="0.35">
      <c r="B76" s="106" t="s">
        <v>13</v>
      </c>
      <c r="C76" s="106" t="s">
        <v>154</v>
      </c>
      <c r="D76" s="106" t="s">
        <v>155</v>
      </c>
      <c r="E76" s="123">
        <f>VLOOKUP($C76,'[1]OP Visits by DMISID'!$C$5:$K$164,4,FALSE)</f>
        <v>42762</v>
      </c>
      <c r="F76" s="123">
        <f>VLOOKUP($C76,'[1]OP Visits by DMISID'!$C$5:$K$164,5,FALSE)</f>
        <v>36792</v>
      </c>
      <c r="G76" s="123">
        <f>VLOOKUP($C76,'[1]OP Visits by DMISID'!$C$5:$K$164,6,FALSE)</f>
        <v>32403</v>
      </c>
      <c r="H76" s="123">
        <f>VLOOKUP($C76,'[1]OP Visits by DMISID'!$C$5:$K$164,7,FALSE)</f>
        <v>11942</v>
      </c>
      <c r="I76" s="123">
        <f>VLOOKUP($C76,'[1]OP Visits by DMISID'!$C$5:$K$164,8,FALSE)</f>
        <v>9575</v>
      </c>
      <c r="J76" s="123">
        <f>VLOOKUP($C76,'[1]OP Visits by DMISID'!$C$5:$K$164,9,FALSE)</f>
        <v>9774</v>
      </c>
    </row>
    <row r="77" spans="2:10" ht="15" thickBot="1" x14ac:dyDescent="0.35">
      <c r="B77" s="106" t="s">
        <v>18</v>
      </c>
      <c r="C77" s="106" t="s">
        <v>156</v>
      </c>
      <c r="D77" s="106" t="s">
        <v>157</v>
      </c>
      <c r="E77" s="123">
        <f>VLOOKUP($C77,'[1]OP Visits by DMISID'!$C$5:$K$164,4,FALSE)</f>
        <v>41507</v>
      </c>
      <c r="F77" s="123">
        <f>VLOOKUP($C77,'[1]OP Visits by DMISID'!$C$5:$K$164,5,FALSE)</f>
        <v>39660</v>
      </c>
      <c r="G77" s="123">
        <f>VLOOKUP($C77,'[1]OP Visits by DMISID'!$C$5:$K$164,6,FALSE)</f>
        <v>43862</v>
      </c>
      <c r="H77" s="123">
        <f>VLOOKUP($C77,'[1]OP Visits by DMISID'!$C$5:$K$164,7,FALSE)</f>
        <v>43202</v>
      </c>
      <c r="I77" s="123">
        <f>VLOOKUP($C77,'[1]OP Visits by DMISID'!$C$5:$K$164,8,FALSE)</f>
        <v>45709</v>
      </c>
      <c r="J77" s="123">
        <f>VLOOKUP($C77,'[1]OP Visits by DMISID'!$C$5:$K$164,9,FALSE)</f>
        <v>32603</v>
      </c>
    </row>
    <row r="78" spans="2:10" ht="15" thickBot="1" x14ac:dyDescent="0.35">
      <c r="B78" s="106" t="s">
        <v>18</v>
      </c>
      <c r="C78" s="106" t="s">
        <v>158</v>
      </c>
      <c r="D78" s="106" t="s">
        <v>159</v>
      </c>
      <c r="E78" s="123">
        <f>VLOOKUP($C78,'[1]OP Visits by DMISID'!$C$5:$K$164,4,FALSE)</f>
        <v>44682</v>
      </c>
      <c r="F78" s="123">
        <f>VLOOKUP($C78,'[1]OP Visits by DMISID'!$C$5:$K$164,5,FALSE)</f>
        <v>44914</v>
      </c>
      <c r="G78" s="123">
        <f>VLOOKUP($C78,'[1]OP Visits by DMISID'!$C$5:$K$164,6,FALSE)</f>
        <v>51229</v>
      </c>
      <c r="H78" s="123">
        <f>VLOOKUP($C78,'[1]OP Visits by DMISID'!$C$5:$K$164,7,FALSE)</f>
        <v>77641</v>
      </c>
      <c r="I78" s="123">
        <f>VLOOKUP($C78,'[1]OP Visits by DMISID'!$C$5:$K$164,8,FALSE)</f>
        <v>49314</v>
      </c>
      <c r="J78" s="123">
        <f>VLOOKUP($C78,'[1]OP Visits by DMISID'!$C$5:$K$164,9,FALSE)</f>
        <v>49579</v>
      </c>
    </row>
    <row r="79" spans="2:10" ht="15" thickBot="1" x14ac:dyDescent="0.35">
      <c r="B79" s="106" t="s">
        <v>18</v>
      </c>
      <c r="C79" s="106" t="s">
        <v>160</v>
      </c>
      <c r="D79" s="106" t="s">
        <v>161</v>
      </c>
      <c r="E79" s="123">
        <f>VLOOKUP($C79,'[1]OP Visits by DMISID'!$C$5:$K$164,4,FALSE)</f>
        <v>75081</v>
      </c>
      <c r="F79" s="123">
        <f>VLOOKUP($C79,'[1]OP Visits by DMISID'!$C$5:$K$164,5,FALSE)</f>
        <v>74168</v>
      </c>
      <c r="G79" s="123">
        <f>VLOOKUP($C79,'[1]OP Visits by DMISID'!$C$5:$K$164,6,FALSE)</f>
        <v>74449</v>
      </c>
      <c r="H79" s="123">
        <f>VLOOKUP($C79,'[1]OP Visits by DMISID'!$C$5:$K$164,7,FALSE)</f>
        <v>31282</v>
      </c>
      <c r="I79" s="123">
        <f>VLOOKUP($C79,'[1]OP Visits by DMISID'!$C$5:$K$164,8,FALSE)</f>
        <v>70275</v>
      </c>
      <c r="J79" s="123">
        <f>VLOOKUP($C79,'[1]OP Visits by DMISID'!$C$5:$K$164,9,FALSE)</f>
        <v>76827</v>
      </c>
    </row>
    <row r="80" spans="2:10" ht="15" thickBot="1" x14ac:dyDescent="0.35">
      <c r="B80" s="106" t="s">
        <v>18</v>
      </c>
      <c r="C80" s="106" t="s">
        <v>162</v>
      </c>
      <c r="D80" s="106" t="s">
        <v>163</v>
      </c>
      <c r="E80" s="123">
        <f>VLOOKUP($C80,'[1]OP Visits by DMISID'!$C$5:$K$164,4,FALSE)</f>
        <v>31872</v>
      </c>
      <c r="F80" s="123">
        <f>VLOOKUP($C80,'[1]OP Visits by DMISID'!$C$5:$K$164,5,FALSE)</f>
        <v>38434</v>
      </c>
      <c r="G80" s="123">
        <f>VLOOKUP($C80,'[1]OP Visits by DMISID'!$C$5:$K$164,6,FALSE)</f>
        <v>38704</v>
      </c>
      <c r="H80" s="123">
        <f>VLOOKUP($C80,'[1]OP Visits by DMISID'!$C$5:$K$164,7,FALSE)</f>
        <v>43595</v>
      </c>
      <c r="I80" s="123">
        <f>VLOOKUP($C80,'[1]OP Visits by DMISID'!$C$5:$K$164,8,FALSE)</f>
        <v>35001</v>
      </c>
      <c r="J80" s="123">
        <f>VLOOKUP($C80,'[1]OP Visits by DMISID'!$C$5:$K$164,9,FALSE)</f>
        <v>34149</v>
      </c>
    </row>
    <row r="81" spans="2:10" ht="15" thickBot="1" x14ac:dyDescent="0.35">
      <c r="B81" s="106" t="s">
        <v>18</v>
      </c>
      <c r="C81" s="106" t="s">
        <v>164</v>
      </c>
      <c r="D81" s="106" t="s">
        <v>165</v>
      </c>
      <c r="E81" s="123">
        <f>VLOOKUP($C81,'[1]OP Visits by DMISID'!$C$5:$K$164,4,FALSE)</f>
        <v>290482</v>
      </c>
      <c r="F81" s="123">
        <f>VLOOKUP($C81,'[1]OP Visits by DMISID'!$C$5:$K$164,5,FALSE)</f>
        <v>275629</v>
      </c>
      <c r="G81" s="123">
        <f>VLOOKUP($C81,'[1]OP Visits by DMISID'!$C$5:$K$164,6,FALSE)</f>
        <v>276265</v>
      </c>
      <c r="H81" s="123">
        <f>VLOOKUP($C81,'[1]OP Visits by DMISID'!$C$5:$K$164,7,FALSE)</f>
        <v>272346</v>
      </c>
      <c r="I81" s="123">
        <f>VLOOKUP($C81,'[1]OP Visits by DMISID'!$C$5:$K$164,8,FALSE)</f>
        <v>285422</v>
      </c>
      <c r="J81" s="123">
        <f>VLOOKUP($C81,'[1]OP Visits by DMISID'!$C$5:$K$164,9,FALSE)</f>
        <v>272232</v>
      </c>
    </row>
    <row r="82" spans="2:10" ht="15" thickBot="1" x14ac:dyDescent="0.35">
      <c r="B82" s="106" t="s">
        <v>18</v>
      </c>
      <c r="C82" s="106" t="s">
        <v>168</v>
      </c>
      <c r="D82" s="106" t="s">
        <v>169</v>
      </c>
      <c r="E82" s="123">
        <f>VLOOKUP($C82,'[1]OP Visits by DMISID'!$C$5:$K$164,4,FALSE)</f>
        <v>248384</v>
      </c>
      <c r="F82" s="123">
        <f>VLOOKUP($C82,'[1]OP Visits by DMISID'!$C$5:$K$164,5,FALSE)</f>
        <v>240567</v>
      </c>
      <c r="G82" s="123">
        <f>VLOOKUP($C82,'[1]OP Visits by DMISID'!$C$5:$K$164,6,FALSE)</f>
        <v>251017</v>
      </c>
      <c r="H82" s="123">
        <f>VLOOKUP($C82,'[1]OP Visits by DMISID'!$C$5:$K$164,7,FALSE)</f>
        <v>346221</v>
      </c>
      <c r="I82" s="123">
        <f>VLOOKUP($C82,'[1]OP Visits by DMISID'!$C$5:$K$164,8,FALSE)</f>
        <v>280988</v>
      </c>
      <c r="J82" s="123">
        <f>VLOOKUP($C82,'[1]OP Visits by DMISID'!$C$5:$K$164,9,FALSE)</f>
        <v>275653</v>
      </c>
    </row>
    <row r="83" spans="2:10" ht="15" thickBot="1" x14ac:dyDescent="0.35">
      <c r="B83" s="106" t="s">
        <v>18</v>
      </c>
      <c r="C83" s="106" t="s">
        <v>170</v>
      </c>
      <c r="D83" s="106" t="s">
        <v>171</v>
      </c>
      <c r="E83" s="123">
        <f>VLOOKUP($C83,'[1]OP Visits by DMISID'!$C$5:$K$164,4,FALSE)</f>
        <v>169974</v>
      </c>
      <c r="F83" s="123">
        <f>VLOOKUP($C83,'[1]OP Visits by DMISID'!$C$5:$K$164,5,FALSE)</f>
        <v>177213</v>
      </c>
      <c r="G83" s="123">
        <f>VLOOKUP($C83,'[1]OP Visits by DMISID'!$C$5:$K$164,6,FALSE)</f>
        <v>159613</v>
      </c>
      <c r="H83" s="123">
        <f>VLOOKUP($C83,'[1]OP Visits by DMISID'!$C$5:$K$164,7,FALSE)</f>
        <v>231738</v>
      </c>
      <c r="I83" s="123">
        <f>VLOOKUP($C83,'[1]OP Visits by DMISID'!$C$5:$K$164,8,FALSE)</f>
        <v>194434</v>
      </c>
      <c r="J83" s="123">
        <f>VLOOKUP($C83,'[1]OP Visits by DMISID'!$C$5:$K$164,9,FALSE)</f>
        <v>219296</v>
      </c>
    </row>
    <row r="84" spans="2:10" ht="15" thickBot="1" x14ac:dyDescent="0.35">
      <c r="B84" s="106" t="s">
        <v>18</v>
      </c>
      <c r="C84" s="106" t="s">
        <v>172</v>
      </c>
      <c r="D84" s="106" t="s">
        <v>173</v>
      </c>
      <c r="E84" s="123">
        <f>VLOOKUP($C84,'[1]OP Visits by DMISID'!$C$5:$K$164,4,FALSE)</f>
        <v>197007</v>
      </c>
      <c r="F84" s="123">
        <f>VLOOKUP($C84,'[1]OP Visits by DMISID'!$C$5:$K$164,5,FALSE)</f>
        <v>194515</v>
      </c>
      <c r="G84" s="123">
        <f>VLOOKUP($C84,'[1]OP Visits by DMISID'!$C$5:$K$164,6,FALSE)</f>
        <v>210937</v>
      </c>
      <c r="H84" s="123">
        <f>VLOOKUP($C84,'[1]OP Visits by DMISID'!$C$5:$K$164,7,FALSE)</f>
        <v>191526</v>
      </c>
      <c r="I84" s="123">
        <f>VLOOKUP($C84,'[1]OP Visits by DMISID'!$C$5:$K$164,8,FALSE)</f>
        <v>170170</v>
      </c>
      <c r="J84" s="123">
        <f>VLOOKUP($C84,'[1]OP Visits by DMISID'!$C$5:$K$164,9,FALSE)</f>
        <v>236196</v>
      </c>
    </row>
    <row r="85" spans="2:10" ht="15" thickBot="1" x14ac:dyDescent="0.35">
      <c r="B85" s="106" t="s">
        <v>18</v>
      </c>
      <c r="C85" s="106" t="s">
        <v>174</v>
      </c>
      <c r="D85" s="106" t="s">
        <v>175</v>
      </c>
      <c r="E85" s="123">
        <f>VLOOKUP($C85,'[1]OP Visits by DMISID'!$C$5:$K$164,4,FALSE)</f>
        <v>435817</v>
      </c>
      <c r="F85" s="123">
        <f>VLOOKUP($C85,'[1]OP Visits by DMISID'!$C$5:$K$164,5,FALSE)</f>
        <v>435995</v>
      </c>
      <c r="G85" s="123">
        <f>VLOOKUP($C85,'[1]OP Visits by DMISID'!$C$5:$K$164,6,FALSE)</f>
        <v>417830</v>
      </c>
      <c r="H85" s="123">
        <f>VLOOKUP($C85,'[1]OP Visits by DMISID'!$C$5:$K$164,7,FALSE)</f>
        <v>411800</v>
      </c>
      <c r="I85" s="123">
        <f>VLOOKUP($C85,'[1]OP Visits by DMISID'!$C$5:$K$164,8,FALSE)</f>
        <v>296054</v>
      </c>
      <c r="J85" s="123">
        <f>VLOOKUP($C85,'[1]OP Visits by DMISID'!$C$5:$K$164,9,FALSE)</f>
        <v>386010</v>
      </c>
    </row>
    <row r="86" spans="2:10" ht="15" thickBot="1" x14ac:dyDescent="0.35">
      <c r="B86" s="106" t="s">
        <v>18</v>
      </c>
      <c r="C86" s="106" t="s">
        <v>176</v>
      </c>
      <c r="D86" s="106" t="s">
        <v>177</v>
      </c>
      <c r="E86" s="123">
        <f>VLOOKUP($C86,'[1]OP Visits by DMISID'!$C$5:$K$164,4,FALSE)</f>
        <v>156094</v>
      </c>
      <c r="F86" s="123">
        <f>VLOOKUP($C86,'[1]OP Visits by DMISID'!$C$5:$K$164,5,FALSE)</f>
        <v>166475</v>
      </c>
      <c r="G86" s="123">
        <f>VLOOKUP($C86,'[1]OP Visits by DMISID'!$C$5:$K$164,6,FALSE)</f>
        <v>161345</v>
      </c>
      <c r="H86" s="123">
        <f>VLOOKUP($C86,'[1]OP Visits by DMISID'!$C$5:$K$164,7,FALSE)</f>
        <v>131242</v>
      </c>
      <c r="I86" s="123">
        <f>VLOOKUP($C86,'[1]OP Visits by DMISID'!$C$5:$K$164,8,FALSE)</f>
        <v>121511</v>
      </c>
      <c r="J86" s="123">
        <f>VLOOKUP($C86,'[1]OP Visits by DMISID'!$C$5:$K$164,9,FALSE)</f>
        <v>143396</v>
      </c>
    </row>
    <row r="87" spans="2:10" ht="15" thickBot="1" x14ac:dyDescent="0.35">
      <c r="B87" s="106" t="s">
        <v>18</v>
      </c>
      <c r="C87" s="106" t="s">
        <v>178</v>
      </c>
      <c r="D87" s="106" t="s">
        <v>179</v>
      </c>
      <c r="E87" s="123">
        <f>VLOOKUP($C87,'[1]OP Visits by DMISID'!$C$5:$K$164,4,FALSE)</f>
        <v>56371</v>
      </c>
      <c r="F87" s="123">
        <f>VLOOKUP($C87,'[1]OP Visits by DMISID'!$C$5:$K$164,5,FALSE)</f>
        <v>60195</v>
      </c>
      <c r="G87" s="123">
        <f>VLOOKUP($C87,'[1]OP Visits by DMISID'!$C$5:$K$164,6,FALSE)</f>
        <v>38622</v>
      </c>
      <c r="H87" s="123">
        <f>VLOOKUP($C87,'[1]OP Visits by DMISID'!$C$5:$K$164,7,FALSE)</f>
        <v>205784</v>
      </c>
      <c r="I87" s="123">
        <f>VLOOKUP($C87,'[1]OP Visits by DMISID'!$C$5:$K$164,8,FALSE)</f>
        <v>59947</v>
      </c>
      <c r="J87" s="123">
        <f>VLOOKUP($C87,'[1]OP Visits by DMISID'!$C$5:$K$164,9,FALSE)</f>
        <v>70234</v>
      </c>
    </row>
    <row r="88" spans="2:10" ht="15" thickBot="1" x14ac:dyDescent="0.35">
      <c r="B88" s="106" t="s">
        <v>18</v>
      </c>
      <c r="C88" s="106" t="s">
        <v>180</v>
      </c>
      <c r="D88" s="106" t="s">
        <v>181</v>
      </c>
      <c r="E88" s="123">
        <f>VLOOKUP($C88,'[1]OP Visits by DMISID'!$C$5:$K$164,4,FALSE)</f>
        <v>263251</v>
      </c>
      <c r="F88" s="123">
        <f>VLOOKUP($C88,'[1]OP Visits by DMISID'!$C$5:$K$164,5,FALSE)</f>
        <v>264977</v>
      </c>
      <c r="G88" s="123">
        <f>VLOOKUP($C88,'[1]OP Visits by DMISID'!$C$5:$K$164,6,FALSE)</f>
        <v>243821</v>
      </c>
      <c r="H88" s="123">
        <f>VLOOKUP($C88,'[1]OP Visits by DMISID'!$C$5:$K$164,7,FALSE)</f>
        <v>362234</v>
      </c>
      <c r="I88" s="123">
        <f>VLOOKUP($C88,'[1]OP Visits by DMISID'!$C$5:$K$164,8,FALSE)</f>
        <v>369597</v>
      </c>
      <c r="J88" s="123">
        <f>VLOOKUP($C88,'[1]OP Visits by DMISID'!$C$5:$K$164,9,FALSE)</f>
        <v>350335</v>
      </c>
    </row>
    <row r="89" spans="2:10" ht="15" thickBot="1" x14ac:dyDescent="0.35">
      <c r="B89" s="106" t="s">
        <v>18</v>
      </c>
      <c r="C89" s="106" t="s">
        <v>182</v>
      </c>
      <c r="D89" s="106" t="s">
        <v>183</v>
      </c>
      <c r="E89" s="123">
        <f>VLOOKUP($C89,'[1]OP Visits by DMISID'!$C$5:$K$164,4,FALSE)</f>
        <v>169060</v>
      </c>
      <c r="F89" s="123">
        <f>VLOOKUP($C89,'[1]OP Visits by DMISID'!$C$5:$K$164,5,FALSE)</f>
        <v>161768</v>
      </c>
      <c r="G89" s="123">
        <f>VLOOKUP($C89,'[1]OP Visits by DMISID'!$C$5:$K$164,6,FALSE)</f>
        <v>136013</v>
      </c>
      <c r="H89" s="123">
        <f>VLOOKUP($C89,'[1]OP Visits by DMISID'!$C$5:$K$164,7,FALSE)</f>
        <v>158681</v>
      </c>
      <c r="I89" s="123">
        <f>VLOOKUP($C89,'[1]OP Visits by DMISID'!$C$5:$K$164,8,FALSE)</f>
        <v>116682</v>
      </c>
      <c r="J89" s="123">
        <f>VLOOKUP($C89,'[1]OP Visits by DMISID'!$C$5:$K$164,9,FALSE)</f>
        <v>98362</v>
      </c>
    </row>
    <row r="90" spans="2:10" ht="15" thickBot="1" x14ac:dyDescent="0.35">
      <c r="B90" s="106" t="s">
        <v>18</v>
      </c>
      <c r="C90" s="106" t="s">
        <v>184</v>
      </c>
      <c r="D90" s="106" t="s">
        <v>185</v>
      </c>
      <c r="E90" s="123">
        <f>VLOOKUP($C90,'[1]OP Visits by DMISID'!$C$5:$K$164,4,FALSE)</f>
        <v>82568</v>
      </c>
      <c r="F90" s="123">
        <f>VLOOKUP($C90,'[1]OP Visits by DMISID'!$C$5:$K$164,5,FALSE)</f>
        <v>81724</v>
      </c>
      <c r="G90" s="123">
        <f>VLOOKUP($C90,'[1]OP Visits by DMISID'!$C$5:$K$164,6,FALSE)</f>
        <v>82510</v>
      </c>
      <c r="H90" s="123">
        <f>VLOOKUP($C90,'[1]OP Visits by DMISID'!$C$5:$K$164,7,FALSE)</f>
        <v>169859</v>
      </c>
      <c r="I90" s="123">
        <f>VLOOKUP($C90,'[1]OP Visits by DMISID'!$C$5:$K$164,8,FALSE)</f>
        <v>25642</v>
      </c>
      <c r="J90" s="123">
        <f>VLOOKUP($C90,'[1]OP Visits by DMISID'!$C$5:$K$164,9,FALSE)</f>
        <v>173622</v>
      </c>
    </row>
    <row r="91" spans="2:10" ht="15" thickBot="1" x14ac:dyDescent="0.35">
      <c r="B91" s="106" t="s">
        <v>18</v>
      </c>
      <c r="C91" s="106" t="s">
        <v>186</v>
      </c>
      <c r="D91" s="106" t="s">
        <v>187</v>
      </c>
      <c r="E91" s="123">
        <f>VLOOKUP($C91,'[1]OP Visits by DMISID'!$C$5:$K$164,4,FALSE)</f>
        <v>150133</v>
      </c>
      <c r="F91" s="123">
        <f>VLOOKUP($C91,'[1]OP Visits by DMISID'!$C$5:$K$164,5,FALSE)</f>
        <v>137185</v>
      </c>
      <c r="G91" s="123">
        <f>VLOOKUP($C91,'[1]OP Visits by DMISID'!$C$5:$K$164,6,FALSE)</f>
        <v>147778</v>
      </c>
      <c r="H91" s="123">
        <f>VLOOKUP($C91,'[1]OP Visits by DMISID'!$C$5:$K$164,7,FALSE)</f>
        <v>145872</v>
      </c>
      <c r="I91" s="123">
        <f>VLOOKUP($C91,'[1]OP Visits by DMISID'!$C$5:$K$164,8,FALSE)</f>
        <v>63050</v>
      </c>
      <c r="J91" s="123">
        <f>VLOOKUP($C91,'[1]OP Visits by DMISID'!$C$5:$K$164,9,FALSE)</f>
        <v>45880</v>
      </c>
    </row>
    <row r="92" spans="2:10" ht="15" thickBot="1" x14ac:dyDescent="0.35">
      <c r="B92" s="106" t="s">
        <v>18</v>
      </c>
      <c r="C92" s="106" t="s">
        <v>188</v>
      </c>
      <c r="D92" s="106" t="s">
        <v>189</v>
      </c>
      <c r="E92" s="123">
        <f>VLOOKUP($C92,'[1]OP Visits by DMISID'!$C$5:$K$164,4,FALSE)</f>
        <v>114573</v>
      </c>
      <c r="F92" s="123">
        <f>VLOOKUP($C92,'[1]OP Visits by DMISID'!$C$5:$K$164,5,FALSE)</f>
        <v>123079</v>
      </c>
      <c r="G92" s="123">
        <f>VLOOKUP($C92,'[1]OP Visits by DMISID'!$C$5:$K$164,6,FALSE)</f>
        <v>117372</v>
      </c>
      <c r="H92" s="123">
        <f>VLOOKUP($C92,'[1]OP Visits by DMISID'!$C$5:$K$164,7,FALSE)</f>
        <v>593160</v>
      </c>
      <c r="I92" s="123">
        <f>VLOOKUP($C92,'[1]OP Visits by DMISID'!$C$5:$K$164,8,FALSE)</f>
        <v>495962</v>
      </c>
      <c r="J92" s="123">
        <f>VLOOKUP($C92,'[1]OP Visits by DMISID'!$C$5:$K$164,9,FALSE)</f>
        <v>415379</v>
      </c>
    </row>
    <row r="93" spans="2:10" ht="15" thickBot="1" x14ac:dyDescent="0.35">
      <c r="B93" s="106" t="s">
        <v>18</v>
      </c>
      <c r="C93" s="106" t="s">
        <v>190</v>
      </c>
      <c r="D93" s="106" t="s">
        <v>191</v>
      </c>
      <c r="E93" s="123">
        <f>VLOOKUP($C93,'[1]OP Visits by DMISID'!$C$5:$K$164,4,FALSE)</f>
        <v>31369</v>
      </c>
      <c r="F93" s="123">
        <f>VLOOKUP($C93,'[1]OP Visits by DMISID'!$C$5:$K$164,5,FALSE)</f>
        <v>32488</v>
      </c>
      <c r="G93" s="123">
        <f>VLOOKUP($C93,'[1]OP Visits by DMISID'!$C$5:$K$164,6,FALSE)</f>
        <v>30513</v>
      </c>
      <c r="H93" s="123">
        <f>VLOOKUP($C93,'[1]OP Visits by DMISID'!$C$5:$K$164,7,FALSE)</f>
        <v>43680</v>
      </c>
      <c r="I93" s="123">
        <f>VLOOKUP($C93,'[1]OP Visits by DMISID'!$C$5:$K$164,8,FALSE)</f>
        <v>36292</v>
      </c>
      <c r="J93" s="123">
        <f>VLOOKUP($C93,'[1]OP Visits by DMISID'!$C$5:$K$164,9,FALSE)</f>
        <v>39653</v>
      </c>
    </row>
    <row r="94" spans="2:10" ht="15" thickBot="1" x14ac:dyDescent="0.35">
      <c r="B94" s="106" t="s">
        <v>18</v>
      </c>
      <c r="C94" s="106" t="s">
        <v>192</v>
      </c>
      <c r="D94" s="106" t="s">
        <v>193</v>
      </c>
      <c r="E94" s="123">
        <f>VLOOKUP($C94,'[1]OP Visits by DMISID'!$C$5:$K$164,4,FALSE)</f>
        <v>413395</v>
      </c>
      <c r="F94" s="123">
        <f>VLOOKUP($C94,'[1]OP Visits by DMISID'!$C$5:$K$164,5,FALSE)</f>
        <v>422338</v>
      </c>
      <c r="G94" s="123">
        <f>VLOOKUP($C94,'[1]OP Visits by DMISID'!$C$5:$K$164,6,FALSE)</f>
        <v>444813</v>
      </c>
      <c r="H94" s="123">
        <f>VLOOKUP($C94,'[1]OP Visits by DMISID'!$C$5:$K$164,7,FALSE)</f>
        <v>296774</v>
      </c>
      <c r="I94" s="123">
        <f>VLOOKUP($C94,'[1]OP Visits by DMISID'!$C$5:$K$164,8,FALSE)</f>
        <v>258819</v>
      </c>
      <c r="J94" s="123">
        <f>VLOOKUP($C94,'[1]OP Visits by DMISID'!$C$5:$K$164,9,FALSE)</f>
        <v>330873</v>
      </c>
    </row>
    <row r="95" spans="2:10" ht="15" thickBot="1" x14ac:dyDescent="0.35">
      <c r="B95" s="106" t="s">
        <v>18</v>
      </c>
      <c r="C95" s="106" t="s">
        <v>194</v>
      </c>
      <c r="D95" s="106" t="s">
        <v>195</v>
      </c>
      <c r="E95" s="123">
        <f>VLOOKUP($C95,'[1]OP Visits by DMISID'!$C$5:$K$164,4,FALSE)</f>
        <v>128188</v>
      </c>
      <c r="F95" s="123">
        <f>VLOOKUP($C95,'[1]OP Visits by DMISID'!$C$5:$K$164,5,FALSE)</f>
        <v>125387</v>
      </c>
      <c r="G95" s="123">
        <f>VLOOKUP($C95,'[1]OP Visits by DMISID'!$C$5:$K$164,6,FALSE)</f>
        <v>114156</v>
      </c>
      <c r="H95" s="123">
        <f>VLOOKUP($C95,'[1]OP Visits by DMISID'!$C$5:$K$164,7,FALSE)</f>
        <v>67441</v>
      </c>
      <c r="I95" s="123">
        <f>VLOOKUP($C95,'[1]OP Visits by DMISID'!$C$5:$K$164,8,FALSE)</f>
        <v>94164</v>
      </c>
      <c r="J95" s="123">
        <f>VLOOKUP($C95,'[1]OP Visits by DMISID'!$C$5:$K$164,9,FALSE)</f>
        <v>69737</v>
      </c>
    </row>
    <row r="96" spans="2:10" ht="15" thickBot="1" x14ac:dyDescent="0.35">
      <c r="B96" s="106" t="s">
        <v>18</v>
      </c>
      <c r="C96" s="106" t="s">
        <v>196</v>
      </c>
      <c r="D96" s="106" t="s">
        <v>197</v>
      </c>
      <c r="E96" s="123">
        <f>VLOOKUP($C96,'[1]OP Visits by DMISID'!$C$5:$K$164,4,FALSE)</f>
        <v>97894</v>
      </c>
      <c r="F96" s="123">
        <f>VLOOKUP($C96,'[1]OP Visits by DMISID'!$C$5:$K$164,5,FALSE)</f>
        <v>85796</v>
      </c>
      <c r="G96" s="123">
        <f>VLOOKUP($C96,'[1]OP Visits by DMISID'!$C$5:$K$164,6,FALSE)</f>
        <v>83330</v>
      </c>
      <c r="H96" s="123">
        <f>VLOOKUP($C96,'[1]OP Visits by DMISID'!$C$5:$K$164,7,FALSE)</f>
        <v>147263</v>
      </c>
      <c r="I96" s="123">
        <f>VLOOKUP($C96,'[1]OP Visits by DMISID'!$C$5:$K$164,8,FALSE)</f>
        <v>133461</v>
      </c>
      <c r="J96" s="123">
        <f>VLOOKUP($C96,'[1]OP Visits by DMISID'!$C$5:$K$164,9,FALSE)</f>
        <v>146643</v>
      </c>
    </row>
    <row r="97" spans="2:10" ht="15" thickBot="1" x14ac:dyDescent="0.35">
      <c r="B97" s="106" t="s">
        <v>18</v>
      </c>
      <c r="C97" s="106" t="s">
        <v>198</v>
      </c>
      <c r="D97" s="106" t="s">
        <v>199</v>
      </c>
      <c r="E97" s="123">
        <f>VLOOKUP($C97,'[1]OP Visits by DMISID'!$C$5:$K$164,4,FALSE)</f>
        <v>263529</v>
      </c>
      <c r="F97" s="123">
        <f>VLOOKUP($C97,'[1]OP Visits by DMISID'!$C$5:$K$164,5,FALSE)</f>
        <v>274001</v>
      </c>
      <c r="G97" s="123">
        <f>VLOOKUP($C97,'[1]OP Visits by DMISID'!$C$5:$K$164,6,FALSE)</f>
        <v>282550</v>
      </c>
      <c r="H97" s="123">
        <f>VLOOKUP($C97,'[1]OP Visits by DMISID'!$C$5:$K$164,7,FALSE)</f>
        <v>108357</v>
      </c>
      <c r="I97" s="123">
        <f>VLOOKUP($C97,'[1]OP Visits by DMISID'!$C$5:$K$164,8,FALSE)</f>
        <v>163192</v>
      </c>
      <c r="J97" s="123">
        <f>VLOOKUP($C97,'[1]OP Visits by DMISID'!$C$5:$K$164,9,FALSE)</f>
        <v>69893</v>
      </c>
    </row>
    <row r="98" spans="2:10" ht="15" thickBot="1" x14ac:dyDescent="0.35">
      <c r="B98" s="106" t="s">
        <v>18</v>
      </c>
      <c r="C98" s="106" t="s">
        <v>200</v>
      </c>
      <c r="D98" s="106" t="s">
        <v>201</v>
      </c>
      <c r="E98" s="123">
        <f>VLOOKUP($C98,'[1]OP Visits by DMISID'!$C$5:$K$164,4,FALSE)</f>
        <v>516191</v>
      </c>
      <c r="F98" s="123">
        <f>VLOOKUP($C98,'[1]OP Visits by DMISID'!$C$5:$K$164,5,FALSE)</f>
        <v>576704</v>
      </c>
      <c r="G98" s="123">
        <f>VLOOKUP($C98,'[1]OP Visits by DMISID'!$C$5:$K$164,6,FALSE)</f>
        <v>624640</v>
      </c>
      <c r="H98" s="123">
        <f>VLOOKUP($C98,'[1]OP Visits by DMISID'!$C$5:$K$164,7,FALSE)</f>
        <v>1051485</v>
      </c>
      <c r="I98" s="123">
        <f>VLOOKUP($C98,'[1]OP Visits by DMISID'!$C$5:$K$164,8,FALSE)</f>
        <v>457381</v>
      </c>
      <c r="J98" s="123">
        <f>VLOOKUP($C98,'[1]OP Visits by DMISID'!$C$5:$K$164,9,FALSE)</f>
        <v>642899</v>
      </c>
    </row>
    <row r="99" spans="2:10" ht="15" thickBot="1" x14ac:dyDescent="0.35">
      <c r="B99" s="106" t="s">
        <v>18</v>
      </c>
      <c r="C99" s="106" t="s">
        <v>202</v>
      </c>
      <c r="D99" s="106" t="s">
        <v>203</v>
      </c>
      <c r="E99" s="123">
        <f>VLOOKUP($C99,'[1]OP Visits by DMISID'!$C$5:$K$164,4,FALSE)</f>
        <v>346907</v>
      </c>
      <c r="F99" s="123">
        <f>VLOOKUP($C99,'[1]OP Visits by DMISID'!$C$5:$K$164,5,FALSE)</f>
        <v>337577</v>
      </c>
      <c r="G99" s="123">
        <f>VLOOKUP($C99,'[1]OP Visits by DMISID'!$C$5:$K$164,6,FALSE)</f>
        <v>335888</v>
      </c>
      <c r="H99" s="123">
        <f>VLOOKUP($C99,'[1]OP Visits by DMISID'!$C$5:$K$164,7,FALSE)</f>
        <v>546366</v>
      </c>
      <c r="I99" s="123">
        <f>VLOOKUP($C99,'[1]OP Visits by DMISID'!$C$5:$K$164,8,FALSE)</f>
        <v>599317</v>
      </c>
      <c r="J99" s="123">
        <f>VLOOKUP($C99,'[1]OP Visits by DMISID'!$C$5:$K$164,9,FALSE)</f>
        <v>599323</v>
      </c>
    </row>
    <row r="100" spans="2:10" ht="15" thickBot="1" x14ac:dyDescent="0.35">
      <c r="B100" s="106" t="s">
        <v>18</v>
      </c>
      <c r="C100" s="106" t="s">
        <v>204</v>
      </c>
      <c r="D100" s="106" t="s">
        <v>205</v>
      </c>
      <c r="E100" s="123">
        <f>VLOOKUP($C100,'[1]OP Visits by DMISID'!$C$5:$K$164,4,FALSE)</f>
        <v>101127</v>
      </c>
      <c r="F100" s="123">
        <f>VLOOKUP($C100,'[1]OP Visits by DMISID'!$C$5:$K$164,5,FALSE)</f>
        <v>107359</v>
      </c>
      <c r="G100" s="123">
        <f>VLOOKUP($C100,'[1]OP Visits by DMISID'!$C$5:$K$164,6,FALSE)</f>
        <v>106732</v>
      </c>
      <c r="H100" s="123">
        <f>VLOOKUP($C100,'[1]OP Visits by DMISID'!$C$5:$K$164,7,FALSE)</f>
        <v>46532</v>
      </c>
      <c r="I100" s="123">
        <f>VLOOKUP($C100,'[1]OP Visits by DMISID'!$C$5:$K$164,8,FALSE)</f>
        <v>106181</v>
      </c>
      <c r="J100" s="123">
        <f>VLOOKUP($C100,'[1]OP Visits by DMISID'!$C$5:$K$164,9,FALSE)</f>
        <v>102366</v>
      </c>
    </row>
    <row r="101" spans="2:10" ht="15" thickBot="1" x14ac:dyDescent="0.35">
      <c r="B101" s="106" t="s">
        <v>18</v>
      </c>
      <c r="C101" s="106" t="s">
        <v>206</v>
      </c>
      <c r="D101" s="106" t="s">
        <v>207</v>
      </c>
      <c r="E101" s="123">
        <f>VLOOKUP($C101,'[1]OP Visits by DMISID'!$C$5:$K$164,4,FALSE)</f>
        <v>54371</v>
      </c>
      <c r="F101" s="123">
        <f>VLOOKUP($C101,'[1]OP Visits by DMISID'!$C$5:$K$164,5,FALSE)</f>
        <v>54354</v>
      </c>
      <c r="G101" s="123">
        <f>VLOOKUP($C101,'[1]OP Visits by DMISID'!$C$5:$K$164,6,FALSE)</f>
        <v>57678</v>
      </c>
      <c r="H101" s="123">
        <f>VLOOKUP($C101,'[1]OP Visits by DMISID'!$C$5:$K$164,7,FALSE)</f>
        <v>63850</v>
      </c>
      <c r="I101" s="123">
        <f>VLOOKUP($C101,'[1]OP Visits by DMISID'!$C$5:$K$164,8,FALSE)</f>
        <v>53802</v>
      </c>
      <c r="J101" s="123">
        <f>VLOOKUP($C101,'[1]OP Visits by DMISID'!$C$5:$K$164,9,FALSE)</f>
        <v>4434</v>
      </c>
    </row>
    <row r="102" spans="2:10" ht="15" thickBot="1" x14ac:dyDescent="0.35">
      <c r="B102" s="106" t="s">
        <v>18</v>
      </c>
      <c r="C102" s="106" t="s">
        <v>208</v>
      </c>
      <c r="D102" s="152" t="s">
        <v>209</v>
      </c>
      <c r="E102" s="123">
        <f>VLOOKUP($C102,'[1]OP Visits by DMISID'!$C$5:$K$164,4,FALSE)</f>
        <v>558788</v>
      </c>
      <c r="F102" s="123">
        <f>VLOOKUP($C102,'[1]OP Visits by DMISID'!$C$5:$K$164,5,FALSE)</f>
        <v>576983</v>
      </c>
      <c r="G102" s="123">
        <f>VLOOKUP($C102,'[1]OP Visits by DMISID'!$C$5:$K$164,6,FALSE)</f>
        <v>594292</v>
      </c>
      <c r="H102" s="123">
        <f>VLOOKUP($C102,'[1]OP Visits by DMISID'!$C$5:$K$164,7,FALSE)</f>
        <v>505214</v>
      </c>
      <c r="I102" s="123">
        <f>VLOOKUP($C102,'[1]OP Visits by DMISID'!$C$5:$K$164,8,FALSE)</f>
        <v>420412</v>
      </c>
      <c r="J102" s="123">
        <f>VLOOKUP($C102,'[1]OP Visits by DMISID'!$C$5:$K$164,9,FALSE)</f>
        <v>33391</v>
      </c>
    </row>
    <row r="103" spans="2:10" ht="15" thickBot="1" x14ac:dyDescent="0.35">
      <c r="B103" s="106" t="s">
        <v>18</v>
      </c>
      <c r="C103" s="106" t="s">
        <v>210</v>
      </c>
      <c r="D103" s="106" t="s">
        <v>211</v>
      </c>
      <c r="E103" s="123">
        <f>VLOOKUP($C103,'[1]OP Visits by DMISID'!$C$5:$K$164,4,FALSE)</f>
        <v>36346</v>
      </c>
      <c r="F103" s="123">
        <f>VLOOKUP($C103,'[1]OP Visits by DMISID'!$C$5:$K$164,5,FALSE)</f>
        <v>34500</v>
      </c>
      <c r="G103" s="123">
        <f>VLOOKUP($C103,'[1]OP Visits by DMISID'!$C$5:$K$164,6,FALSE)</f>
        <v>35741</v>
      </c>
      <c r="H103" s="123">
        <f>VLOOKUP($C103,'[1]OP Visits by DMISID'!$C$5:$K$164,7,FALSE)</f>
        <v>32983</v>
      </c>
      <c r="I103" s="123">
        <f>VLOOKUP($C103,'[1]OP Visits by DMISID'!$C$5:$K$164,8,FALSE)</f>
        <v>28802</v>
      </c>
      <c r="J103" s="123">
        <f>VLOOKUP($C103,'[1]OP Visits by DMISID'!$C$5:$K$164,9,FALSE)</f>
        <v>39260</v>
      </c>
    </row>
    <row r="104" spans="2:10" ht="15" thickBot="1" x14ac:dyDescent="0.35">
      <c r="B104" s="106" t="s">
        <v>18</v>
      </c>
      <c r="C104" s="106" t="s">
        <v>212</v>
      </c>
      <c r="D104" s="106" t="s">
        <v>213</v>
      </c>
      <c r="E104" s="123">
        <f>VLOOKUP($C104,'[1]OP Visits by DMISID'!$C$5:$K$164,4,FALSE)</f>
        <v>66985</v>
      </c>
      <c r="F104" s="123">
        <f>VLOOKUP($C104,'[1]OP Visits by DMISID'!$C$5:$K$164,5,FALSE)</f>
        <v>68687</v>
      </c>
      <c r="G104" s="123">
        <f>VLOOKUP($C104,'[1]OP Visits by DMISID'!$C$5:$K$164,6,FALSE)</f>
        <v>53923</v>
      </c>
      <c r="H104" s="123">
        <f>VLOOKUP($C104,'[1]OP Visits by DMISID'!$C$5:$K$164,7,FALSE)</f>
        <v>80104</v>
      </c>
      <c r="I104" s="123">
        <f>VLOOKUP($C104,'[1]OP Visits by DMISID'!$C$5:$K$164,8,FALSE)</f>
        <v>71091</v>
      </c>
      <c r="J104" s="123">
        <f>VLOOKUP($C104,'[1]OP Visits by DMISID'!$C$5:$K$164,9,FALSE)</f>
        <v>19852</v>
      </c>
    </row>
    <row r="105" spans="2:10" ht="15" thickBot="1" x14ac:dyDescent="0.35">
      <c r="B105" s="106" t="s">
        <v>18</v>
      </c>
      <c r="C105" s="106" t="s">
        <v>214</v>
      </c>
      <c r="D105" s="106" t="s">
        <v>215</v>
      </c>
      <c r="E105" s="123" t="str">
        <f>VLOOKUP($C105,'[1]OP Visits by DMISID'!$C$5:$K$164,4,FALSE)</f>
        <v>NULL</v>
      </c>
      <c r="F105" s="123" t="str">
        <f>VLOOKUP($C105,'[1]OP Visits by DMISID'!$C$5:$K$164,5,FALSE)</f>
        <v>NULL</v>
      </c>
      <c r="G105" s="123" t="str">
        <f>VLOOKUP($C105,'[1]OP Visits by DMISID'!$C$5:$K$164,6,FALSE)</f>
        <v>NULL</v>
      </c>
      <c r="H105" s="123" t="str">
        <f>VLOOKUP($C105,'[1]OP Visits by DMISID'!$C$5:$K$164,7,FALSE)</f>
        <v>NULL</v>
      </c>
      <c r="I105" s="123" t="str">
        <f>VLOOKUP($C105,'[1]OP Visits by DMISID'!$C$5:$K$164,8,FALSE)</f>
        <v>NULL</v>
      </c>
      <c r="J105" s="123" t="str">
        <f>VLOOKUP($C105,'[1]OP Visits by DMISID'!$C$5:$K$164,9,FALSE)</f>
        <v>NULL</v>
      </c>
    </row>
    <row r="106" spans="2:10" ht="15" thickBot="1" x14ac:dyDescent="0.35">
      <c r="B106" s="106" t="s">
        <v>18</v>
      </c>
      <c r="C106" s="106" t="s">
        <v>216</v>
      </c>
      <c r="D106" s="106" t="s">
        <v>217</v>
      </c>
      <c r="E106" s="123">
        <f>VLOOKUP($C106,'[1]OP Visits by DMISID'!$C$5:$K$164,4,FALSE)</f>
        <v>241165</v>
      </c>
      <c r="F106" s="123">
        <f>VLOOKUP($C106,'[1]OP Visits by DMISID'!$C$5:$K$164,5,FALSE)</f>
        <v>220375</v>
      </c>
      <c r="G106" s="123">
        <f>VLOOKUP($C106,'[1]OP Visits by DMISID'!$C$5:$K$164,6,FALSE)</f>
        <v>190717</v>
      </c>
      <c r="H106" s="123">
        <f>VLOOKUP($C106,'[1]OP Visits by DMISID'!$C$5:$K$164,7,FALSE)</f>
        <v>230887</v>
      </c>
      <c r="I106" s="123">
        <f>VLOOKUP($C106,'[1]OP Visits by DMISID'!$C$5:$K$164,8,FALSE)</f>
        <v>241992</v>
      </c>
      <c r="J106" s="123">
        <f>VLOOKUP($C106,'[1]OP Visits by DMISID'!$C$5:$K$164,9,FALSE)</f>
        <v>154875</v>
      </c>
    </row>
    <row r="107" spans="2:10" ht="15" thickBot="1" x14ac:dyDescent="0.35">
      <c r="B107" s="106" t="s">
        <v>18</v>
      </c>
      <c r="C107" s="106" t="s">
        <v>218</v>
      </c>
      <c r="D107" s="106" t="s">
        <v>219</v>
      </c>
      <c r="E107" s="123">
        <f>VLOOKUP($C107,'[1]OP Visits by DMISID'!$C$5:$K$164,4,FALSE)</f>
        <v>109826</v>
      </c>
      <c r="F107" s="123">
        <f>VLOOKUP($C107,'[1]OP Visits by DMISID'!$C$5:$K$164,5,FALSE)</f>
        <v>87032</v>
      </c>
      <c r="G107" s="123">
        <f>VLOOKUP($C107,'[1]OP Visits by DMISID'!$C$5:$K$164,6,FALSE)</f>
        <v>108762</v>
      </c>
      <c r="H107" s="123">
        <f>VLOOKUP($C107,'[1]OP Visits by DMISID'!$C$5:$K$164,7,FALSE)</f>
        <v>117516</v>
      </c>
      <c r="I107" s="123">
        <f>VLOOKUP($C107,'[1]OP Visits by DMISID'!$C$5:$K$164,8,FALSE)</f>
        <v>130248</v>
      </c>
      <c r="J107" s="123">
        <f>VLOOKUP($C107,'[1]OP Visits by DMISID'!$C$5:$K$164,9,FALSE)</f>
        <v>4811</v>
      </c>
    </row>
    <row r="108" spans="2:10" ht="15" thickBot="1" x14ac:dyDescent="0.35">
      <c r="B108" s="106" t="s">
        <v>18</v>
      </c>
      <c r="C108" s="106" t="s">
        <v>220</v>
      </c>
      <c r="D108" s="106" t="s">
        <v>221</v>
      </c>
      <c r="E108" s="123">
        <f>VLOOKUP($C108,'[1]OP Visits by DMISID'!$C$5:$K$164,4,FALSE)</f>
        <v>8424</v>
      </c>
      <c r="F108" s="123">
        <f>VLOOKUP($C108,'[1]OP Visits by DMISID'!$C$5:$K$164,5,FALSE)</f>
        <v>8587</v>
      </c>
      <c r="G108" s="123">
        <f>VLOOKUP($C108,'[1]OP Visits by DMISID'!$C$5:$K$164,6,FALSE)</f>
        <v>8961</v>
      </c>
      <c r="H108" s="123">
        <f>VLOOKUP($C108,'[1]OP Visits by DMISID'!$C$5:$K$164,7,FALSE)</f>
        <v>14127</v>
      </c>
      <c r="I108" s="123">
        <f>VLOOKUP($C108,'[1]OP Visits by DMISID'!$C$5:$K$164,8,FALSE)</f>
        <v>9472</v>
      </c>
      <c r="J108" s="123">
        <f>VLOOKUP($C108,'[1]OP Visits by DMISID'!$C$5:$K$164,9,FALSE)</f>
        <v>14061</v>
      </c>
    </row>
    <row r="109" spans="2:10" ht="15" thickBot="1" x14ac:dyDescent="0.35">
      <c r="B109" s="106" t="s">
        <v>18</v>
      </c>
      <c r="C109" s="106" t="s">
        <v>222</v>
      </c>
      <c r="D109" s="106" t="s">
        <v>223</v>
      </c>
      <c r="E109" s="123">
        <f>VLOOKUP($C109,'[1]OP Visits by DMISID'!$C$5:$K$164,4,FALSE)</f>
        <v>70009</v>
      </c>
      <c r="F109" s="123">
        <f>VLOOKUP($C109,'[1]OP Visits by DMISID'!$C$5:$K$164,5,FALSE)</f>
        <v>67195</v>
      </c>
      <c r="G109" s="123">
        <f>VLOOKUP($C109,'[1]OP Visits by DMISID'!$C$5:$K$164,6,FALSE)</f>
        <v>61593</v>
      </c>
      <c r="H109" s="123">
        <f>VLOOKUP($C109,'[1]OP Visits by DMISID'!$C$5:$K$164,7,FALSE)</f>
        <v>53370</v>
      </c>
      <c r="I109" s="123">
        <f>VLOOKUP($C109,'[1]OP Visits by DMISID'!$C$5:$K$164,8,FALSE)</f>
        <v>38292</v>
      </c>
      <c r="J109" s="123">
        <f>VLOOKUP($C109,'[1]OP Visits by DMISID'!$C$5:$K$164,9,FALSE)</f>
        <v>36607</v>
      </c>
    </row>
    <row r="110" spans="2:10" ht="15" thickBot="1" x14ac:dyDescent="0.35">
      <c r="B110" s="106" t="s">
        <v>21</v>
      </c>
      <c r="C110" s="106" t="s">
        <v>224</v>
      </c>
      <c r="D110" s="106" t="s">
        <v>225</v>
      </c>
      <c r="E110" s="123">
        <f>VLOOKUP($C110,'[1]OP Visits by DMISID'!$C$5:$K$164,4,FALSE)</f>
        <v>241593</v>
      </c>
      <c r="F110" s="123">
        <f>VLOOKUP($C110,'[1]OP Visits by DMISID'!$C$5:$K$164,5,FALSE)</f>
        <v>216696</v>
      </c>
      <c r="G110" s="123">
        <f>VLOOKUP($C110,'[1]OP Visits by DMISID'!$C$5:$K$164,6,FALSE)</f>
        <v>213669</v>
      </c>
      <c r="H110" s="123">
        <f>VLOOKUP($C110,'[1]OP Visits by DMISID'!$C$5:$K$164,7,FALSE)</f>
        <v>202975</v>
      </c>
      <c r="I110" s="123">
        <f>VLOOKUP($C110,'[1]OP Visits by DMISID'!$C$5:$K$164,8,FALSE)</f>
        <v>205104</v>
      </c>
      <c r="J110" s="123">
        <f>VLOOKUP($C110,'[1]OP Visits by DMISID'!$C$5:$K$164,9,FALSE)</f>
        <v>202975</v>
      </c>
    </row>
    <row r="111" spans="2:10" ht="15" thickBot="1" x14ac:dyDescent="0.35">
      <c r="B111" s="106" t="s">
        <v>21</v>
      </c>
      <c r="C111" s="106" t="s">
        <v>226</v>
      </c>
      <c r="D111" s="106" t="s">
        <v>227</v>
      </c>
      <c r="E111" s="123">
        <f>VLOOKUP($C111,'[1]OP Visits by DMISID'!$C$5:$K$164,4,FALSE)</f>
        <v>74746</v>
      </c>
      <c r="F111" s="123">
        <f>VLOOKUP($C111,'[1]OP Visits by DMISID'!$C$5:$K$164,5,FALSE)</f>
        <v>60796</v>
      </c>
      <c r="G111" s="123">
        <f>VLOOKUP($C111,'[1]OP Visits by DMISID'!$C$5:$K$164,6,FALSE)</f>
        <v>47650</v>
      </c>
      <c r="H111" s="123">
        <f>VLOOKUP($C111,'[1]OP Visits by DMISID'!$C$5:$K$164,7,FALSE)</f>
        <v>47241</v>
      </c>
      <c r="I111" s="123">
        <f>VLOOKUP($C111,'[1]OP Visits by DMISID'!$C$5:$K$164,8,FALSE)</f>
        <v>44285</v>
      </c>
      <c r="J111" s="123">
        <f>VLOOKUP($C111,'[1]OP Visits by DMISID'!$C$5:$K$164,9,FALSE)</f>
        <v>41897</v>
      </c>
    </row>
    <row r="112" spans="2:10" ht="15" thickBot="1" x14ac:dyDescent="0.35">
      <c r="B112" s="106" t="s">
        <v>21</v>
      </c>
      <c r="C112" s="106" t="s">
        <v>228</v>
      </c>
      <c r="D112" s="106" t="s">
        <v>229</v>
      </c>
      <c r="E112" s="123">
        <f>VLOOKUP($C112,'[1]OP Visits by DMISID'!$C$5:$K$164,4,FALSE)</f>
        <v>742518</v>
      </c>
      <c r="F112" s="123">
        <f>VLOOKUP($C112,'[1]OP Visits by DMISID'!$C$5:$K$164,5,FALSE)</f>
        <v>717540</v>
      </c>
      <c r="G112" s="123">
        <f>VLOOKUP($C112,'[1]OP Visits by DMISID'!$C$5:$K$164,6,FALSE)</f>
        <v>752549</v>
      </c>
      <c r="H112" s="123">
        <f>VLOOKUP($C112,'[1]OP Visits by DMISID'!$C$5:$K$164,7,FALSE)</f>
        <v>786874</v>
      </c>
      <c r="I112" s="123">
        <f>VLOOKUP($C112,'[1]OP Visits by DMISID'!$C$5:$K$164,8,FALSE)</f>
        <v>658143</v>
      </c>
      <c r="J112" s="123">
        <f>VLOOKUP($C112,'[1]OP Visits by DMISID'!$C$5:$K$164,9,FALSE)</f>
        <v>505921</v>
      </c>
    </row>
    <row r="113" spans="2:10" ht="15" thickBot="1" x14ac:dyDescent="0.35">
      <c r="B113" s="106" t="s">
        <v>21</v>
      </c>
      <c r="C113" s="106" t="s">
        <v>230</v>
      </c>
      <c r="D113" s="106" t="s">
        <v>231</v>
      </c>
      <c r="E113" s="123">
        <f>VLOOKUP($C113,'[1]OP Visits by DMISID'!$C$5:$K$164,4,FALSE)</f>
        <v>105288</v>
      </c>
      <c r="F113" s="123">
        <f>VLOOKUP($C113,'[1]OP Visits by DMISID'!$C$5:$K$164,5,FALSE)</f>
        <v>69246</v>
      </c>
      <c r="G113" s="123">
        <f>VLOOKUP($C113,'[1]OP Visits by DMISID'!$C$5:$K$164,6,FALSE)</f>
        <v>50216</v>
      </c>
      <c r="H113" s="123">
        <f>VLOOKUP($C113,'[1]OP Visits by DMISID'!$C$5:$K$164,7,FALSE)</f>
        <v>50187</v>
      </c>
      <c r="I113" s="123">
        <f>VLOOKUP($C113,'[1]OP Visits by DMISID'!$C$5:$K$164,8,FALSE)</f>
        <v>48273</v>
      </c>
      <c r="J113" s="123">
        <f>VLOOKUP($C113,'[1]OP Visits by DMISID'!$C$5:$K$164,9,FALSE)</f>
        <v>45802</v>
      </c>
    </row>
    <row r="114" spans="2:10" ht="15" thickBot="1" x14ac:dyDescent="0.35">
      <c r="B114" s="106" t="s">
        <v>21</v>
      </c>
      <c r="C114" s="106" t="s">
        <v>232</v>
      </c>
      <c r="D114" s="106" t="s">
        <v>233</v>
      </c>
      <c r="E114" s="123" t="str">
        <f>VLOOKUP($C114,'[1]OP Visits by DMISID'!$C$5:$K$164,4,FALSE)</f>
        <v>NULL</v>
      </c>
      <c r="F114" s="123" t="str">
        <f>VLOOKUP($C114,'[1]OP Visits by DMISID'!$C$5:$K$164,5,FALSE)</f>
        <v>NULL</v>
      </c>
      <c r="G114" s="123" t="str">
        <f>VLOOKUP($C114,'[1]OP Visits by DMISID'!$C$5:$K$164,6,FALSE)</f>
        <v>NULL</v>
      </c>
      <c r="H114" s="123" t="str">
        <f>VLOOKUP($C114,'[1]OP Visits by DMISID'!$C$5:$K$164,7,FALSE)</f>
        <v>NULL</v>
      </c>
      <c r="I114" s="123" t="str">
        <f>VLOOKUP($C114,'[1]OP Visits by DMISID'!$C$5:$K$164,8,FALSE)</f>
        <v>NULL</v>
      </c>
      <c r="J114" s="123" t="str">
        <f>VLOOKUP($C114,'[1]OP Visits by DMISID'!$C$5:$K$164,9,FALSE)</f>
        <v>NULL</v>
      </c>
    </row>
    <row r="115" spans="2:10" ht="15" thickBot="1" x14ac:dyDescent="0.35">
      <c r="B115" s="106" t="s">
        <v>21</v>
      </c>
      <c r="C115" s="106" t="s">
        <v>234</v>
      </c>
      <c r="D115" s="106" t="s">
        <v>235</v>
      </c>
      <c r="E115" s="123">
        <f>VLOOKUP($C115,'[1]OP Visits by DMISID'!$C$5:$K$164,4,FALSE)</f>
        <v>183655</v>
      </c>
      <c r="F115" s="123">
        <f>VLOOKUP($C115,'[1]OP Visits by DMISID'!$C$5:$K$164,5,FALSE)</f>
        <v>174798</v>
      </c>
      <c r="G115" s="123">
        <f>VLOOKUP($C115,'[1]OP Visits by DMISID'!$C$5:$K$164,6,FALSE)</f>
        <v>179993</v>
      </c>
      <c r="H115" s="123">
        <f>VLOOKUP($C115,'[1]OP Visits by DMISID'!$C$5:$K$164,7,FALSE)</f>
        <v>172656</v>
      </c>
      <c r="I115" s="123">
        <f>VLOOKUP($C115,'[1]OP Visits by DMISID'!$C$5:$K$164,8,FALSE)</f>
        <v>156419</v>
      </c>
      <c r="J115" s="123">
        <f>VLOOKUP($C115,'[1]OP Visits by DMISID'!$C$5:$K$164,9,FALSE)</f>
        <v>133763</v>
      </c>
    </row>
    <row r="116" spans="2:10" ht="15" thickBot="1" x14ac:dyDescent="0.35">
      <c r="B116" s="106" t="s">
        <v>21</v>
      </c>
      <c r="C116" s="106" t="s">
        <v>236</v>
      </c>
      <c r="D116" s="106" t="s">
        <v>237</v>
      </c>
      <c r="E116" s="123">
        <f>VLOOKUP($C116,'[1]OP Visits by DMISID'!$C$5:$K$164,4,FALSE)</f>
        <v>279580</v>
      </c>
      <c r="F116" s="123">
        <f>VLOOKUP($C116,'[1]OP Visits by DMISID'!$C$5:$K$164,5,FALSE)</f>
        <v>277987</v>
      </c>
      <c r="G116" s="123">
        <f>VLOOKUP($C116,'[1]OP Visits by DMISID'!$C$5:$K$164,6,FALSE)</f>
        <v>299351</v>
      </c>
      <c r="H116" s="123">
        <f>VLOOKUP($C116,'[1]OP Visits by DMISID'!$C$5:$K$164,7,FALSE)</f>
        <v>277987</v>
      </c>
      <c r="I116" s="123">
        <f>VLOOKUP($C116,'[1]OP Visits by DMISID'!$C$5:$K$164,8,FALSE)</f>
        <v>274033</v>
      </c>
      <c r="J116" s="123">
        <f>VLOOKUP($C116,'[1]OP Visits by DMISID'!$C$5:$K$164,9,FALSE)</f>
        <v>267137</v>
      </c>
    </row>
    <row r="117" spans="2:10" ht="15" thickBot="1" x14ac:dyDescent="0.35">
      <c r="B117" s="106" t="s">
        <v>21</v>
      </c>
      <c r="C117" s="106" t="s">
        <v>238</v>
      </c>
      <c r="D117" s="106" t="s">
        <v>239</v>
      </c>
      <c r="E117" s="123">
        <f>VLOOKUP($C117,'[1]OP Visits by DMISID'!$C$5:$K$164,4,FALSE)</f>
        <v>56507</v>
      </c>
      <c r="F117" s="123">
        <f>VLOOKUP($C117,'[1]OP Visits by DMISID'!$C$5:$K$164,5,FALSE)</f>
        <v>42545</v>
      </c>
      <c r="G117" s="123">
        <f>VLOOKUP($C117,'[1]OP Visits by DMISID'!$C$5:$K$164,6,FALSE)</f>
        <v>11101</v>
      </c>
      <c r="H117" s="123">
        <f>VLOOKUP($C117,'[1]OP Visits by DMISID'!$C$5:$K$164,7,FALSE)</f>
        <v>81135</v>
      </c>
      <c r="I117" s="123">
        <f>VLOOKUP($C117,'[1]OP Visits by DMISID'!$C$5:$K$164,8,FALSE)</f>
        <v>47068</v>
      </c>
      <c r="J117" s="123">
        <f>VLOOKUP($C117,'[1]OP Visits by DMISID'!$C$5:$K$164,9,FALSE)</f>
        <v>52250</v>
      </c>
    </row>
    <row r="118" spans="2:10" ht="15" thickBot="1" x14ac:dyDescent="0.35">
      <c r="B118" s="106" t="s">
        <v>21</v>
      </c>
      <c r="C118" s="106" t="s">
        <v>240</v>
      </c>
      <c r="D118" s="106" t="s">
        <v>241</v>
      </c>
      <c r="E118" s="123">
        <f>VLOOKUP($C118,'[1]OP Visits by DMISID'!$C$5:$K$164,4,FALSE)</f>
        <v>214810</v>
      </c>
      <c r="F118" s="123">
        <f>VLOOKUP($C118,'[1]OP Visits by DMISID'!$C$5:$K$164,5,FALSE)</f>
        <v>175820</v>
      </c>
      <c r="G118" s="123">
        <f>VLOOKUP($C118,'[1]OP Visits by DMISID'!$C$5:$K$164,6,FALSE)</f>
        <v>197941</v>
      </c>
      <c r="H118" s="123">
        <f>VLOOKUP($C118,'[1]OP Visits by DMISID'!$C$5:$K$164,7,FALSE)</f>
        <v>258525</v>
      </c>
      <c r="I118" s="123">
        <f>VLOOKUP($C118,'[1]OP Visits by DMISID'!$C$5:$K$164,8,FALSE)</f>
        <v>261772</v>
      </c>
      <c r="J118" s="123">
        <f>VLOOKUP($C118,'[1]OP Visits by DMISID'!$C$5:$K$164,9,FALSE)</f>
        <v>210470</v>
      </c>
    </row>
    <row r="119" spans="2:10" ht="15" thickBot="1" x14ac:dyDescent="0.35">
      <c r="B119" s="106" t="s">
        <v>21</v>
      </c>
      <c r="C119" s="106" t="s">
        <v>242</v>
      </c>
      <c r="D119" s="106" t="s">
        <v>243</v>
      </c>
      <c r="E119" s="123">
        <f>VLOOKUP($C119,'[1]OP Visits by DMISID'!$C$5:$K$164,4,FALSE)</f>
        <v>51219</v>
      </c>
      <c r="F119" s="123">
        <f>VLOOKUP($C119,'[1]OP Visits by DMISID'!$C$5:$K$164,5,FALSE)</f>
        <v>54983</v>
      </c>
      <c r="G119" s="123">
        <f>VLOOKUP($C119,'[1]OP Visits by DMISID'!$C$5:$K$164,6,FALSE)</f>
        <v>44947</v>
      </c>
      <c r="H119" s="123">
        <f>VLOOKUP($C119,'[1]OP Visits by DMISID'!$C$5:$K$164,7,FALSE)</f>
        <v>43412</v>
      </c>
      <c r="I119" s="123">
        <f>VLOOKUP($C119,'[1]OP Visits by DMISID'!$C$5:$K$164,8,FALSE)</f>
        <v>37537</v>
      </c>
      <c r="J119" s="123">
        <f>VLOOKUP($C119,'[1]OP Visits by DMISID'!$C$5:$K$164,9,FALSE)</f>
        <v>32540</v>
      </c>
    </row>
    <row r="120" spans="2:10" ht="15" thickBot="1" x14ac:dyDescent="0.35">
      <c r="B120" s="106" t="s">
        <v>21</v>
      </c>
      <c r="C120" s="106" t="s">
        <v>244</v>
      </c>
      <c r="D120" s="106" t="s">
        <v>245</v>
      </c>
      <c r="E120" s="123">
        <f>VLOOKUP($C120,'[1]OP Visits by DMISID'!$C$5:$K$164,4,FALSE)</f>
        <v>86593</v>
      </c>
      <c r="F120" s="123">
        <f>VLOOKUP($C120,'[1]OP Visits by DMISID'!$C$5:$K$164,5,FALSE)</f>
        <v>73831</v>
      </c>
      <c r="G120" s="123">
        <f>VLOOKUP($C120,'[1]OP Visits by DMISID'!$C$5:$K$164,6,FALSE)</f>
        <v>80278</v>
      </c>
      <c r="H120" s="123">
        <f>VLOOKUP($C120,'[1]OP Visits by DMISID'!$C$5:$K$164,7,FALSE)</f>
        <v>60022</v>
      </c>
      <c r="I120" s="123">
        <f>VLOOKUP($C120,'[1]OP Visits by DMISID'!$C$5:$K$164,8,FALSE)</f>
        <v>55838</v>
      </c>
      <c r="J120" s="123">
        <f>VLOOKUP($C120,'[1]OP Visits by DMISID'!$C$5:$K$164,9,FALSE)</f>
        <v>49690</v>
      </c>
    </row>
    <row r="121" spans="2:10" ht="15" thickBot="1" x14ac:dyDescent="0.35">
      <c r="B121" s="106" t="s">
        <v>21</v>
      </c>
      <c r="C121" s="106" t="s">
        <v>246</v>
      </c>
      <c r="D121" s="106" t="s">
        <v>247</v>
      </c>
      <c r="E121" s="123">
        <f>VLOOKUP($C121,'[1]OP Visits by DMISID'!$C$5:$K$164,4,FALSE)</f>
        <v>44195</v>
      </c>
      <c r="F121" s="123">
        <f>VLOOKUP($C121,'[1]OP Visits by DMISID'!$C$5:$K$164,5,FALSE)</f>
        <v>33406</v>
      </c>
      <c r="G121" s="123">
        <f>VLOOKUP($C121,'[1]OP Visits by DMISID'!$C$5:$K$164,6,FALSE)</f>
        <v>33171</v>
      </c>
      <c r="H121" s="123">
        <f>VLOOKUP($C121,'[1]OP Visits by DMISID'!$C$5:$K$164,7,FALSE)</f>
        <v>32205</v>
      </c>
      <c r="I121" s="123">
        <f>VLOOKUP($C121,'[1]OP Visits by DMISID'!$C$5:$K$164,8,FALSE)</f>
        <v>29061</v>
      </c>
      <c r="J121" s="123">
        <f>VLOOKUP($C121,'[1]OP Visits by DMISID'!$C$5:$K$164,9,FALSE)</f>
        <v>27165</v>
      </c>
    </row>
    <row r="122" spans="2:10" ht="15" thickBot="1" x14ac:dyDescent="0.35">
      <c r="B122" s="106" t="s">
        <v>21</v>
      </c>
      <c r="C122" s="106" t="s">
        <v>248</v>
      </c>
      <c r="D122" s="106" t="s">
        <v>249</v>
      </c>
      <c r="E122" s="123">
        <f>VLOOKUP($C122,'[1]OP Visits by DMISID'!$C$5:$K$164,4,FALSE)</f>
        <v>52474</v>
      </c>
      <c r="F122" s="123">
        <f>VLOOKUP($C122,'[1]OP Visits by DMISID'!$C$5:$K$164,5,FALSE)</f>
        <v>43545</v>
      </c>
      <c r="G122" s="123">
        <f>VLOOKUP($C122,'[1]OP Visits by DMISID'!$C$5:$K$164,6,FALSE)</f>
        <v>35266</v>
      </c>
      <c r="H122" s="123">
        <f>VLOOKUP($C122,'[1]OP Visits by DMISID'!$C$5:$K$164,7,FALSE)</f>
        <v>36275</v>
      </c>
      <c r="I122" s="123">
        <f>VLOOKUP($C122,'[1]OP Visits by DMISID'!$C$5:$K$164,8,FALSE)</f>
        <v>36903</v>
      </c>
      <c r="J122" s="123">
        <f>VLOOKUP($C122,'[1]OP Visits by DMISID'!$C$5:$K$164,9,FALSE)</f>
        <v>33624</v>
      </c>
    </row>
    <row r="123" spans="2:10" ht="15" thickBot="1" x14ac:dyDescent="0.35">
      <c r="B123" s="106" t="s">
        <v>21</v>
      </c>
      <c r="C123" s="106" t="s">
        <v>250</v>
      </c>
      <c r="D123" s="106" t="s">
        <v>251</v>
      </c>
      <c r="E123" s="123">
        <f>VLOOKUP($C123,'[1]OP Visits by DMISID'!$C$5:$K$164,4,FALSE)</f>
        <v>36531</v>
      </c>
      <c r="F123" s="123">
        <f>VLOOKUP($C123,'[1]OP Visits by DMISID'!$C$5:$K$164,5,FALSE)</f>
        <v>29933</v>
      </c>
      <c r="G123" s="123">
        <f>VLOOKUP($C123,'[1]OP Visits by DMISID'!$C$5:$K$164,6,FALSE)</f>
        <v>31293</v>
      </c>
      <c r="H123" s="123">
        <f>VLOOKUP($C123,'[1]OP Visits by DMISID'!$C$5:$K$164,7,FALSE)</f>
        <v>30717</v>
      </c>
      <c r="I123" s="123">
        <f>VLOOKUP($C123,'[1]OP Visits by DMISID'!$C$5:$K$164,8,FALSE)</f>
        <v>32872</v>
      </c>
      <c r="J123" s="123">
        <f>VLOOKUP($C123,'[1]OP Visits by DMISID'!$C$5:$K$164,9,FALSE)</f>
        <v>32131</v>
      </c>
    </row>
    <row r="124" spans="2:10" ht="15" thickBot="1" x14ac:dyDescent="0.35">
      <c r="B124" s="106" t="s">
        <v>21</v>
      </c>
      <c r="C124" s="106" t="s">
        <v>252</v>
      </c>
      <c r="D124" s="106" t="s">
        <v>253</v>
      </c>
      <c r="E124" s="123">
        <f>VLOOKUP($C124,'[1]OP Visits by DMISID'!$C$5:$K$164,4,FALSE)</f>
        <v>765804</v>
      </c>
      <c r="F124" s="123">
        <f>VLOOKUP($C124,'[1]OP Visits by DMISID'!$C$5:$K$164,5,FALSE)</f>
        <v>811189</v>
      </c>
      <c r="G124" s="123">
        <f>VLOOKUP($C124,'[1]OP Visits by DMISID'!$C$5:$K$164,6,FALSE)</f>
        <v>803974</v>
      </c>
      <c r="H124" s="123">
        <f>VLOOKUP($C124,'[1]OP Visits by DMISID'!$C$5:$K$164,7,FALSE)</f>
        <v>635997</v>
      </c>
      <c r="I124" s="123">
        <f>VLOOKUP($C124,'[1]OP Visits by DMISID'!$C$5:$K$164,8,FALSE)</f>
        <v>1468429</v>
      </c>
      <c r="J124" s="123">
        <f>VLOOKUP($C124,'[1]OP Visits by DMISID'!$C$5:$K$164,9,FALSE)</f>
        <v>790197</v>
      </c>
    </row>
    <row r="125" spans="2:10" ht="15" thickBot="1" x14ac:dyDescent="0.35">
      <c r="B125" s="106" t="s">
        <v>21</v>
      </c>
      <c r="C125" s="106" t="s">
        <v>254</v>
      </c>
      <c r="D125" s="152" t="s">
        <v>255</v>
      </c>
      <c r="E125" s="123">
        <f>VLOOKUP($C125,'[1]OP Visits by DMISID'!$C$5:$K$164,4,FALSE)</f>
        <v>180089</v>
      </c>
      <c r="F125" s="123">
        <f>VLOOKUP($C125,'[1]OP Visits by DMISID'!$C$5:$K$164,5,FALSE)</f>
        <v>174698</v>
      </c>
      <c r="G125" s="123">
        <f>VLOOKUP($C125,'[1]OP Visits by DMISID'!$C$5:$K$164,6,FALSE)</f>
        <v>177668</v>
      </c>
      <c r="H125" s="123">
        <f>VLOOKUP($C125,'[1]OP Visits by DMISID'!$C$5:$K$164,7,FALSE)</f>
        <v>173745</v>
      </c>
      <c r="I125" s="123">
        <f>VLOOKUP($C125,'[1]OP Visits by DMISID'!$C$5:$K$164,8,FALSE)</f>
        <v>161540</v>
      </c>
      <c r="J125" s="123">
        <f>VLOOKUP($C125,'[1]OP Visits by DMISID'!$C$5:$K$164,9,FALSE)</f>
        <v>2874</v>
      </c>
    </row>
    <row r="126" spans="2:10" ht="15" thickBot="1" x14ac:dyDescent="0.35">
      <c r="B126" s="106" t="s">
        <v>21</v>
      </c>
      <c r="C126" s="106" t="s">
        <v>256</v>
      </c>
      <c r="D126" s="152" t="s">
        <v>257</v>
      </c>
      <c r="E126" s="123">
        <f>VLOOKUP($C126,'[1]OP Visits by DMISID'!$C$5:$K$164,4,FALSE)</f>
        <v>68446</v>
      </c>
      <c r="F126" s="123">
        <f>VLOOKUP($C126,'[1]OP Visits by DMISID'!$C$5:$K$164,5,FALSE)</f>
        <v>61994</v>
      </c>
      <c r="G126" s="123">
        <f>VLOOKUP($C126,'[1]OP Visits by DMISID'!$C$5:$K$164,6,FALSE)</f>
        <v>43432</v>
      </c>
      <c r="H126" s="123">
        <f>VLOOKUP($C126,'[1]OP Visits by DMISID'!$C$5:$K$164,7,FALSE)</f>
        <v>45072</v>
      </c>
      <c r="I126" s="123">
        <f>VLOOKUP($C126,'[1]OP Visits by DMISID'!$C$5:$K$164,8,FALSE)</f>
        <v>10345</v>
      </c>
      <c r="J126" s="123">
        <f>VLOOKUP($C126,'[1]OP Visits by DMISID'!$C$5:$K$164,9,FALSE)</f>
        <v>0</v>
      </c>
    </row>
    <row r="127" spans="2:10" ht="15" thickBot="1" x14ac:dyDescent="0.35">
      <c r="B127" s="106" t="s">
        <v>21</v>
      </c>
      <c r="C127" s="106" t="s">
        <v>258</v>
      </c>
      <c r="D127" s="106" t="s">
        <v>259</v>
      </c>
      <c r="E127" s="123">
        <f>VLOOKUP($C127,'[1]OP Visits by DMISID'!$C$5:$K$164,4,FALSE)</f>
        <v>75359</v>
      </c>
      <c r="F127" s="123">
        <f>VLOOKUP($C127,'[1]OP Visits by DMISID'!$C$5:$K$164,5,FALSE)</f>
        <v>70461</v>
      </c>
      <c r="G127" s="123">
        <f>VLOOKUP($C127,'[1]OP Visits by DMISID'!$C$5:$K$164,6,FALSE)</f>
        <v>62623</v>
      </c>
      <c r="H127" s="123">
        <f>VLOOKUP($C127,'[1]OP Visits by DMISID'!$C$5:$K$164,7,FALSE)</f>
        <v>54900</v>
      </c>
      <c r="I127" s="123">
        <f>VLOOKUP($C127,'[1]OP Visits by DMISID'!$C$5:$K$164,8,FALSE)</f>
        <v>28860</v>
      </c>
      <c r="J127" s="123">
        <f>VLOOKUP($C127,'[1]OP Visits by DMISID'!$C$5:$K$164,9,FALSE)</f>
        <v>25060</v>
      </c>
    </row>
    <row r="128" spans="2:10" ht="15" thickBot="1" x14ac:dyDescent="0.35">
      <c r="B128" s="106" t="s">
        <v>21</v>
      </c>
      <c r="C128" s="106" t="s">
        <v>260</v>
      </c>
      <c r="D128" s="106" t="s">
        <v>261</v>
      </c>
      <c r="E128" s="123">
        <f>VLOOKUP($C128,'[1]OP Visits by DMISID'!$C$5:$K$164,4,FALSE)</f>
        <v>31628</v>
      </c>
      <c r="F128" s="123">
        <f>VLOOKUP($C128,'[1]OP Visits by DMISID'!$C$5:$K$164,5,FALSE)</f>
        <v>25206</v>
      </c>
      <c r="G128" s="123">
        <f>VLOOKUP($C128,'[1]OP Visits by DMISID'!$C$5:$K$164,6,FALSE)</f>
        <v>26475</v>
      </c>
      <c r="H128" s="123">
        <f>VLOOKUP($C128,'[1]OP Visits by DMISID'!$C$5:$K$164,7,FALSE)</f>
        <v>27738</v>
      </c>
      <c r="I128" s="123">
        <f>VLOOKUP($C128,'[1]OP Visits by DMISID'!$C$5:$K$164,8,FALSE)</f>
        <v>24976</v>
      </c>
      <c r="J128" s="123">
        <f>VLOOKUP($C128,'[1]OP Visits by DMISID'!$C$5:$K$164,9,FALSE)</f>
        <v>22576</v>
      </c>
    </row>
    <row r="129" spans="2:10" ht="15" thickBot="1" x14ac:dyDescent="0.35">
      <c r="B129" s="106" t="s">
        <v>21</v>
      </c>
      <c r="C129" s="106" t="s">
        <v>262</v>
      </c>
      <c r="D129" s="106" t="s">
        <v>263</v>
      </c>
      <c r="E129" s="123" t="str">
        <f>VLOOKUP($C129,'[1]OP Visits by DMISID'!$C$5:$K$164,4,FALSE)</f>
        <v>NULL</v>
      </c>
      <c r="F129" s="123" t="str">
        <f>VLOOKUP($C129,'[1]OP Visits by DMISID'!$C$5:$K$164,5,FALSE)</f>
        <v>NULL</v>
      </c>
      <c r="G129" s="123" t="str">
        <f>VLOOKUP($C129,'[1]OP Visits by DMISID'!$C$5:$K$164,6,FALSE)</f>
        <v>NULL</v>
      </c>
      <c r="H129" s="123" t="str">
        <f>VLOOKUP($C129,'[1]OP Visits by DMISID'!$C$5:$K$164,7,FALSE)</f>
        <v>NULL</v>
      </c>
      <c r="I129" s="123" t="str">
        <f>VLOOKUP($C129,'[1]OP Visits by DMISID'!$C$5:$K$164,8,FALSE)</f>
        <v>NULL</v>
      </c>
      <c r="J129" s="123" t="str">
        <f>VLOOKUP($C129,'[1]OP Visits by DMISID'!$C$5:$K$164,9,FALSE)</f>
        <v>NULL</v>
      </c>
    </row>
    <row r="130" spans="2:10" ht="15" thickBot="1" x14ac:dyDescent="0.35">
      <c r="B130" s="106" t="s">
        <v>21</v>
      </c>
      <c r="C130" s="106" t="s">
        <v>264</v>
      </c>
      <c r="D130" s="106" t="s">
        <v>265</v>
      </c>
      <c r="E130" s="123">
        <f>VLOOKUP($C130,'[1]OP Visits by DMISID'!$C$5:$K$164,4,FALSE)</f>
        <v>55688</v>
      </c>
      <c r="F130" s="123">
        <f>VLOOKUP($C130,'[1]OP Visits by DMISID'!$C$5:$K$164,5,FALSE)</f>
        <v>40406</v>
      </c>
      <c r="G130" s="123">
        <f>VLOOKUP($C130,'[1]OP Visits by DMISID'!$C$5:$K$164,6,FALSE)</f>
        <v>39562</v>
      </c>
      <c r="H130" s="123">
        <f>VLOOKUP($C130,'[1]OP Visits by DMISID'!$C$5:$K$164,7,FALSE)</f>
        <v>39645</v>
      </c>
      <c r="I130" s="123">
        <f>VLOOKUP($C130,'[1]OP Visits by DMISID'!$C$5:$K$164,8,FALSE)</f>
        <v>59983</v>
      </c>
      <c r="J130" s="123">
        <f>VLOOKUP($C130,'[1]OP Visits by DMISID'!$C$5:$K$164,9,FALSE)</f>
        <v>38750</v>
      </c>
    </row>
    <row r="131" spans="2:10" ht="15" thickBot="1" x14ac:dyDescent="0.35">
      <c r="B131" s="106" t="s">
        <v>21</v>
      </c>
      <c r="C131" s="106" t="s">
        <v>266</v>
      </c>
      <c r="D131" s="106" t="s">
        <v>267</v>
      </c>
      <c r="E131" s="123">
        <f>VLOOKUP($C131,'[1]OP Visits by DMISID'!$C$5:$K$164,4,FALSE)</f>
        <v>65291</v>
      </c>
      <c r="F131" s="123">
        <f>VLOOKUP($C131,'[1]OP Visits by DMISID'!$C$5:$K$164,5,FALSE)</f>
        <v>57464</v>
      </c>
      <c r="G131" s="123">
        <f>VLOOKUP($C131,'[1]OP Visits by DMISID'!$C$5:$K$164,6,FALSE)</f>
        <v>56087</v>
      </c>
      <c r="H131" s="123">
        <f>VLOOKUP($C131,'[1]OP Visits by DMISID'!$C$5:$K$164,7,FALSE)</f>
        <v>56321</v>
      </c>
      <c r="I131" s="123">
        <f>VLOOKUP($C131,'[1]OP Visits by DMISID'!$C$5:$K$164,8,FALSE)</f>
        <v>56092</v>
      </c>
      <c r="J131" s="123">
        <f>VLOOKUP($C131,'[1]OP Visits by DMISID'!$C$5:$K$164,9,FALSE)</f>
        <v>59762</v>
      </c>
    </row>
    <row r="132" spans="2:10" ht="15" thickBot="1" x14ac:dyDescent="0.35">
      <c r="B132" s="106" t="s">
        <v>268</v>
      </c>
      <c r="C132" s="106" t="s">
        <v>269</v>
      </c>
      <c r="D132" s="106" t="s">
        <v>270</v>
      </c>
      <c r="E132" s="123">
        <f>VLOOKUP($C132,'[1]OP Visits by DMISID'!$C$5:$K$164,4,FALSE)</f>
        <v>615897</v>
      </c>
      <c r="F132" s="123">
        <f>VLOOKUP($C132,'[1]OP Visits by DMISID'!$C$5:$K$164,5,FALSE)</f>
        <v>1175163</v>
      </c>
      <c r="G132" s="123">
        <f>VLOOKUP($C132,'[1]OP Visits by DMISID'!$C$5:$K$164,6,FALSE)</f>
        <v>530437</v>
      </c>
      <c r="H132" s="123">
        <f>VLOOKUP($C132,'[1]OP Visits by DMISID'!$C$5:$K$164,7,FALSE)</f>
        <v>832335</v>
      </c>
      <c r="I132" s="123">
        <f>VLOOKUP($C132,'[1]OP Visits by DMISID'!$C$5:$K$164,8,FALSE)</f>
        <v>541768</v>
      </c>
      <c r="J132" s="123">
        <f>VLOOKUP($C132,'[1]OP Visits by DMISID'!$C$5:$K$164,9,FALSE)</f>
        <v>676536</v>
      </c>
    </row>
    <row r="133" spans="2:10" ht="15" thickBot="1" x14ac:dyDescent="0.35">
      <c r="B133" s="106" t="s">
        <v>268</v>
      </c>
      <c r="C133" s="106" t="s">
        <v>271</v>
      </c>
      <c r="D133" s="106" t="s">
        <v>272</v>
      </c>
      <c r="E133" s="123">
        <f>VLOOKUP($C133,'[1]OP Visits by DMISID'!$C$5:$K$164,4,FALSE)</f>
        <v>422183</v>
      </c>
      <c r="F133" s="123">
        <f>VLOOKUP($C133,'[1]OP Visits by DMISID'!$C$5:$K$164,5,FALSE)</f>
        <v>533131</v>
      </c>
      <c r="G133" s="123">
        <f>VLOOKUP($C133,'[1]OP Visits by DMISID'!$C$5:$K$164,6,FALSE)</f>
        <v>452544</v>
      </c>
      <c r="H133" s="123">
        <f>VLOOKUP($C133,'[1]OP Visits by DMISID'!$C$5:$K$164,7,FALSE)</f>
        <v>399724</v>
      </c>
      <c r="I133" s="123">
        <f>VLOOKUP($C133,'[1]OP Visits by DMISID'!$C$5:$K$164,8,FALSE)</f>
        <v>738958</v>
      </c>
      <c r="J133" s="123">
        <f>VLOOKUP($C133,'[1]OP Visits by DMISID'!$C$5:$K$164,9,FALSE)</f>
        <v>401210</v>
      </c>
    </row>
    <row r="134" spans="2:10" x14ac:dyDescent="0.3">
      <c r="E134" s="32"/>
      <c r="F134" s="32"/>
      <c r="G134" s="32"/>
      <c r="H134" s="32"/>
      <c r="I134" s="32"/>
      <c r="J134" s="32"/>
    </row>
  </sheetData>
  <sheetProtection algorithmName="SHA-512" hashValue="rRsbm1eXq4MqkmCf0EOVR5pC/Q+o6CIhboksREAg05JH6PXFVHefjmVkIl5cTn0YWTnwIU2SSIAGSVlNF36SlQ==" saltValue="CFHOhuw7XaQm9jkpZdVHP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workbookViewId="0"/>
  </sheetViews>
  <sheetFormatPr defaultRowHeight="14.4" x14ac:dyDescent="0.3"/>
  <cols>
    <col min="4" max="4" width="48.5546875" bestFit="1" customWidth="1"/>
    <col min="5" max="5" width="13.88671875" bestFit="1" customWidth="1"/>
    <col min="6" max="6" width="13.33203125" customWidth="1"/>
    <col min="7" max="7" width="14.109375" customWidth="1"/>
    <col min="8" max="8" width="13.6640625" customWidth="1"/>
    <col min="9" max="9" width="14.44140625" customWidth="1"/>
    <col min="10" max="10" width="15.6640625" customWidth="1"/>
    <col min="11" max="11" width="18.88671875" bestFit="1" customWidth="1"/>
    <col min="12" max="12" width="15.6640625" customWidth="1"/>
    <col min="16" max="16" width="17.5546875" customWidth="1"/>
    <col min="17" max="17" width="17.33203125" customWidth="1"/>
    <col min="18" max="18" width="19" customWidth="1"/>
  </cols>
  <sheetData>
    <row r="1" spans="1:18" x14ac:dyDescent="0.3">
      <c r="A1" s="42" t="s">
        <v>284</v>
      </c>
      <c r="B1" s="17"/>
      <c r="C1" s="17"/>
      <c r="D1" s="17"/>
      <c r="E1" s="17"/>
      <c r="F1" s="17"/>
      <c r="G1" s="17"/>
      <c r="H1" s="17"/>
      <c r="I1" s="17"/>
      <c r="J1" s="17"/>
    </row>
    <row r="3" spans="1:18" ht="15" thickBot="1" x14ac:dyDescent="0.35">
      <c r="A3" s="17"/>
      <c r="B3" s="42" t="s">
        <v>1</v>
      </c>
      <c r="C3" s="43" t="s">
        <v>2</v>
      </c>
      <c r="D3" s="43" t="s">
        <v>274</v>
      </c>
      <c r="E3" s="18"/>
      <c r="F3" s="42" t="s">
        <v>285</v>
      </c>
      <c r="G3" s="18"/>
      <c r="H3" s="17"/>
      <c r="I3" s="17"/>
      <c r="J3" s="17"/>
    </row>
    <row r="4" spans="1:18" ht="15" thickBot="1" x14ac:dyDescent="0.35">
      <c r="A4" s="17"/>
      <c r="B4" s="17"/>
      <c r="C4" s="17"/>
      <c r="D4" s="17"/>
      <c r="E4" s="77" t="s">
        <v>5</v>
      </c>
      <c r="F4" s="77" t="s">
        <v>6</v>
      </c>
      <c r="G4" s="77" t="s">
        <v>7</v>
      </c>
      <c r="H4" s="77" t="s">
        <v>8</v>
      </c>
      <c r="I4" s="77" t="s">
        <v>9</v>
      </c>
      <c r="J4" s="77" t="s">
        <v>10</v>
      </c>
      <c r="K4" s="116" t="s">
        <v>11</v>
      </c>
      <c r="L4" s="116" t="s">
        <v>12</v>
      </c>
      <c r="N4" s="16"/>
      <c r="O4" s="15"/>
      <c r="P4" s="115" t="s">
        <v>9</v>
      </c>
      <c r="Q4" s="21" t="s">
        <v>10</v>
      </c>
      <c r="R4" s="81" t="s">
        <v>12</v>
      </c>
    </row>
    <row r="5" spans="1:18" x14ac:dyDescent="0.3">
      <c r="A5" s="17"/>
      <c r="B5" s="74" t="s">
        <v>13</v>
      </c>
      <c r="C5" s="74" t="s">
        <v>16</v>
      </c>
      <c r="D5" s="74" t="s">
        <v>17</v>
      </c>
      <c r="E5" s="117">
        <f>VLOOKUP($C5,'[1]IP $ Collections by DMIS'!$C$5:$K$164,4,FALSE)</f>
        <v>556827.78</v>
      </c>
      <c r="F5" s="73">
        <f>VLOOKUP($C5,'[1]IP $ Collections by DMIS'!$C$5:$K$164,5,FALSE)</f>
        <v>862379.75</v>
      </c>
      <c r="G5" s="73">
        <f>VLOOKUP($C5,'[1]IP $ Collections by DMIS'!$C$5:$K$164,6,FALSE)</f>
        <v>940375.71</v>
      </c>
      <c r="H5" s="73">
        <f>VLOOKUP($C5,'[1]IP $ Collections by DMIS'!$C$5:$K$164,7,FALSE)</f>
        <v>261509.94</v>
      </c>
      <c r="I5" s="73">
        <f>VLOOKUP($C5,'[1]IP $ Collections by DMIS'!$C$5:$K$164,8,FALSE)</f>
        <v>623108.15</v>
      </c>
      <c r="J5" s="73">
        <f>VLOOKUP($C5,'[1]IP $ Collections by DMIS'!$C$5:$K$164,9,FALSE)</f>
        <v>939913.89</v>
      </c>
      <c r="K5" s="64">
        <v>1.0092964582972315</v>
      </c>
      <c r="L5" s="50">
        <f>(J5*K5)</f>
        <v>948651.76028137363</v>
      </c>
      <c r="N5" s="47" t="s">
        <v>13</v>
      </c>
      <c r="O5" s="51"/>
      <c r="P5" s="84">
        <f>SUM(I5:I14)</f>
        <v>3213527.9899999998</v>
      </c>
      <c r="Q5" s="84">
        <f t="shared" ref="Q5" si="0">SUM(J5:J14)</f>
        <v>4524021.8000000007</v>
      </c>
      <c r="R5" s="85">
        <f>SUM(L5:L14)</f>
        <v>4566079.1799994661</v>
      </c>
    </row>
    <row r="6" spans="1:18" x14ac:dyDescent="0.3">
      <c r="A6" s="17"/>
      <c r="B6" s="74" t="s">
        <v>13</v>
      </c>
      <c r="C6" s="74" t="s">
        <v>28</v>
      </c>
      <c r="D6" s="74" t="s">
        <v>29</v>
      </c>
      <c r="E6" s="117">
        <f>VLOOKUP($C6,'[1]IP $ Collections by DMIS'!$C$5:$K$164,4,FALSE)</f>
        <v>680809.06</v>
      </c>
      <c r="F6" s="73">
        <f>VLOOKUP($C6,'[1]IP $ Collections by DMIS'!$C$5:$K$164,5,FALSE)</f>
        <v>531159.77</v>
      </c>
      <c r="G6" s="73">
        <f>VLOOKUP($C6,'[1]IP $ Collections by DMIS'!$C$5:$K$164,6,FALSE)</f>
        <v>528494.81999999995</v>
      </c>
      <c r="H6" s="73">
        <f>VLOOKUP($C6,'[1]IP $ Collections by DMIS'!$C$5:$K$164,7,FALSE)</f>
        <v>49878.36</v>
      </c>
      <c r="I6" s="73">
        <f>VLOOKUP($C6,'[1]IP $ Collections by DMIS'!$C$5:$K$164,8,FALSE)</f>
        <v>311261.75</v>
      </c>
      <c r="J6" s="73">
        <f>VLOOKUP($C6,'[1]IP $ Collections by DMIS'!$C$5:$K$164,9,FALSE)</f>
        <v>395812.67</v>
      </c>
      <c r="K6" s="64">
        <v>1.0092964582972315</v>
      </c>
      <c r="L6" s="50">
        <f t="shared" ref="L6:L50" si="1">(J6*K6)</f>
        <v>399492.3259801708</v>
      </c>
      <c r="N6" s="47" t="s">
        <v>18</v>
      </c>
      <c r="O6" s="51"/>
      <c r="P6" s="85">
        <f>SUM(I15:I36)</f>
        <v>17786757.219999999</v>
      </c>
      <c r="Q6" s="85">
        <f t="shared" ref="Q6" si="2">SUM(J15:J36)</f>
        <v>16357905.639999999</v>
      </c>
      <c r="R6" s="85">
        <f>SUM(L15:L36)</f>
        <v>16509976.227612309</v>
      </c>
    </row>
    <row r="7" spans="1:18" x14ac:dyDescent="0.3">
      <c r="A7" s="17"/>
      <c r="B7" s="74" t="s">
        <v>13</v>
      </c>
      <c r="C7" s="74" t="s">
        <v>40</v>
      </c>
      <c r="D7" s="74" t="s">
        <v>41</v>
      </c>
      <c r="E7" s="117">
        <f>VLOOKUP($C7,'[1]IP $ Collections by DMIS'!$C$5:$K$164,4,FALSE)</f>
        <v>283400.69</v>
      </c>
      <c r="F7" s="73">
        <f>VLOOKUP($C7,'[1]IP $ Collections by DMIS'!$C$5:$K$164,5,FALSE)</f>
        <v>204058.8</v>
      </c>
      <c r="G7" s="73">
        <f>VLOOKUP($C7,'[1]IP $ Collections by DMIS'!$C$5:$K$164,6,FALSE)</f>
        <v>326393.99</v>
      </c>
      <c r="H7" s="73">
        <f>VLOOKUP($C7,'[1]IP $ Collections by DMIS'!$C$5:$K$164,7,FALSE)</f>
        <v>13461.2</v>
      </c>
      <c r="I7" s="73">
        <f>VLOOKUP($C7,'[1]IP $ Collections by DMIS'!$C$5:$K$164,8,FALSE)</f>
        <v>372153.32</v>
      </c>
      <c r="J7" s="73">
        <f>VLOOKUP($C7,'[1]IP $ Collections by DMIS'!$C$5:$K$164,9,FALSE)</f>
        <v>470094.28</v>
      </c>
      <c r="K7" s="64">
        <v>1.0092964582972315</v>
      </c>
      <c r="L7" s="50">
        <f t="shared" si="1"/>
        <v>474464.4918697871</v>
      </c>
      <c r="N7" s="47" t="s">
        <v>21</v>
      </c>
      <c r="O7" s="51"/>
      <c r="P7" s="85">
        <f>SUM(I37:I48)</f>
        <v>5706063.8900000006</v>
      </c>
      <c r="Q7" s="85">
        <f t="shared" ref="Q7" si="3">SUM(J37:J48)</f>
        <v>3778923.2800000003</v>
      </c>
      <c r="R7" s="85">
        <f>SUM(L37:L48)</f>
        <v>3814053.8826809572</v>
      </c>
    </row>
    <row r="8" spans="1:18" ht="15" thickBot="1" x14ac:dyDescent="0.35">
      <c r="B8" s="74" t="s">
        <v>13</v>
      </c>
      <c r="C8" s="74" t="s">
        <v>52</v>
      </c>
      <c r="D8" s="74" t="s">
        <v>53</v>
      </c>
      <c r="E8" s="117">
        <f>VLOOKUP($C8,'[1]IP $ Collections by DMIS'!$C$5:$K$164,4,FALSE)</f>
        <v>55487.6</v>
      </c>
      <c r="F8" s="73">
        <f>VLOOKUP($C8,'[1]IP $ Collections by DMIS'!$C$5:$K$164,5,FALSE)</f>
        <v>26397.77</v>
      </c>
      <c r="G8" s="73">
        <f>VLOOKUP($C8,'[1]IP $ Collections by DMIS'!$C$5:$K$164,6,FALSE)</f>
        <v>4275.99</v>
      </c>
      <c r="H8" s="73">
        <f>VLOOKUP($C8,'[1]IP $ Collections by DMIS'!$C$5:$K$164,7,FALSE)</f>
        <v>31244.39</v>
      </c>
      <c r="I8" s="73">
        <f>VLOOKUP($C8,'[1]IP $ Collections by DMIS'!$C$5:$K$164,8,FALSE)</f>
        <v>11376.49</v>
      </c>
      <c r="J8" s="73" t="str">
        <f>VLOOKUP($C8,'[1]IP $ Collections by DMIS'!$C$5:$K$164,9,FALSE)</f>
        <v>NULL</v>
      </c>
      <c r="K8" s="64">
        <v>1.0092964582972315</v>
      </c>
      <c r="L8" s="50">
        <v>0</v>
      </c>
      <c r="N8" s="47" t="s">
        <v>268</v>
      </c>
      <c r="O8" s="51"/>
      <c r="P8" s="85">
        <f>SUM(I49:I50)</f>
        <v>10570374.35</v>
      </c>
      <c r="Q8" s="85">
        <f>SUM(J49:J50)</f>
        <v>10888558.899999999</v>
      </c>
      <c r="R8" s="85">
        <f>SUM(L49:L50)</f>
        <v>10989783.933730798</v>
      </c>
    </row>
    <row r="9" spans="1:18" ht="15" thickBot="1" x14ac:dyDescent="0.35">
      <c r="B9" s="74" t="s">
        <v>13</v>
      </c>
      <c r="C9" s="74" t="s">
        <v>62</v>
      </c>
      <c r="D9" s="74" t="s">
        <v>63</v>
      </c>
      <c r="E9" s="117">
        <f>VLOOKUP($C9,'[1]IP $ Collections by DMIS'!$C$5:$K$164,4,FALSE)</f>
        <v>996577.67</v>
      </c>
      <c r="F9" s="73">
        <f>VLOOKUP($C9,'[1]IP $ Collections by DMIS'!$C$5:$K$164,5,FALSE)</f>
        <v>489045.93</v>
      </c>
      <c r="G9" s="73">
        <f>VLOOKUP($C9,'[1]IP $ Collections by DMIS'!$C$5:$K$164,6,FALSE)</f>
        <v>589710.93999999994</v>
      </c>
      <c r="H9" s="73">
        <f>VLOOKUP($C9,'[1]IP $ Collections by DMIS'!$C$5:$K$164,7,FALSE)</f>
        <v>261262.7</v>
      </c>
      <c r="I9" s="73">
        <f>VLOOKUP($C9,'[1]IP $ Collections by DMIS'!$C$5:$K$164,8,FALSE)</f>
        <v>315089.34999999998</v>
      </c>
      <c r="J9" s="73">
        <f>VLOOKUP($C9,'[1]IP $ Collections by DMIS'!$C$5:$K$164,9,FALSE)</f>
        <v>758331.68</v>
      </c>
      <c r="K9" s="64">
        <v>1.0092964582972315</v>
      </c>
      <c r="L9" s="50">
        <f t="shared" si="1"/>
        <v>765381.47883858951</v>
      </c>
      <c r="N9" s="48" t="s">
        <v>27</v>
      </c>
      <c r="O9" s="52"/>
      <c r="P9" s="86">
        <f>SUM(I5:I51)</f>
        <v>37276723.449999996</v>
      </c>
      <c r="Q9" s="86">
        <f t="shared" ref="Q9" si="4">SUM(J5:J51)</f>
        <v>35549409.620000005</v>
      </c>
      <c r="R9" s="86">
        <f>SUM(L5:L51)</f>
        <v>35879893.224023528</v>
      </c>
    </row>
    <row r="10" spans="1:18" x14ac:dyDescent="0.3">
      <c r="B10" s="74" t="s">
        <v>13</v>
      </c>
      <c r="C10" s="74" t="s">
        <v>72</v>
      </c>
      <c r="D10" s="74" t="s">
        <v>73</v>
      </c>
      <c r="E10" s="117">
        <f>VLOOKUP($C10,'[1]IP $ Collections by DMIS'!$C$5:$K$164,4,FALSE)</f>
        <v>575442.62</v>
      </c>
      <c r="F10" s="73">
        <f>VLOOKUP($C10,'[1]IP $ Collections by DMIS'!$C$5:$K$164,5,FALSE)</f>
        <v>989098.59</v>
      </c>
      <c r="G10" s="73">
        <f>VLOOKUP($C10,'[1]IP $ Collections by DMIS'!$C$5:$K$164,6,FALSE)</f>
        <v>787999.8</v>
      </c>
      <c r="H10" s="73">
        <f>VLOOKUP($C10,'[1]IP $ Collections by DMIS'!$C$5:$K$164,7,FALSE)</f>
        <v>315643.40999999997</v>
      </c>
      <c r="I10" s="73">
        <f>VLOOKUP($C10,'[1]IP $ Collections by DMIS'!$C$5:$K$164,8,FALSE)</f>
        <v>832651.65</v>
      </c>
      <c r="J10" s="73">
        <f>VLOOKUP($C10,'[1]IP $ Collections by DMIS'!$C$5:$K$164,9,FALSE)</f>
        <v>989524.8</v>
      </c>
      <c r="K10" s="64">
        <v>1.0092964582972315</v>
      </c>
      <c r="L10" s="50">
        <f t="shared" si="1"/>
        <v>998723.87603727635</v>
      </c>
    </row>
    <row r="11" spans="1:18" x14ac:dyDescent="0.3">
      <c r="B11" s="74" t="s">
        <v>13</v>
      </c>
      <c r="C11" s="74" t="s">
        <v>86</v>
      </c>
      <c r="D11" s="74" t="s">
        <v>87</v>
      </c>
      <c r="E11" s="117">
        <f>VLOOKUP($C11,'[1]IP $ Collections by DMIS'!$C$5:$K$164,4,FALSE)</f>
        <v>1113068.8999999999</v>
      </c>
      <c r="F11" s="73">
        <f>VLOOKUP($C11,'[1]IP $ Collections by DMIS'!$C$5:$K$164,5,FALSE)</f>
        <v>761335.08</v>
      </c>
      <c r="G11" s="73">
        <f>VLOOKUP($C11,'[1]IP $ Collections by DMIS'!$C$5:$K$164,6,FALSE)</f>
        <v>794488.7</v>
      </c>
      <c r="H11" s="73">
        <f>VLOOKUP($C11,'[1]IP $ Collections by DMIS'!$C$5:$K$164,7,FALSE)</f>
        <v>80678.210000000006</v>
      </c>
      <c r="I11" s="73">
        <f>VLOOKUP($C11,'[1]IP $ Collections by DMIS'!$C$5:$K$164,8,FALSE)</f>
        <v>586977.68999999994</v>
      </c>
      <c r="J11" s="73">
        <f>VLOOKUP($C11,'[1]IP $ Collections by DMIS'!$C$5:$K$164,9,FALSE)</f>
        <v>876298.99</v>
      </c>
      <c r="K11" s="64">
        <v>1.0092964582972315</v>
      </c>
      <c r="L11" s="50">
        <f t="shared" si="1"/>
        <v>884445.46701644105</v>
      </c>
    </row>
    <row r="12" spans="1:18" x14ac:dyDescent="0.3">
      <c r="B12" s="74" t="s">
        <v>13</v>
      </c>
      <c r="C12" s="74" t="s">
        <v>106</v>
      </c>
      <c r="D12" s="74" t="s">
        <v>107</v>
      </c>
      <c r="E12" s="117">
        <f>VLOOKUP($C12,'[1]IP $ Collections by DMIS'!$C$5:$K$164,4,FALSE)</f>
        <v>217721.94</v>
      </c>
      <c r="F12" s="73">
        <f>VLOOKUP($C12,'[1]IP $ Collections by DMIS'!$C$5:$K$164,5,FALSE)</f>
        <v>141352.49</v>
      </c>
      <c r="G12" s="73">
        <f>VLOOKUP($C12,'[1]IP $ Collections by DMIS'!$C$5:$K$164,6,FALSE)</f>
        <v>229714.96</v>
      </c>
      <c r="H12" s="73">
        <f>VLOOKUP($C12,'[1]IP $ Collections by DMIS'!$C$5:$K$164,7,FALSE)</f>
        <v>14648.05</v>
      </c>
      <c r="I12" s="73">
        <f>VLOOKUP($C12,'[1]IP $ Collections by DMIS'!$C$5:$K$164,8,FALSE)</f>
        <v>133077.75</v>
      </c>
      <c r="J12" s="73">
        <f>VLOOKUP($C12,'[1]IP $ Collections by DMIS'!$C$5:$K$164,9,FALSE)</f>
        <v>87389.28</v>
      </c>
      <c r="K12" s="64">
        <v>1.0092964582972315</v>
      </c>
      <c r="L12" s="50">
        <f t="shared" si="1"/>
        <v>88201.690797145086</v>
      </c>
    </row>
    <row r="13" spans="1:18" x14ac:dyDescent="0.3">
      <c r="B13" s="74" t="s">
        <v>13</v>
      </c>
      <c r="C13" s="74" t="s">
        <v>142</v>
      </c>
      <c r="D13" s="74" t="s">
        <v>143</v>
      </c>
      <c r="E13" s="117" t="str">
        <f>VLOOKUP($C13,'[1]IP $ Collections by DMIS'!$C$5:$K$164,4,FALSE)</f>
        <v>NULL</v>
      </c>
      <c r="F13" s="73" t="str">
        <f>VLOOKUP($C13,'[1]IP $ Collections by DMIS'!$C$5:$K$164,5,FALSE)</f>
        <v>NULL</v>
      </c>
      <c r="G13" s="73" t="str">
        <f>VLOOKUP($C13,'[1]IP $ Collections by DMIS'!$C$5:$K$164,6,FALSE)</f>
        <v>NULL</v>
      </c>
      <c r="H13" s="73">
        <f>VLOOKUP($C13,'[1]IP $ Collections by DMIS'!$C$5:$K$164,7,FALSE)</f>
        <v>0</v>
      </c>
      <c r="I13" s="73">
        <f>VLOOKUP($C13,'[1]IP $ Collections by DMIS'!$C$5:$K$164,8,FALSE)</f>
        <v>27831.84</v>
      </c>
      <c r="J13" s="73">
        <f>VLOOKUP($C13,'[1]IP $ Collections by DMIS'!$C$5:$K$164,9,FALSE)</f>
        <v>6656.21</v>
      </c>
      <c r="K13" s="64">
        <v>1.0092964582972315</v>
      </c>
      <c r="L13" s="50">
        <f t="shared" si="1"/>
        <v>6718.0891786826151</v>
      </c>
    </row>
    <row r="14" spans="1:18" x14ac:dyDescent="0.3">
      <c r="B14" s="74" t="s">
        <v>13</v>
      </c>
      <c r="C14" s="74" t="s">
        <v>144</v>
      </c>
      <c r="D14" s="74" t="s">
        <v>145</v>
      </c>
      <c r="E14" s="117" t="str">
        <f>VLOOKUP($C14,'[1]IP $ Collections by DMIS'!$C$5:$K$164,4,FALSE)</f>
        <v>NULL</v>
      </c>
      <c r="F14" s="73" t="str">
        <f>VLOOKUP($C14,'[1]IP $ Collections by DMIS'!$C$5:$K$164,5,FALSE)</f>
        <v>NULL</v>
      </c>
      <c r="G14" s="73" t="str">
        <f>VLOOKUP($C14,'[1]IP $ Collections by DMIS'!$C$5:$K$164,6,FALSE)</f>
        <v>NULL</v>
      </c>
      <c r="H14" s="73">
        <f>VLOOKUP($C14,'[1]IP $ Collections by DMIS'!$C$5:$K$164,7,FALSE)</f>
        <v>0</v>
      </c>
      <c r="I14" s="73">
        <f>VLOOKUP($C14,'[1]IP $ Collections by DMIS'!$C$5:$K$164,8,FALSE)</f>
        <v>0</v>
      </c>
      <c r="J14" s="73">
        <f>VLOOKUP($C14,'[1]IP $ Collections by DMIS'!$C$5:$K$164,9,FALSE)</f>
        <v>0</v>
      </c>
      <c r="K14" s="64">
        <v>1.0092964582972315</v>
      </c>
      <c r="L14" s="50">
        <f t="shared" si="1"/>
        <v>0</v>
      </c>
    </row>
    <row r="15" spans="1:18" x14ac:dyDescent="0.3">
      <c r="B15" s="74" t="s">
        <v>18</v>
      </c>
      <c r="C15" s="74" t="s">
        <v>160</v>
      </c>
      <c r="D15" s="74" t="s">
        <v>161</v>
      </c>
      <c r="E15" s="117">
        <f>VLOOKUP($C15,'[1]IP $ Collections by DMIS'!$C$5:$K$164,4,FALSE)</f>
        <v>369443.67</v>
      </c>
      <c r="F15" s="73">
        <f>VLOOKUP($C15,'[1]IP $ Collections by DMIS'!$C$5:$K$164,5,FALSE)</f>
        <v>359201.04</v>
      </c>
      <c r="G15" s="73">
        <f>VLOOKUP($C15,'[1]IP $ Collections by DMIS'!$C$5:$K$164,6,FALSE)</f>
        <v>327499.89</v>
      </c>
      <c r="H15" s="73">
        <f>VLOOKUP($C15,'[1]IP $ Collections by DMIS'!$C$5:$K$164,7,FALSE)</f>
        <v>62348.43</v>
      </c>
      <c r="I15" s="73">
        <f>VLOOKUP($C15,'[1]IP $ Collections by DMIS'!$C$5:$K$164,8,FALSE)</f>
        <v>157414.92000000001</v>
      </c>
      <c r="J15" s="73">
        <f>VLOOKUP($C15,'[1]IP $ Collections by DMIS'!$C$5:$K$164,9,FALSE)</f>
        <v>171928.06</v>
      </c>
      <c r="K15" s="64">
        <v>1.0092964582972315</v>
      </c>
      <c r="L15" s="50">
        <f t="shared" si="1"/>
        <v>173526.38203991391</v>
      </c>
    </row>
    <row r="16" spans="1:18" x14ac:dyDescent="0.3">
      <c r="B16" s="74" t="s">
        <v>18</v>
      </c>
      <c r="C16" s="74" t="s">
        <v>164</v>
      </c>
      <c r="D16" s="74" t="s">
        <v>165</v>
      </c>
      <c r="E16" s="117">
        <f>VLOOKUP($C16,'[1]IP $ Collections by DMIS'!$C$5:$K$164,4,FALSE)</f>
        <v>290913.15000000002</v>
      </c>
      <c r="F16" s="73">
        <f>VLOOKUP($C16,'[1]IP $ Collections by DMIS'!$C$5:$K$164,5,FALSE)</f>
        <v>90137.88</v>
      </c>
      <c r="G16" s="73">
        <f>VLOOKUP($C16,'[1]IP $ Collections by DMIS'!$C$5:$K$164,6,FALSE)</f>
        <v>145780.85999999999</v>
      </c>
      <c r="H16" s="73">
        <f>VLOOKUP($C16,'[1]IP $ Collections by DMIS'!$C$5:$K$164,7,FALSE)</f>
        <v>110111.48</v>
      </c>
      <c r="I16" s="73">
        <f>VLOOKUP($C16,'[1]IP $ Collections by DMIS'!$C$5:$K$164,8,FALSE)</f>
        <v>362609.3</v>
      </c>
      <c r="J16" s="73">
        <f>VLOOKUP($C16,'[1]IP $ Collections by DMIS'!$C$5:$K$164,9,FALSE)</f>
        <v>233871.96</v>
      </c>
      <c r="K16" s="64">
        <v>1.0092964582972315</v>
      </c>
      <c r="L16" s="50">
        <f t="shared" si="1"/>
        <v>236046.14092303178</v>
      </c>
    </row>
    <row r="17" spans="2:12" x14ac:dyDescent="0.3">
      <c r="B17" s="74" t="s">
        <v>18</v>
      </c>
      <c r="C17" s="74" t="s">
        <v>168</v>
      </c>
      <c r="D17" s="74" t="s">
        <v>169</v>
      </c>
      <c r="E17" s="117">
        <f>VLOOKUP($C17,'[1]IP $ Collections by DMIS'!$C$5:$K$164,4,FALSE)</f>
        <v>889896.93</v>
      </c>
      <c r="F17" s="73">
        <f>VLOOKUP($C17,'[1]IP $ Collections by DMIS'!$C$5:$K$164,5,FALSE)</f>
        <v>738956.65</v>
      </c>
      <c r="G17" s="73">
        <f>VLOOKUP($C17,'[1]IP $ Collections by DMIS'!$C$5:$K$164,6,FALSE)</f>
        <v>1028732.34</v>
      </c>
      <c r="H17" s="73">
        <f>VLOOKUP($C17,'[1]IP $ Collections by DMIS'!$C$5:$K$164,7,FALSE)</f>
        <v>466971.41</v>
      </c>
      <c r="I17" s="73">
        <f>VLOOKUP($C17,'[1]IP $ Collections by DMIS'!$C$5:$K$164,8,FALSE)</f>
        <v>1487087.73</v>
      </c>
      <c r="J17" s="73">
        <f>VLOOKUP($C17,'[1]IP $ Collections by DMIS'!$C$5:$K$164,9,FALSE)</f>
        <v>894335.37</v>
      </c>
      <c r="K17" s="64">
        <v>1.0092964582972315</v>
      </c>
      <c r="L17" s="50">
        <f t="shared" si="1"/>
        <v>902649.52147094405</v>
      </c>
    </row>
    <row r="18" spans="2:12" x14ac:dyDescent="0.3">
      <c r="B18" s="74" t="s">
        <v>18</v>
      </c>
      <c r="C18" s="74" t="s">
        <v>170</v>
      </c>
      <c r="D18" s="74" t="s">
        <v>171</v>
      </c>
      <c r="E18" s="117">
        <f>VLOOKUP($C18,'[1]IP $ Collections by DMIS'!$C$5:$K$164,4,FALSE)</f>
        <v>100367.91</v>
      </c>
      <c r="F18" s="73">
        <f>VLOOKUP($C18,'[1]IP $ Collections by DMIS'!$C$5:$K$164,5,FALSE)</f>
        <v>96318.34</v>
      </c>
      <c r="G18" s="73">
        <f>VLOOKUP($C18,'[1]IP $ Collections by DMIS'!$C$5:$K$164,6,FALSE)</f>
        <v>95200.93</v>
      </c>
      <c r="H18" s="73">
        <f>VLOOKUP($C18,'[1]IP $ Collections by DMIS'!$C$5:$K$164,7,FALSE)</f>
        <v>72400.009999999995</v>
      </c>
      <c r="I18" s="73">
        <f>VLOOKUP($C18,'[1]IP $ Collections by DMIS'!$C$5:$K$164,8,FALSE)</f>
        <v>299542.18</v>
      </c>
      <c r="J18" s="73">
        <f>VLOOKUP($C18,'[1]IP $ Collections by DMIS'!$C$5:$K$164,9,FALSE)</f>
        <v>92595.41</v>
      </c>
      <c r="K18" s="64">
        <v>1.0092964582972315</v>
      </c>
      <c r="L18" s="50">
        <f t="shared" si="1"/>
        <v>93456.219367580052</v>
      </c>
    </row>
    <row r="19" spans="2:12" x14ac:dyDescent="0.3">
      <c r="B19" s="74" t="s">
        <v>18</v>
      </c>
      <c r="C19" s="74" t="s">
        <v>172</v>
      </c>
      <c r="D19" s="74" t="s">
        <v>173</v>
      </c>
      <c r="E19" s="117">
        <f>VLOOKUP($C19,'[1]IP $ Collections by DMIS'!$C$5:$K$164,4,FALSE)</f>
        <v>84465.24</v>
      </c>
      <c r="F19" s="73">
        <f>VLOOKUP($C19,'[1]IP $ Collections by DMIS'!$C$5:$K$164,5,FALSE)</f>
        <v>143693.4</v>
      </c>
      <c r="G19" s="73">
        <f>VLOOKUP($C19,'[1]IP $ Collections by DMIS'!$C$5:$K$164,6,FALSE)</f>
        <v>103385.64</v>
      </c>
      <c r="H19" s="73">
        <f>VLOOKUP($C19,'[1]IP $ Collections by DMIS'!$C$5:$K$164,7,FALSE)</f>
        <v>69961.02</v>
      </c>
      <c r="I19" s="73">
        <f>VLOOKUP($C19,'[1]IP $ Collections by DMIS'!$C$5:$K$164,8,FALSE)</f>
        <v>294250.33</v>
      </c>
      <c r="J19" s="73">
        <f>VLOOKUP($C19,'[1]IP $ Collections by DMIS'!$C$5:$K$164,9,FALSE)</f>
        <v>101600.3</v>
      </c>
      <c r="K19" s="64">
        <v>1.0092964582972315</v>
      </c>
      <c r="L19" s="50">
        <f t="shared" si="1"/>
        <v>102544.82295193621</v>
      </c>
    </row>
    <row r="20" spans="2:12" x14ac:dyDescent="0.3">
      <c r="B20" s="74" t="s">
        <v>18</v>
      </c>
      <c r="C20" s="74" t="s">
        <v>174</v>
      </c>
      <c r="D20" s="74" t="s">
        <v>175</v>
      </c>
      <c r="E20" s="117">
        <f>VLOOKUP($C20,'[1]IP $ Collections by DMIS'!$C$5:$K$164,4,FALSE)</f>
        <v>3151308.4</v>
      </c>
      <c r="F20" s="73">
        <f>VLOOKUP($C20,'[1]IP $ Collections by DMIS'!$C$5:$K$164,5,FALSE)</f>
        <v>1715402.66</v>
      </c>
      <c r="G20" s="73">
        <f>VLOOKUP($C20,'[1]IP $ Collections by DMIS'!$C$5:$K$164,6,FALSE)</f>
        <v>1977565.49</v>
      </c>
      <c r="H20" s="73">
        <f>VLOOKUP($C20,'[1]IP $ Collections by DMIS'!$C$5:$K$164,7,FALSE)</f>
        <v>1470072.48</v>
      </c>
      <c r="I20" s="73">
        <f>VLOOKUP($C20,'[1]IP $ Collections by DMIS'!$C$5:$K$164,8,FALSE)</f>
        <v>1336129.0900000001</v>
      </c>
      <c r="J20" s="73">
        <f>VLOOKUP($C20,'[1]IP $ Collections by DMIS'!$C$5:$K$164,9,FALSE)</f>
        <v>2735819.05</v>
      </c>
      <c r="K20" s="64">
        <v>1.0092964582972315</v>
      </c>
      <c r="L20" s="50">
        <f t="shared" si="1"/>
        <v>2761252.4777070964</v>
      </c>
    </row>
    <row r="21" spans="2:12" x14ac:dyDescent="0.3">
      <c r="B21" s="74" t="s">
        <v>18</v>
      </c>
      <c r="C21" s="74" t="s">
        <v>176</v>
      </c>
      <c r="D21" s="74" t="s">
        <v>177</v>
      </c>
      <c r="E21" s="117">
        <f>VLOOKUP($C21,'[1]IP $ Collections by DMIS'!$C$5:$K$164,4,FALSE)</f>
        <v>66722.53</v>
      </c>
      <c r="F21" s="73">
        <f>VLOOKUP($C21,'[1]IP $ Collections by DMIS'!$C$5:$K$164,5,FALSE)</f>
        <v>282220.28999999998</v>
      </c>
      <c r="G21" s="73">
        <f>VLOOKUP($C21,'[1]IP $ Collections by DMIS'!$C$5:$K$164,6,FALSE)</f>
        <v>125288.81</v>
      </c>
      <c r="H21" s="73">
        <f>VLOOKUP($C21,'[1]IP $ Collections by DMIS'!$C$5:$K$164,7,FALSE)</f>
        <v>138645.85</v>
      </c>
      <c r="I21" s="73">
        <f>VLOOKUP($C21,'[1]IP $ Collections by DMIS'!$C$5:$K$164,8,FALSE)</f>
        <v>74085.5</v>
      </c>
      <c r="J21" s="73">
        <f>VLOOKUP($C21,'[1]IP $ Collections by DMIS'!$C$5:$K$164,9,FALSE)</f>
        <v>43218.64</v>
      </c>
      <c r="K21" s="64">
        <v>1.0092964582972315</v>
      </c>
      <c r="L21" s="50">
        <f t="shared" si="1"/>
        <v>43620.42028442306</v>
      </c>
    </row>
    <row r="22" spans="2:12" x14ac:dyDescent="0.3">
      <c r="B22" s="74" t="s">
        <v>18</v>
      </c>
      <c r="C22" s="74" t="s">
        <v>180</v>
      </c>
      <c r="D22" s="74" t="s">
        <v>181</v>
      </c>
      <c r="E22" s="117">
        <f>VLOOKUP($C22,'[1]IP $ Collections by DMIS'!$C$5:$K$164,4,FALSE)</f>
        <v>130937.66</v>
      </c>
      <c r="F22" s="73">
        <f>VLOOKUP($C22,'[1]IP $ Collections by DMIS'!$C$5:$K$164,5,FALSE)</f>
        <v>47374.47</v>
      </c>
      <c r="G22" s="73">
        <f>VLOOKUP($C22,'[1]IP $ Collections by DMIS'!$C$5:$K$164,6,FALSE)</f>
        <v>47258.32</v>
      </c>
      <c r="H22" s="73">
        <f>VLOOKUP($C22,'[1]IP $ Collections by DMIS'!$C$5:$K$164,7,FALSE)</f>
        <v>71745.3</v>
      </c>
      <c r="I22" s="73">
        <f>VLOOKUP($C22,'[1]IP $ Collections by DMIS'!$C$5:$K$164,8,FALSE)</f>
        <v>12283.05</v>
      </c>
      <c r="J22" s="73">
        <f>VLOOKUP($C22,'[1]IP $ Collections by DMIS'!$C$5:$K$164,9,FALSE)</f>
        <v>20777.060000000001</v>
      </c>
      <c r="K22" s="64">
        <v>1.0092964582972315</v>
      </c>
      <c r="L22" s="50">
        <f t="shared" si="1"/>
        <v>20970.213071829079</v>
      </c>
    </row>
    <row r="23" spans="2:12" x14ac:dyDescent="0.3">
      <c r="B23" s="74" t="s">
        <v>18</v>
      </c>
      <c r="C23" s="74" t="s">
        <v>182</v>
      </c>
      <c r="D23" s="74" t="s">
        <v>183</v>
      </c>
      <c r="E23" s="117">
        <f>VLOOKUP($C23,'[1]IP $ Collections by DMIS'!$C$5:$K$164,4,FALSE)</f>
        <v>60264.72</v>
      </c>
      <c r="F23" s="73">
        <f>VLOOKUP($C23,'[1]IP $ Collections by DMIS'!$C$5:$K$164,5,FALSE)</f>
        <v>69608.69</v>
      </c>
      <c r="G23" s="73">
        <f>VLOOKUP($C23,'[1]IP $ Collections by DMIS'!$C$5:$K$164,6,FALSE)</f>
        <v>29247.77</v>
      </c>
      <c r="H23" s="73">
        <f>VLOOKUP($C23,'[1]IP $ Collections by DMIS'!$C$5:$K$164,7,FALSE)</f>
        <v>25986.71</v>
      </c>
      <c r="I23" s="73">
        <f>VLOOKUP($C23,'[1]IP $ Collections by DMIS'!$C$5:$K$164,8,FALSE)</f>
        <v>23167.58</v>
      </c>
      <c r="J23" s="73">
        <f>VLOOKUP($C23,'[1]IP $ Collections by DMIS'!$C$5:$K$164,9,FALSE)</f>
        <v>0</v>
      </c>
      <c r="K23" s="64">
        <v>1.0092964582972315</v>
      </c>
      <c r="L23" s="50">
        <f t="shared" si="1"/>
        <v>0</v>
      </c>
    </row>
    <row r="24" spans="2:12" x14ac:dyDescent="0.3">
      <c r="B24" s="74" t="s">
        <v>18</v>
      </c>
      <c r="C24" s="74" t="s">
        <v>184</v>
      </c>
      <c r="D24" s="74" t="s">
        <v>185</v>
      </c>
      <c r="E24" s="117">
        <f>VLOOKUP($C24,'[1]IP $ Collections by DMIS'!$C$5:$K$164,4,FALSE)</f>
        <v>26063</v>
      </c>
      <c r="F24" s="73">
        <f>VLOOKUP($C24,'[1]IP $ Collections by DMIS'!$C$5:$K$164,5,FALSE)</f>
        <v>56350.34</v>
      </c>
      <c r="G24" s="73">
        <f>VLOOKUP($C24,'[1]IP $ Collections by DMIS'!$C$5:$K$164,6,FALSE)</f>
        <v>36273.629999999997</v>
      </c>
      <c r="H24" s="73">
        <f>VLOOKUP($C24,'[1]IP $ Collections by DMIS'!$C$5:$K$164,7,FALSE)</f>
        <v>19572.05</v>
      </c>
      <c r="I24" s="73">
        <f>VLOOKUP($C24,'[1]IP $ Collections by DMIS'!$C$5:$K$164,8,FALSE)</f>
        <v>61808.27</v>
      </c>
      <c r="J24" s="73">
        <f>VLOOKUP($C24,'[1]IP $ Collections by DMIS'!$C$5:$K$164,9,FALSE)</f>
        <v>33484.76</v>
      </c>
      <c r="K24" s="64">
        <v>1.0092964582972315</v>
      </c>
      <c r="L24" s="50">
        <f t="shared" si="1"/>
        <v>33796.049674932809</v>
      </c>
    </row>
    <row r="25" spans="2:12" x14ac:dyDescent="0.3">
      <c r="B25" s="74" t="s">
        <v>18</v>
      </c>
      <c r="C25" s="74" t="s">
        <v>188</v>
      </c>
      <c r="D25" s="74" t="s">
        <v>189</v>
      </c>
      <c r="E25" s="117">
        <f>VLOOKUP($C25,'[1]IP $ Collections by DMIS'!$C$5:$K$164,4,FALSE)</f>
        <v>7418.48</v>
      </c>
      <c r="F25" s="73">
        <f>VLOOKUP($C25,'[1]IP $ Collections by DMIS'!$C$5:$K$164,5,FALSE)</f>
        <v>28946.04</v>
      </c>
      <c r="G25" s="73">
        <f>VLOOKUP($C25,'[1]IP $ Collections by DMIS'!$C$5:$K$164,6,FALSE)</f>
        <v>8734.2099999999991</v>
      </c>
      <c r="H25" s="73">
        <f>VLOOKUP($C25,'[1]IP $ Collections by DMIS'!$C$5:$K$164,7,FALSE)</f>
        <v>145823.92000000001</v>
      </c>
      <c r="I25" s="73">
        <f>VLOOKUP($C25,'[1]IP $ Collections by DMIS'!$C$5:$K$164,8,FALSE)</f>
        <v>124422.59</v>
      </c>
      <c r="J25" s="73">
        <f>VLOOKUP($C25,'[1]IP $ Collections by DMIS'!$C$5:$K$164,9,FALSE)</f>
        <v>120615.02</v>
      </c>
      <c r="K25" s="64">
        <v>1.0092964582972315</v>
      </c>
      <c r="L25" s="50">
        <f t="shared" si="1"/>
        <v>121736.31250344975</v>
      </c>
    </row>
    <row r="26" spans="2:12" x14ac:dyDescent="0.3">
      <c r="B26" s="74" t="s">
        <v>18</v>
      </c>
      <c r="C26" s="74" t="s">
        <v>190</v>
      </c>
      <c r="D26" s="74" t="s">
        <v>191</v>
      </c>
      <c r="E26" s="117">
        <f>VLOOKUP($C26,'[1]IP $ Collections by DMIS'!$C$5:$K$164,4,FALSE)</f>
        <v>57532.87</v>
      </c>
      <c r="F26" s="73">
        <f>VLOOKUP($C26,'[1]IP $ Collections by DMIS'!$C$5:$K$164,5,FALSE)</f>
        <v>20873.099999999999</v>
      </c>
      <c r="G26" s="73">
        <f>VLOOKUP($C26,'[1]IP $ Collections by DMIS'!$C$5:$K$164,6,FALSE)</f>
        <v>4783.3100000000004</v>
      </c>
      <c r="H26" s="73">
        <f>VLOOKUP($C26,'[1]IP $ Collections by DMIS'!$C$5:$K$164,7,FALSE)</f>
        <v>0</v>
      </c>
      <c r="I26" s="73">
        <f>VLOOKUP($C26,'[1]IP $ Collections by DMIS'!$C$5:$K$164,8,FALSE)</f>
        <v>45050.77</v>
      </c>
      <c r="J26" s="73">
        <f>VLOOKUP($C26,'[1]IP $ Collections by DMIS'!$C$5:$K$164,9,FALSE)</f>
        <v>6682.31</v>
      </c>
      <c r="K26" s="64">
        <v>1.0092964582972315</v>
      </c>
      <c r="L26" s="50">
        <f t="shared" si="1"/>
        <v>6744.4318162441732</v>
      </c>
    </row>
    <row r="27" spans="2:12" x14ac:dyDescent="0.3">
      <c r="B27" s="74" t="s">
        <v>18</v>
      </c>
      <c r="C27" s="74" t="s">
        <v>192</v>
      </c>
      <c r="D27" s="74" t="s">
        <v>193</v>
      </c>
      <c r="E27" s="117">
        <f>VLOOKUP($C27,'[1]IP $ Collections by DMIS'!$C$5:$K$164,4,FALSE)</f>
        <v>1363581.54</v>
      </c>
      <c r="F27" s="73">
        <f>VLOOKUP($C27,'[1]IP $ Collections by DMIS'!$C$5:$K$164,5,FALSE)</f>
        <v>782561.74</v>
      </c>
      <c r="G27" s="73">
        <f>VLOOKUP($C27,'[1]IP $ Collections by DMIS'!$C$5:$K$164,6,FALSE)</f>
        <v>1000558.83</v>
      </c>
      <c r="H27" s="73">
        <f>VLOOKUP($C27,'[1]IP $ Collections by DMIS'!$C$5:$K$164,7,FALSE)</f>
        <v>776117.63</v>
      </c>
      <c r="I27" s="73">
        <f>VLOOKUP($C27,'[1]IP $ Collections by DMIS'!$C$5:$K$164,8,FALSE)</f>
        <v>998864.95</v>
      </c>
      <c r="J27" s="73">
        <f>VLOOKUP($C27,'[1]IP $ Collections by DMIS'!$C$5:$K$164,9,FALSE)</f>
        <v>878140.02</v>
      </c>
      <c r="K27" s="64">
        <v>1.0092964582972315</v>
      </c>
      <c r="L27" s="50">
        <f t="shared" si="1"/>
        <v>886303.61207506002</v>
      </c>
    </row>
    <row r="28" spans="2:12" x14ac:dyDescent="0.3">
      <c r="B28" s="74" t="s">
        <v>18</v>
      </c>
      <c r="C28" s="74" t="s">
        <v>194</v>
      </c>
      <c r="D28" s="74" t="s">
        <v>195</v>
      </c>
      <c r="E28" s="117">
        <f>VLOOKUP($C28,'[1]IP $ Collections by DMIS'!$C$5:$K$164,4,FALSE)</f>
        <v>162026.82999999999</v>
      </c>
      <c r="F28" s="73">
        <f>VLOOKUP($C28,'[1]IP $ Collections by DMIS'!$C$5:$K$164,5,FALSE)</f>
        <v>140316.23000000001</v>
      </c>
      <c r="G28" s="73">
        <f>VLOOKUP($C28,'[1]IP $ Collections by DMIS'!$C$5:$K$164,6,FALSE)</f>
        <v>49863.02</v>
      </c>
      <c r="H28" s="73">
        <f>VLOOKUP($C28,'[1]IP $ Collections by DMIS'!$C$5:$K$164,7,FALSE)</f>
        <v>33951.31</v>
      </c>
      <c r="I28" s="73">
        <f>VLOOKUP($C28,'[1]IP $ Collections by DMIS'!$C$5:$K$164,8,FALSE)</f>
        <v>23140.89</v>
      </c>
      <c r="J28" s="73">
        <f>VLOOKUP($C28,'[1]IP $ Collections by DMIS'!$C$5:$K$164,9,FALSE)</f>
        <v>0</v>
      </c>
      <c r="K28" s="64">
        <v>1.0092964582972315</v>
      </c>
      <c r="L28" s="50">
        <f t="shared" si="1"/>
        <v>0</v>
      </c>
    </row>
    <row r="29" spans="2:12" x14ac:dyDescent="0.3">
      <c r="B29" s="74" t="s">
        <v>18</v>
      </c>
      <c r="C29" s="74" t="s">
        <v>196</v>
      </c>
      <c r="D29" s="74" t="s">
        <v>197</v>
      </c>
      <c r="E29" s="117">
        <f>VLOOKUP($C29,'[1]IP $ Collections by DMIS'!$C$5:$K$164,4,FALSE)</f>
        <v>15920.45</v>
      </c>
      <c r="F29" s="73">
        <f>VLOOKUP($C29,'[1]IP $ Collections by DMIS'!$C$5:$K$164,5,FALSE)</f>
        <v>38839.5</v>
      </c>
      <c r="G29" s="73">
        <f>VLOOKUP($C29,'[1]IP $ Collections by DMIS'!$C$5:$K$164,6,FALSE)</f>
        <v>5493.99</v>
      </c>
      <c r="H29" s="73" t="str">
        <f>VLOOKUP($C29,'[1]IP $ Collections by DMIS'!$C$5:$K$164,7,FALSE)</f>
        <v>NULL</v>
      </c>
      <c r="I29" s="73">
        <f>VLOOKUP($C29,'[1]IP $ Collections by DMIS'!$C$5:$K$164,8,FALSE)</f>
        <v>0</v>
      </c>
      <c r="J29" s="73">
        <f>VLOOKUP($C29,'[1]IP $ Collections by DMIS'!$C$5:$K$164,9,FALSE)</f>
        <v>0</v>
      </c>
      <c r="K29" s="64">
        <v>1.0092964582972315</v>
      </c>
      <c r="L29" s="50">
        <f t="shared" si="1"/>
        <v>0</v>
      </c>
    </row>
    <row r="30" spans="2:12" x14ac:dyDescent="0.3">
      <c r="B30" s="74" t="s">
        <v>18</v>
      </c>
      <c r="C30" s="74" t="s">
        <v>198</v>
      </c>
      <c r="D30" s="74" t="s">
        <v>199</v>
      </c>
      <c r="E30" s="117">
        <f>VLOOKUP($C30,'[1]IP $ Collections by DMIS'!$C$5:$K$164,4,FALSE)</f>
        <v>907756.58</v>
      </c>
      <c r="F30" s="73">
        <f>VLOOKUP($C30,'[1]IP $ Collections by DMIS'!$C$5:$K$164,5,FALSE)</f>
        <v>627489.34</v>
      </c>
      <c r="G30" s="73">
        <f>VLOOKUP($C30,'[1]IP $ Collections by DMIS'!$C$5:$K$164,6,FALSE)</f>
        <v>565576.26</v>
      </c>
      <c r="H30" s="73">
        <f>VLOOKUP($C30,'[1]IP $ Collections by DMIS'!$C$5:$K$164,7,FALSE)</f>
        <v>500087.09</v>
      </c>
      <c r="I30" s="73">
        <f>VLOOKUP($C30,'[1]IP $ Collections by DMIS'!$C$5:$K$164,8,FALSE)</f>
        <v>640024.74</v>
      </c>
      <c r="J30" s="73">
        <f>VLOOKUP($C30,'[1]IP $ Collections by DMIS'!$C$5:$K$164,9,FALSE)</f>
        <v>771259.54</v>
      </c>
      <c r="K30" s="64">
        <v>1.0092964582972315</v>
      </c>
      <c r="L30" s="50">
        <f t="shared" si="1"/>
        <v>778429.52214995201</v>
      </c>
    </row>
    <row r="31" spans="2:12" x14ac:dyDescent="0.3">
      <c r="B31" s="74" t="s">
        <v>18</v>
      </c>
      <c r="C31" s="74" t="s">
        <v>200</v>
      </c>
      <c r="D31" s="74" t="s">
        <v>201</v>
      </c>
      <c r="E31" s="117">
        <f>VLOOKUP($C31,'[1]IP $ Collections by DMIS'!$C$5:$K$164,4,FALSE)</f>
        <v>6964747.2599999998</v>
      </c>
      <c r="F31" s="73">
        <f>VLOOKUP($C31,'[1]IP $ Collections by DMIS'!$C$5:$K$164,5,FALSE)</f>
        <v>5872977.3600000003</v>
      </c>
      <c r="G31" s="73">
        <f>VLOOKUP($C31,'[1]IP $ Collections by DMIS'!$C$5:$K$164,6,FALSE)</f>
        <v>6924398.6399999997</v>
      </c>
      <c r="H31" s="73">
        <f>VLOOKUP($C31,'[1]IP $ Collections by DMIS'!$C$5:$K$164,7,FALSE)</f>
        <v>6210136.9199999999</v>
      </c>
      <c r="I31" s="73">
        <f>VLOOKUP($C31,'[1]IP $ Collections by DMIS'!$C$5:$K$164,8,FALSE)</f>
        <v>6761204.5599999996</v>
      </c>
      <c r="J31" s="73">
        <f>VLOOKUP($C31,'[1]IP $ Collections by DMIS'!$C$5:$K$164,9,FALSE)</f>
        <v>5703607.7999999998</v>
      </c>
      <c r="K31" s="64">
        <v>1.0092964582972315</v>
      </c>
      <c r="L31" s="50">
        <f t="shared" si="1"/>
        <v>5756631.152056464</v>
      </c>
    </row>
    <row r="32" spans="2:12" x14ac:dyDescent="0.3">
      <c r="B32" s="74" t="s">
        <v>18</v>
      </c>
      <c r="C32" s="74" t="s">
        <v>202</v>
      </c>
      <c r="D32" s="74" t="s">
        <v>203</v>
      </c>
      <c r="E32" s="117">
        <f>VLOOKUP($C32,'[1]IP $ Collections by DMIS'!$C$5:$K$164,4,FALSE)</f>
        <v>429749.58</v>
      </c>
      <c r="F32" s="73">
        <f>VLOOKUP($C32,'[1]IP $ Collections by DMIS'!$C$5:$K$164,5,FALSE)</f>
        <v>299523.36</v>
      </c>
      <c r="G32" s="73">
        <f>VLOOKUP($C32,'[1]IP $ Collections by DMIS'!$C$5:$K$164,6,FALSE)</f>
        <v>361648.53</v>
      </c>
      <c r="H32" s="73">
        <f>VLOOKUP($C32,'[1]IP $ Collections by DMIS'!$C$5:$K$164,7,FALSE)</f>
        <v>260345.65</v>
      </c>
      <c r="I32" s="73">
        <f>VLOOKUP($C32,'[1]IP $ Collections by DMIS'!$C$5:$K$164,8,FALSE)</f>
        <v>352088.73</v>
      </c>
      <c r="J32" s="73">
        <f>VLOOKUP($C32,'[1]IP $ Collections by DMIS'!$C$5:$K$164,9,FALSE)</f>
        <v>492929.66</v>
      </c>
      <c r="K32" s="64">
        <v>1.0092964582972315</v>
      </c>
      <c r="L32" s="50">
        <f t="shared" si="1"/>
        <v>497512.16002765845</v>
      </c>
    </row>
    <row r="33" spans="2:16" x14ac:dyDescent="0.3">
      <c r="B33" s="74" t="s">
        <v>18</v>
      </c>
      <c r="C33" s="74" t="s">
        <v>208</v>
      </c>
      <c r="D33" s="74" t="s">
        <v>209</v>
      </c>
      <c r="E33" s="117">
        <f>VLOOKUP($C33,'[1]IP $ Collections by DMIS'!$C$5:$K$164,4,FALSE)</f>
        <v>3508285.13</v>
      </c>
      <c r="F33" s="73">
        <f>VLOOKUP($C33,'[1]IP $ Collections by DMIS'!$C$5:$K$164,5,FALSE)</f>
        <v>2953579.84</v>
      </c>
      <c r="G33" s="73">
        <f>VLOOKUP($C33,'[1]IP $ Collections by DMIS'!$C$5:$K$164,6,FALSE)</f>
        <v>5487094.3899999997</v>
      </c>
      <c r="H33" s="73">
        <f>VLOOKUP($C33,'[1]IP $ Collections by DMIS'!$C$5:$K$164,7,FALSE)</f>
        <v>4404489.62</v>
      </c>
      <c r="I33" s="73">
        <f>VLOOKUP($C33,'[1]IP $ Collections by DMIS'!$C$5:$K$164,8,FALSE)</f>
        <v>3556085.44</v>
      </c>
      <c r="J33" s="73">
        <f>VLOOKUP($C33,'[1]IP $ Collections by DMIS'!$C$5:$K$164,9,FALSE)</f>
        <v>2585543.67</v>
      </c>
      <c r="K33" s="64">
        <v>1.0092964582972315</v>
      </c>
      <c r="L33" s="50">
        <f t="shared" si="1"/>
        <v>2609580.0689038257</v>
      </c>
    </row>
    <row r="34" spans="2:16" x14ac:dyDescent="0.3">
      <c r="B34" s="74" t="s">
        <v>18</v>
      </c>
      <c r="C34" s="74" t="s">
        <v>210</v>
      </c>
      <c r="D34" s="74" t="s">
        <v>211</v>
      </c>
      <c r="E34" s="117">
        <f>VLOOKUP($C34,'[1]IP $ Collections by DMIS'!$C$5:$K$164,4,FALSE)</f>
        <v>0</v>
      </c>
      <c r="F34" s="73">
        <f>VLOOKUP($C34,'[1]IP $ Collections by DMIS'!$C$5:$K$164,5,FALSE)</f>
        <v>0</v>
      </c>
      <c r="G34" s="73">
        <f>VLOOKUP($C34,'[1]IP $ Collections by DMIS'!$C$5:$K$164,6,FALSE)</f>
        <v>0</v>
      </c>
      <c r="H34" s="73">
        <f>VLOOKUP($C34,'[1]IP $ Collections by DMIS'!$C$5:$K$164,7,FALSE)</f>
        <v>5907.78</v>
      </c>
      <c r="I34" s="73">
        <f>VLOOKUP($C34,'[1]IP $ Collections by DMIS'!$C$5:$K$164,8,FALSE)</f>
        <v>3631.28</v>
      </c>
      <c r="J34" s="73">
        <f>VLOOKUP($C34,'[1]IP $ Collections by DMIS'!$C$5:$K$164,9,FALSE)</f>
        <v>0</v>
      </c>
      <c r="K34" s="64">
        <v>1.0092964582972315</v>
      </c>
      <c r="L34" s="50">
        <f t="shared" si="1"/>
        <v>0</v>
      </c>
    </row>
    <row r="35" spans="2:16" x14ac:dyDescent="0.3">
      <c r="B35" s="74" t="s">
        <v>18</v>
      </c>
      <c r="C35" s="74" t="s">
        <v>216</v>
      </c>
      <c r="D35" s="74" t="s">
        <v>217</v>
      </c>
      <c r="E35" s="117">
        <f>VLOOKUP($C35,'[1]IP $ Collections by DMIS'!$C$5:$K$164,4,FALSE)</f>
        <v>2016849.51</v>
      </c>
      <c r="F35" s="73">
        <f>VLOOKUP($C35,'[1]IP $ Collections by DMIS'!$C$5:$K$164,5,FALSE)</f>
        <v>2410709.29</v>
      </c>
      <c r="G35" s="73">
        <f>VLOOKUP($C35,'[1]IP $ Collections by DMIS'!$C$5:$K$164,6,FALSE)</f>
        <v>1523595.35</v>
      </c>
      <c r="H35" s="73">
        <f>VLOOKUP($C35,'[1]IP $ Collections by DMIS'!$C$5:$K$164,7,FALSE)</f>
        <v>927215.7</v>
      </c>
      <c r="I35" s="73">
        <f>VLOOKUP($C35,'[1]IP $ Collections by DMIS'!$C$5:$K$164,8,FALSE)</f>
        <v>1056291.1100000001</v>
      </c>
      <c r="J35" s="73">
        <f>VLOOKUP($C35,'[1]IP $ Collections by DMIS'!$C$5:$K$164,9,FALSE)</f>
        <v>1431500.85</v>
      </c>
      <c r="K35" s="64">
        <v>1.0092964582972315</v>
      </c>
      <c r="L35" s="50">
        <f t="shared" si="1"/>
        <v>1444808.7379544764</v>
      </c>
    </row>
    <row r="36" spans="2:16" x14ac:dyDescent="0.3">
      <c r="B36" s="74" t="s">
        <v>18</v>
      </c>
      <c r="C36" s="74" t="s">
        <v>222</v>
      </c>
      <c r="D36" s="74" t="s">
        <v>223</v>
      </c>
      <c r="E36" s="117">
        <f>VLOOKUP($C36,'[1]IP $ Collections by DMIS'!$C$5:$K$164,4,FALSE)</f>
        <v>140162.59</v>
      </c>
      <c r="F36" s="73">
        <f>VLOOKUP($C36,'[1]IP $ Collections by DMIS'!$C$5:$K$164,5,FALSE)</f>
        <v>41339.75</v>
      </c>
      <c r="G36" s="73">
        <f>VLOOKUP($C36,'[1]IP $ Collections by DMIS'!$C$5:$K$164,6,FALSE)</f>
        <v>104621.98</v>
      </c>
      <c r="H36" s="73">
        <f>VLOOKUP($C36,'[1]IP $ Collections by DMIS'!$C$5:$K$164,7,FALSE)</f>
        <v>61981.01</v>
      </c>
      <c r="I36" s="73">
        <f>VLOOKUP($C36,'[1]IP $ Collections by DMIS'!$C$5:$K$164,8,FALSE)</f>
        <v>117574.21</v>
      </c>
      <c r="J36" s="73">
        <f>VLOOKUP($C36,'[1]IP $ Collections by DMIS'!$C$5:$K$164,9,FALSE)</f>
        <v>39996.160000000003</v>
      </c>
      <c r="K36" s="64">
        <v>1.0092964582972315</v>
      </c>
      <c r="L36" s="50">
        <f t="shared" si="1"/>
        <v>40367.982633489402</v>
      </c>
    </row>
    <row r="37" spans="2:16" x14ac:dyDescent="0.3">
      <c r="B37" s="74" t="s">
        <v>21</v>
      </c>
      <c r="C37" s="74" t="s">
        <v>224</v>
      </c>
      <c r="D37" s="74" t="s">
        <v>225</v>
      </c>
      <c r="E37" s="117">
        <f>VLOOKUP($C37,'[1]IP $ Collections by DMIS'!$C$5:$K$164,4,FALSE)</f>
        <v>93651.36</v>
      </c>
      <c r="F37" s="73">
        <f>VLOOKUP($C37,'[1]IP $ Collections by DMIS'!$C$5:$K$164,5,FALSE)</f>
        <v>208129.65</v>
      </c>
      <c r="G37" s="73">
        <f>VLOOKUP($C37,'[1]IP $ Collections by DMIS'!$C$5:$K$164,6,FALSE)</f>
        <v>310659.20000000001</v>
      </c>
      <c r="H37" s="73">
        <f>VLOOKUP($C37,'[1]IP $ Collections by DMIS'!$C$5:$K$164,7,FALSE)</f>
        <v>268541.89</v>
      </c>
      <c r="I37" s="73">
        <f>VLOOKUP($C37,'[1]IP $ Collections by DMIS'!$C$5:$K$164,8,FALSE)</f>
        <v>261778.21</v>
      </c>
      <c r="J37" s="73">
        <f>VLOOKUP($C37,'[1]IP $ Collections by DMIS'!$C$5:$K$164,9,FALSE)</f>
        <v>110574.55</v>
      </c>
      <c r="K37" s="64">
        <v>1.0092964582972315</v>
      </c>
      <c r="L37" s="50">
        <f t="shared" si="1"/>
        <v>111602.50169281014</v>
      </c>
    </row>
    <row r="38" spans="2:16" x14ac:dyDescent="0.3">
      <c r="B38" s="74" t="s">
        <v>21</v>
      </c>
      <c r="C38" s="74" t="s">
        <v>226</v>
      </c>
      <c r="D38" s="74" t="s">
        <v>227</v>
      </c>
      <c r="E38" s="117">
        <f>VLOOKUP($C38,'[1]IP $ Collections by DMIS'!$C$5:$K$164,4,FALSE)</f>
        <v>17402.52</v>
      </c>
      <c r="F38" s="73">
        <f>VLOOKUP($C38,'[1]IP $ Collections by DMIS'!$C$5:$K$164,5,FALSE)</f>
        <v>15224.74</v>
      </c>
      <c r="G38" s="73">
        <f>VLOOKUP($C38,'[1]IP $ Collections by DMIS'!$C$5:$K$164,6,FALSE)</f>
        <v>0</v>
      </c>
      <c r="H38" s="73">
        <f>VLOOKUP($C38,'[1]IP $ Collections by DMIS'!$C$5:$K$164,7,FALSE)</f>
        <v>0</v>
      </c>
      <c r="I38" s="73">
        <f>VLOOKUP($C38,'[1]IP $ Collections by DMIS'!$C$5:$K$164,8,FALSE)</f>
        <v>0</v>
      </c>
      <c r="J38" s="73" t="str">
        <f>VLOOKUP($C38,'[1]IP $ Collections by DMIS'!$C$5:$K$164,9,FALSE)</f>
        <v>NULL</v>
      </c>
      <c r="K38" s="64">
        <v>1.0092964582972315</v>
      </c>
      <c r="L38" s="50">
        <v>0</v>
      </c>
      <c r="P38" s="73"/>
    </row>
    <row r="39" spans="2:16" x14ac:dyDescent="0.3">
      <c r="B39" s="74" t="s">
        <v>21</v>
      </c>
      <c r="C39" s="74" t="s">
        <v>228</v>
      </c>
      <c r="D39" s="74" t="s">
        <v>229</v>
      </c>
      <c r="E39" s="117">
        <f>VLOOKUP($C39,'[1]IP $ Collections by DMIS'!$C$5:$K$164,4,FALSE)</f>
        <v>1307012.29</v>
      </c>
      <c r="F39" s="73">
        <f>VLOOKUP($C39,'[1]IP $ Collections by DMIS'!$C$5:$K$164,5,FALSE)</f>
        <v>1042527.74</v>
      </c>
      <c r="G39" s="73">
        <f>VLOOKUP($C39,'[1]IP $ Collections by DMIS'!$C$5:$K$164,6,FALSE)</f>
        <v>847530.05</v>
      </c>
      <c r="H39" s="73">
        <f>VLOOKUP($C39,'[1]IP $ Collections by DMIS'!$C$5:$K$164,7,FALSE)</f>
        <v>765075.68</v>
      </c>
      <c r="I39" s="73">
        <f>VLOOKUP($C39,'[1]IP $ Collections by DMIS'!$C$5:$K$164,8,FALSE)</f>
        <v>623110.6</v>
      </c>
      <c r="J39" s="73">
        <f>VLOOKUP($C39,'[1]IP $ Collections by DMIS'!$C$5:$K$164,9,FALSE)</f>
        <v>841712.25</v>
      </c>
      <c r="K39" s="64">
        <v>1.0092964582972315</v>
      </c>
      <c r="L39" s="50">
        <f t="shared" si="1"/>
        <v>849537.19283039391</v>
      </c>
    </row>
    <row r="40" spans="2:16" x14ac:dyDescent="0.3">
      <c r="B40" s="74" t="s">
        <v>21</v>
      </c>
      <c r="C40" s="74" t="s">
        <v>230</v>
      </c>
      <c r="D40" s="74" t="s">
        <v>231</v>
      </c>
      <c r="E40" s="117">
        <f>VLOOKUP($C40,'[1]IP $ Collections by DMIS'!$C$5:$K$164,4,FALSE)</f>
        <v>23795.040000000001</v>
      </c>
      <c r="F40" s="73">
        <f>VLOOKUP($C40,'[1]IP $ Collections by DMIS'!$C$5:$K$164,5,FALSE)</f>
        <v>14738.31</v>
      </c>
      <c r="G40" s="73">
        <f>VLOOKUP($C40,'[1]IP $ Collections by DMIS'!$C$5:$K$164,6,FALSE)</f>
        <v>0</v>
      </c>
      <c r="H40" s="73">
        <f>VLOOKUP($C40,'[1]IP $ Collections by DMIS'!$C$5:$K$164,7,FALSE)</f>
        <v>6255.28</v>
      </c>
      <c r="I40" s="73">
        <f>VLOOKUP($C40,'[1]IP $ Collections by DMIS'!$C$5:$K$164,8,FALSE)</f>
        <v>21097.58</v>
      </c>
      <c r="J40" s="73">
        <f>VLOOKUP($C40,'[1]IP $ Collections by DMIS'!$C$5:$K$164,9,FALSE)</f>
        <v>25156.23</v>
      </c>
      <c r="K40" s="64">
        <v>1.0092964582972315</v>
      </c>
      <c r="L40" s="50">
        <f t="shared" si="1"/>
        <v>25390.093843110564</v>
      </c>
    </row>
    <row r="41" spans="2:16" x14ac:dyDescent="0.3">
      <c r="B41" s="74" t="s">
        <v>21</v>
      </c>
      <c r="C41" s="74" t="s">
        <v>234</v>
      </c>
      <c r="D41" s="74" t="s">
        <v>235</v>
      </c>
      <c r="E41" s="117">
        <f>VLOOKUP($C41,'[1]IP $ Collections by DMIS'!$C$5:$K$164,4,FALSE)</f>
        <v>131186.25</v>
      </c>
      <c r="F41" s="73">
        <f>VLOOKUP($C41,'[1]IP $ Collections by DMIS'!$C$5:$K$164,5,FALSE)</f>
        <v>235885.65</v>
      </c>
      <c r="G41" s="73">
        <f>VLOOKUP($C41,'[1]IP $ Collections by DMIS'!$C$5:$K$164,6,FALSE)</f>
        <v>132223.09</v>
      </c>
      <c r="H41" s="73">
        <f>VLOOKUP($C41,'[1]IP $ Collections by DMIS'!$C$5:$K$164,7,FALSE)</f>
        <v>16275.8</v>
      </c>
      <c r="I41" s="73">
        <f>VLOOKUP($C41,'[1]IP $ Collections by DMIS'!$C$5:$K$164,8,FALSE)</f>
        <v>78840.490000000005</v>
      </c>
      <c r="J41" s="73">
        <f>VLOOKUP($C41,'[1]IP $ Collections by DMIS'!$C$5:$K$164,9,FALSE)</f>
        <v>34977.800000000003</v>
      </c>
      <c r="K41" s="64">
        <v>1.0092964582972315</v>
      </c>
      <c r="L41" s="50">
        <f t="shared" si="1"/>
        <v>35302.969659028902</v>
      </c>
    </row>
    <row r="42" spans="2:16" x14ac:dyDescent="0.3">
      <c r="B42" s="74" t="s">
        <v>21</v>
      </c>
      <c r="C42" s="74" t="s">
        <v>236</v>
      </c>
      <c r="D42" s="74" t="s">
        <v>237</v>
      </c>
      <c r="E42" s="117">
        <f>VLOOKUP($C42,'[1]IP $ Collections by DMIS'!$C$5:$K$164,4,FALSE)</f>
        <v>524517.01</v>
      </c>
      <c r="F42" s="73">
        <f>VLOOKUP($C42,'[1]IP $ Collections by DMIS'!$C$5:$K$164,5,FALSE)</f>
        <v>486198.96</v>
      </c>
      <c r="G42" s="73">
        <f>VLOOKUP($C42,'[1]IP $ Collections by DMIS'!$C$5:$K$164,6,FALSE)</f>
        <v>597616.24</v>
      </c>
      <c r="H42" s="73">
        <f>VLOOKUP($C42,'[1]IP $ Collections by DMIS'!$C$5:$K$164,7,FALSE)</f>
        <v>743455.28</v>
      </c>
      <c r="I42" s="73">
        <f>VLOOKUP($C42,'[1]IP $ Collections by DMIS'!$C$5:$K$164,8,FALSE)</f>
        <v>703330.92</v>
      </c>
      <c r="J42" s="73">
        <f>VLOOKUP($C42,'[1]IP $ Collections by DMIS'!$C$5:$K$164,9,FALSE)</f>
        <v>424539.88</v>
      </c>
      <c r="K42" s="64">
        <v>1.0092964582972315</v>
      </c>
      <c r="L42" s="50">
        <f t="shared" si="1"/>
        <v>428486.59728993167</v>
      </c>
    </row>
    <row r="43" spans="2:16" x14ac:dyDescent="0.3">
      <c r="B43" s="74" t="s">
        <v>21</v>
      </c>
      <c r="C43" s="74" t="s">
        <v>240</v>
      </c>
      <c r="D43" s="74" t="s">
        <v>241</v>
      </c>
      <c r="E43" s="117">
        <f>VLOOKUP($C43,'[1]IP $ Collections by DMIS'!$C$5:$K$164,4,FALSE)</f>
        <v>284130.83</v>
      </c>
      <c r="F43" s="73">
        <f>VLOOKUP($C43,'[1]IP $ Collections by DMIS'!$C$5:$K$164,5,FALSE)</f>
        <v>283698.3</v>
      </c>
      <c r="G43" s="73">
        <f>VLOOKUP($C43,'[1]IP $ Collections by DMIS'!$C$5:$K$164,6,FALSE)</f>
        <v>314794.26</v>
      </c>
      <c r="H43" s="73">
        <f>VLOOKUP($C43,'[1]IP $ Collections by DMIS'!$C$5:$K$164,7,FALSE)</f>
        <v>569574.56000000006</v>
      </c>
      <c r="I43" s="73">
        <f>VLOOKUP($C43,'[1]IP $ Collections by DMIS'!$C$5:$K$164,8,FALSE)</f>
        <v>333482.15000000002</v>
      </c>
      <c r="J43" s="73">
        <f>VLOOKUP($C43,'[1]IP $ Collections by DMIS'!$C$5:$K$164,9,FALSE)</f>
        <v>273062.40999999997</v>
      </c>
      <c r="K43" s="64">
        <v>1.0092964582972315</v>
      </c>
      <c r="L43" s="50">
        <f t="shared" si="1"/>
        <v>275600.92330710648</v>
      </c>
    </row>
    <row r="44" spans="2:16" x14ac:dyDescent="0.3">
      <c r="B44" s="74" t="s">
        <v>21</v>
      </c>
      <c r="C44" s="74" t="s">
        <v>248</v>
      </c>
      <c r="D44" s="74" t="s">
        <v>249</v>
      </c>
      <c r="E44" s="117">
        <f>VLOOKUP($C44,'[1]IP $ Collections by DMIS'!$C$5:$K$164,4,FALSE)</f>
        <v>9954.98</v>
      </c>
      <c r="F44" s="73">
        <f>VLOOKUP($C44,'[1]IP $ Collections by DMIS'!$C$5:$K$164,5,FALSE)</f>
        <v>0</v>
      </c>
      <c r="G44" s="73">
        <f>VLOOKUP($C44,'[1]IP $ Collections by DMIS'!$C$5:$K$164,6,FALSE)</f>
        <v>0</v>
      </c>
      <c r="H44" s="73">
        <f>VLOOKUP($C44,'[1]IP $ Collections by DMIS'!$C$5:$K$164,7,FALSE)</f>
        <v>0</v>
      </c>
      <c r="I44" s="73">
        <f>VLOOKUP($C44,'[1]IP $ Collections by DMIS'!$C$5:$K$164,8,FALSE)</f>
        <v>0</v>
      </c>
      <c r="J44" s="73">
        <f>VLOOKUP($C44,'[1]IP $ Collections by DMIS'!$C$5:$K$164,9,FALSE)</f>
        <v>0</v>
      </c>
      <c r="K44" s="64">
        <v>1.0092964582972315</v>
      </c>
      <c r="L44" s="50">
        <f t="shared" si="1"/>
        <v>0</v>
      </c>
    </row>
    <row r="45" spans="2:16" x14ac:dyDescent="0.3">
      <c r="B45" s="74" t="s">
        <v>21</v>
      </c>
      <c r="C45" s="74" t="s">
        <v>252</v>
      </c>
      <c r="D45" s="74" t="s">
        <v>253</v>
      </c>
      <c r="E45" s="117">
        <f>VLOOKUP($C45,'[1]IP $ Collections by DMIS'!$C$5:$K$164,4,FALSE)</f>
        <v>1320550.44</v>
      </c>
      <c r="F45" s="73">
        <f>VLOOKUP($C45,'[1]IP $ Collections by DMIS'!$C$5:$K$164,5,FALSE)</f>
        <v>1070439.25</v>
      </c>
      <c r="G45" s="73">
        <f>VLOOKUP($C45,'[1]IP $ Collections by DMIS'!$C$5:$K$164,6,FALSE)</f>
        <v>2526236.36</v>
      </c>
      <c r="H45" s="73">
        <f>VLOOKUP($C45,'[1]IP $ Collections by DMIS'!$C$5:$K$164,7,FALSE)</f>
        <v>2092763.8</v>
      </c>
      <c r="I45" s="73">
        <f>VLOOKUP($C45,'[1]IP $ Collections by DMIS'!$C$5:$K$164,8,FALSE)</f>
        <v>3435134.9</v>
      </c>
      <c r="J45" s="73">
        <f>VLOOKUP($C45,'[1]IP $ Collections by DMIS'!$C$5:$K$164,9,FALSE)</f>
        <v>1486716.32</v>
      </c>
      <c r="K45" s="64">
        <v>1.0092964582972315</v>
      </c>
      <c r="L45" s="50">
        <f t="shared" si="1"/>
        <v>1500537.5162686936</v>
      </c>
    </row>
    <row r="46" spans="2:16" x14ac:dyDescent="0.3">
      <c r="B46" s="74" t="s">
        <v>21</v>
      </c>
      <c r="C46" s="74" t="s">
        <v>254</v>
      </c>
      <c r="D46" s="74" t="s">
        <v>255</v>
      </c>
      <c r="E46" s="117">
        <f>VLOOKUP($C46,'[1]IP $ Collections by DMIS'!$C$5:$K$164,4,FALSE)</f>
        <v>477145.69</v>
      </c>
      <c r="F46" s="73">
        <f>VLOOKUP($C46,'[1]IP $ Collections by DMIS'!$C$5:$K$164,5,FALSE)</f>
        <v>362835.22</v>
      </c>
      <c r="G46" s="73">
        <f>VLOOKUP($C46,'[1]IP $ Collections by DMIS'!$C$5:$K$164,6,FALSE)</f>
        <v>531164.93999999994</v>
      </c>
      <c r="H46" s="73">
        <f>VLOOKUP($C46,'[1]IP $ Collections by DMIS'!$C$5:$K$164,7,FALSE)</f>
        <v>283733.36</v>
      </c>
      <c r="I46" s="73">
        <f>VLOOKUP($C46,'[1]IP $ Collections by DMIS'!$C$5:$K$164,8,FALSE)</f>
        <v>201755.74</v>
      </c>
      <c r="J46" s="73">
        <f>VLOOKUP($C46,'[1]IP $ Collections by DMIS'!$C$5:$K$164,9,FALSE)</f>
        <v>116142.47</v>
      </c>
      <c r="K46" s="64">
        <v>1.0092964582972315</v>
      </c>
      <c r="L46" s="50">
        <f t="shared" si="1"/>
        <v>117222.18362889245</v>
      </c>
    </row>
    <row r="47" spans="2:16" x14ac:dyDescent="0.3">
      <c r="B47" s="74" t="s">
        <v>21</v>
      </c>
      <c r="C47" s="74" t="s">
        <v>256</v>
      </c>
      <c r="D47" s="74" t="s">
        <v>257</v>
      </c>
      <c r="E47" s="117">
        <f>VLOOKUP($C47,'[1]IP $ Collections by DMIS'!$C$5:$K$164,4,FALSE)</f>
        <v>21985.33</v>
      </c>
      <c r="F47" s="73">
        <f>VLOOKUP($C47,'[1]IP $ Collections by DMIS'!$C$5:$K$164,5,FALSE)</f>
        <v>0</v>
      </c>
      <c r="G47" s="73">
        <f>VLOOKUP($C47,'[1]IP $ Collections by DMIS'!$C$5:$K$164,6,FALSE)</f>
        <v>30715.22</v>
      </c>
      <c r="H47" s="73">
        <f>VLOOKUP($C47,'[1]IP $ Collections by DMIS'!$C$5:$K$164,7,FALSE)</f>
        <v>11645.56</v>
      </c>
      <c r="I47" s="73">
        <f>VLOOKUP($C47,'[1]IP $ Collections by DMIS'!$C$5:$K$164,8,FALSE)</f>
        <v>16775.57</v>
      </c>
      <c r="J47" s="73">
        <f>VLOOKUP($C47,'[1]IP $ Collections by DMIS'!$C$5:$K$164,9,FALSE)</f>
        <v>22970</v>
      </c>
      <c r="K47" s="64">
        <v>1.0092964582972315</v>
      </c>
      <c r="L47" s="50">
        <f t="shared" si="1"/>
        <v>23183.539647087408</v>
      </c>
    </row>
    <row r="48" spans="2:16" x14ac:dyDescent="0.3">
      <c r="B48" s="74" t="s">
        <v>21</v>
      </c>
      <c r="C48" s="74" t="s">
        <v>266</v>
      </c>
      <c r="D48" s="74" t="s">
        <v>267</v>
      </c>
      <c r="E48" s="117">
        <f>VLOOKUP($C48,'[1]IP $ Collections by DMIS'!$C$5:$K$164,4,FALSE)</f>
        <v>193670.17</v>
      </c>
      <c r="F48" s="73">
        <f>VLOOKUP($C48,'[1]IP $ Collections by DMIS'!$C$5:$K$164,5,FALSE)</f>
        <v>43792.27</v>
      </c>
      <c r="G48" s="73">
        <f>VLOOKUP($C48,'[1]IP $ Collections by DMIS'!$C$5:$K$164,6,FALSE)</f>
        <v>31442.39</v>
      </c>
      <c r="H48" s="73">
        <f>VLOOKUP($C48,'[1]IP $ Collections by DMIS'!$C$5:$K$164,7,FALSE)</f>
        <v>279301.93</v>
      </c>
      <c r="I48" s="73">
        <f>VLOOKUP($C48,'[1]IP $ Collections by DMIS'!$C$5:$K$164,8,FALSE)</f>
        <v>30757.73</v>
      </c>
      <c r="J48" s="73">
        <f>VLOOKUP($C48,'[1]IP $ Collections by DMIS'!$C$5:$K$164,9,FALSE)</f>
        <v>443071.37</v>
      </c>
      <c r="K48" s="64">
        <v>1.0092964582972315</v>
      </c>
      <c r="L48" s="50">
        <f t="shared" si="1"/>
        <v>447190.36451390223</v>
      </c>
    </row>
    <row r="49" spans="2:12" x14ac:dyDescent="0.3">
      <c r="B49" s="74" t="s">
        <v>268</v>
      </c>
      <c r="C49" s="74" t="s">
        <v>269</v>
      </c>
      <c r="D49" s="74" t="s">
        <v>270</v>
      </c>
      <c r="E49" s="117">
        <f>VLOOKUP($C49,'[1]IP $ Collections by DMIS'!$C$5:$K$164,4,FALSE)</f>
        <v>5047682.1399999997</v>
      </c>
      <c r="F49" s="73">
        <f>VLOOKUP($C49,'[1]IP $ Collections by DMIS'!$C$5:$K$164,5,FALSE)</f>
        <v>7940817.0599999996</v>
      </c>
      <c r="G49" s="73">
        <f>VLOOKUP($C49,'[1]IP $ Collections by DMIS'!$C$5:$K$164,6,FALSE)</f>
        <v>8611170.7100000009</v>
      </c>
      <c r="H49" s="73">
        <f>VLOOKUP($C49,'[1]IP $ Collections by DMIS'!$C$5:$K$164,7,FALSE)</f>
        <v>11793705.939999999</v>
      </c>
      <c r="I49" s="73">
        <f>VLOOKUP($C49,'[1]IP $ Collections by DMIS'!$C$5:$K$164,8,FALSE)</f>
        <v>8990294.9399999995</v>
      </c>
      <c r="J49" s="73">
        <f>VLOOKUP($C49,'[1]IP $ Collections by DMIS'!$C$5:$K$164,9,FALSE)</f>
        <v>9155468.2899999991</v>
      </c>
      <c r="K49" s="64">
        <v>1.0092964582972315</v>
      </c>
      <c r="L49" s="50">
        <f t="shared" si="1"/>
        <v>9240581.71914961</v>
      </c>
    </row>
    <row r="50" spans="2:12" ht="15" thickBot="1" x14ac:dyDescent="0.35">
      <c r="B50" s="74" t="s">
        <v>268</v>
      </c>
      <c r="C50" s="74" t="s">
        <v>271</v>
      </c>
      <c r="D50" s="74" t="s">
        <v>272</v>
      </c>
      <c r="E50" s="149">
        <f>VLOOKUP($C50,'[1]IP $ Collections by DMIS'!$C$5:$K$164,4,FALSE)</f>
        <v>1166208.07</v>
      </c>
      <c r="F50" s="150">
        <f>VLOOKUP($C50,'[1]IP $ Collections by DMIS'!$C$5:$K$164,5,FALSE)</f>
        <v>1051780.75</v>
      </c>
      <c r="G50" s="150">
        <f>VLOOKUP($C50,'[1]IP $ Collections by DMIS'!$C$5:$K$164,6,FALSE)</f>
        <v>1199087.83</v>
      </c>
      <c r="H50" s="150">
        <f>VLOOKUP($C50,'[1]IP $ Collections by DMIS'!$C$5:$K$164,7,FALSE)</f>
        <v>1259872.76</v>
      </c>
      <c r="I50" s="150">
        <f>VLOOKUP($C50,'[1]IP $ Collections by DMIS'!$C$5:$K$164,8,FALSE)</f>
        <v>1580079.41</v>
      </c>
      <c r="J50" s="150">
        <f>VLOOKUP($C50,'[1]IP $ Collections by DMIS'!$C$5:$K$164,9,FALSE)</f>
        <v>1733090.61</v>
      </c>
      <c r="K50" s="151">
        <v>1.0092964582972315</v>
      </c>
      <c r="L50" s="118">
        <f t="shared" si="1"/>
        <v>1749202.2145811885</v>
      </c>
    </row>
    <row r="51" spans="2:12" x14ac:dyDescent="0.3">
      <c r="B51" s="74"/>
      <c r="C51" s="74"/>
      <c r="D51" s="74"/>
      <c r="E51" s="73"/>
      <c r="F51" s="73"/>
      <c r="G51" s="73"/>
      <c r="H51" s="73"/>
      <c r="I51" s="73"/>
      <c r="J51" s="73"/>
      <c r="K51" s="64"/>
      <c r="L51" s="119"/>
    </row>
    <row r="52" spans="2:12" x14ac:dyDescent="0.3">
      <c r="B52" s="74"/>
      <c r="C52" s="74"/>
      <c r="D52" s="74"/>
      <c r="E52" s="73"/>
      <c r="F52" s="73"/>
      <c r="G52" s="73"/>
      <c r="H52" s="73"/>
      <c r="I52" s="73"/>
      <c r="J52" s="73"/>
    </row>
    <row r="53" spans="2:12" x14ac:dyDescent="0.3">
      <c r="B53" s="74"/>
      <c r="C53" s="74"/>
      <c r="D53" s="74"/>
      <c r="E53" s="73"/>
      <c r="F53" s="73"/>
      <c r="G53" s="73"/>
      <c r="H53" s="73"/>
      <c r="I53" s="73"/>
      <c r="J53" s="73"/>
    </row>
    <row r="54" spans="2:12" x14ac:dyDescent="0.3">
      <c r="B54" s="74"/>
      <c r="C54" s="74"/>
      <c r="D54" s="74"/>
      <c r="E54" s="73"/>
      <c r="F54" s="73"/>
      <c r="G54" s="73"/>
      <c r="H54" s="73"/>
      <c r="I54" s="73"/>
      <c r="J54" s="73"/>
    </row>
    <row r="55" spans="2:12" x14ac:dyDescent="0.3">
      <c r="B55" s="74"/>
      <c r="C55" s="74"/>
      <c r="D55" s="74"/>
      <c r="E55" s="73"/>
      <c r="F55" s="73"/>
      <c r="G55" s="73"/>
      <c r="H55" s="73"/>
      <c r="I55" s="73"/>
      <c r="J55" s="73"/>
    </row>
    <row r="56" spans="2:12" x14ac:dyDescent="0.3">
      <c r="B56" s="74"/>
      <c r="C56" s="74"/>
      <c r="D56" s="74"/>
      <c r="E56" s="73"/>
      <c r="F56" s="73"/>
      <c r="G56" s="73"/>
      <c r="H56" s="73"/>
      <c r="I56" s="73"/>
      <c r="J56" s="73"/>
    </row>
    <row r="57" spans="2:12" x14ac:dyDescent="0.3">
      <c r="B57" s="74"/>
      <c r="C57" s="74"/>
      <c r="D57" s="74"/>
      <c r="E57" s="73"/>
      <c r="F57" s="73"/>
      <c r="G57" s="73"/>
      <c r="H57" s="73"/>
      <c r="I57" s="73"/>
      <c r="J57" s="73"/>
    </row>
    <row r="58" spans="2:12" x14ac:dyDescent="0.3">
      <c r="B58" s="74"/>
      <c r="C58" s="74"/>
      <c r="D58" s="74"/>
      <c r="E58" s="73"/>
      <c r="F58" s="73"/>
      <c r="G58" s="73"/>
      <c r="H58" s="73"/>
      <c r="I58" s="73"/>
      <c r="J58" s="73"/>
    </row>
    <row r="59" spans="2:12" x14ac:dyDescent="0.3">
      <c r="B59" s="74"/>
      <c r="C59" s="74"/>
      <c r="D59" s="74"/>
      <c r="E59" s="73"/>
      <c r="F59" s="73"/>
      <c r="G59" s="73"/>
      <c r="H59" s="73"/>
      <c r="I59" s="73"/>
      <c r="J59" s="73"/>
    </row>
    <row r="60" spans="2:12" x14ac:dyDescent="0.3">
      <c r="B60" s="74"/>
      <c r="C60" s="74"/>
      <c r="D60" s="74"/>
      <c r="E60" s="73"/>
      <c r="F60" s="73"/>
      <c r="G60" s="73"/>
      <c r="H60" s="73"/>
      <c r="I60" s="73"/>
      <c r="J60" s="73"/>
    </row>
    <row r="61" spans="2:12" x14ac:dyDescent="0.3">
      <c r="B61" s="74"/>
      <c r="C61" s="74"/>
      <c r="D61" s="74"/>
      <c r="E61" s="73"/>
      <c r="F61" s="73"/>
      <c r="G61" s="73"/>
      <c r="H61" s="73"/>
      <c r="I61" s="73"/>
      <c r="J61" s="73"/>
    </row>
    <row r="62" spans="2:12" x14ac:dyDescent="0.3">
      <c r="B62" s="74"/>
      <c r="C62" s="74"/>
      <c r="D62" s="74"/>
      <c r="E62" s="73"/>
      <c r="F62" s="73"/>
      <c r="G62" s="73"/>
      <c r="H62" s="73"/>
      <c r="I62" s="73"/>
      <c r="J62" s="73"/>
    </row>
    <row r="63" spans="2:12" x14ac:dyDescent="0.3">
      <c r="B63" s="74"/>
      <c r="C63" s="74"/>
      <c r="D63" s="74"/>
      <c r="E63" s="73"/>
      <c r="F63" s="73"/>
      <c r="G63" s="73"/>
      <c r="H63" s="73"/>
      <c r="I63" s="73"/>
      <c r="J63" s="73"/>
    </row>
    <row r="64" spans="2:12" x14ac:dyDescent="0.3">
      <c r="B64" s="74"/>
      <c r="C64" s="74"/>
      <c r="D64" s="74"/>
      <c r="E64" s="73"/>
      <c r="F64" s="73"/>
      <c r="G64" s="73"/>
      <c r="H64" s="73"/>
      <c r="I64" s="73"/>
      <c r="J64" s="73"/>
    </row>
    <row r="65" spans="2:10" x14ac:dyDescent="0.3">
      <c r="B65" s="74"/>
      <c r="C65" s="74"/>
      <c r="D65" s="74"/>
      <c r="E65" s="73"/>
      <c r="F65" s="73"/>
      <c r="G65" s="73"/>
      <c r="H65" s="73"/>
      <c r="I65" s="73"/>
      <c r="J65" s="73"/>
    </row>
    <row r="66" spans="2:10" x14ac:dyDescent="0.3">
      <c r="B66" s="74"/>
      <c r="C66" s="74"/>
      <c r="D66" s="74"/>
      <c r="E66" s="73"/>
      <c r="F66" s="73"/>
      <c r="G66" s="73"/>
      <c r="H66" s="73"/>
      <c r="I66" s="73"/>
      <c r="J66" s="73"/>
    </row>
    <row r="67" spans="2:10" x14ac:dyDescent="0.3">
      <c r="B67" s="74"/>
      <c r="C67" s="74"/>
      <c r="D67" s="74"/>
      <c r="E67" s="73"/>
      <c r="F67" s="73"/>
      <c r="G67" s="73"/>
      <c r="H67" s="73"/>
      <c r="I67" s="73"/>
      <c r="J67" s="73"/>
    </row>
    <row r="68" spans="2:10" x14ac:dyDescent="0.3">
      <c r="B68" s="74"/>
      <c r="C68" s="74"/>
      <c r="D68" s="74"/>
      <c r="E68" s="73"/>
      <c r="F68" s="73"/>
      <c r="G68" s="73"/>
      <c r="H68" s="73"/>
      <c r="I68" s="73"/>
      <c r="J68" s="73"/>
    </row>
    <row r="69" spans="2:10" x14ac:dyDescent="0.3">
      <c r="B69" s="74"/>
      <c r="C69" s="74"/>
      <c r="D69" s="74"/>
      <c r="E69" s="73"/>
      <c r="F69" s="73"/>
      <c r="G69" s="73"/>
      <c r="H69" s="73"/>
      <c r="I69" s="73"/>
      <c r="J69" s="73"/>
    </row>
    <row r="70" spans="2:10" x14ac:dyDescent="0.3">
      <c r="B70" s="74"/>
      <c r="C70" s="74"/>
      <c r="D70" s="74"/>
      <c r="E70" s="73"/>
      <c r="F70" s="73"/>
      <c r="G70" s="73"/>
      <c r="H70" s="73"/>
      <c r="I70" s="73"/>
      <c r="J70" s="73"/>
    </row>
    <row r="71" spans="2:10" x14ac:dyDescent="0.3">
      <c r="B71" s="74"/>
      <c r="C71" s="74"/>
      <c r="D71" s="74"/>
      <c r="E71" s="73"/>
      <c r="F71" s="73"/>
      <c r="G71" s="73"/>
      <c r="H71" s="73"/>
      <c r="I71" s="73"/>
      <c r="J71" s="73"/>
    </row>
    <row r="72" spans="2:10" x14ac:dyDescent="0.3">
      <c r="B72" s="74"/>
      <c r="C72" s="74"/>
      <c r="D72" s="74"/>
      <c r="E72" s="73"/>
      <c r="F72" s="73"/>
      <c r="G72" s="73"/>
      <c r="H72" s="73"/>
      <c r="I72" s="73"/>
      <c r="J72" s="73"/>
    </row>
    <row r="73" spans="2:10" x14ac:dyDescent="0.3">
      <c r="B73" s="74"/>
      <c r="C73" s="74"/>
      <c r="D73" s="74"/>
      <c r="E73" s="73"/>
      <c r="F73" s="73"/>
      <c r="G73" s="73"/>
      <c r="H73" s="73"/>
      <c r="I73" s="73"/>
      <c r="J73" s="73"/>
    </row>
    <row r="74" spans="2:10" x14ac:dyDescent="0.3">
      <c r="B74" s="74"/>
      <c r="C74" s="74"/>
      <c r="D74" s="74"/>
      <c r="E74" s="73"/>
      <c r="F74" s="73"/>
      <c r="G74" s="73"/>
      <c r="H74" s="73"/>
      <c r="I74" s="73"/>
      <c r="J74" s="73"/>
    </row>
    <row r="75" spans="2:10" x14ac:dyDescent="0.3">
      <c r="B75" s="74"/>
      <c r="C75" s="74"/>
      <c r="D75" s="74"/>
      <c r="E75" s="73"/>
      <c r="F75" s="73"/>
      <c r="G75" s="73"/>
      <c r="H75" s="73"/>
      <c r="I75" s="73"/>
      <c r="J75" s="73"/>
    </row>
    <row r="76" spans="2:10" x14ac:dyDescent="0.3">
      <c r="B76" s="74"/>
      <c r="C76" s="74"/>
      <c r="D76" s="74"/>
      <c r="E76" s="73"/>
      <c r="F76" s="73"/>
      <c r="G76" s="73"/>
      <c r="H76" s="73"/>
      <c r="I76" s="73"/>
      <c r="J76" s="73"/>
    </row>
    <row r="77" spans="2:10" x14ac:dyDescent="0.3">
      <c r="B77" s="74"/>
      <c r="C77" s="74"/>
      <c r="D77" s="74"/>
      <c r="E77" s="73"/>
      <c r="F77" s="73"/>
      <c r="G77" s="73"/>
      <c r="H77" s="73"/>
      <c r="I77" s="73"/>
      <c r="J77" s="73"/>
    </row>
    <row r="78" spans="2:10" x14ac:dyDescent="0.3">
      <c r="B78" s="74"/>
      <c r="C78" s="74"/>
      <c r="D78" s="74"/>
      <c r="E78" s="73"/>
      <c r="F78" s="73"/>
      <c r="G78" s="73"/>
      <c r="H78" s="73"/>
      <c r="I78" s="73"/>
      <c r="J78" s="73"/>
    </row>
    <row r="79" spans="2:10" x14ac:dyDescent="0.3">
      <c r="B79" s="74"/>
      <c r="C79" s="74"/>
      <c r="D79" s="74"/>
      <c r="E79" s="73"/>
      <c r="F79" s="73"/>
      <c r="G79" s="73"/>
      <c r="H79" s="73"/>
      <c r="I79" s="73"/>
      <c r="J79" s="73"/>
    </row>
    <row r="80" spans="2:10" x14ac:dyDescent="0.3">
      <c r="B80" s="74"/>
      <c r="C80" s="74"/>
      <c r="D80" s="74"/>
      <c r="E80" s="73"/>
      <c r="F80" s="73"/>
      <c r="G80" s="73"/>
      <c r="H80" s="73"/>
      <c r="I80" s="73"/>
      <c r="J80" s="73"/>
    </row>
    <row r="81" spans="2:10" x14ac:dyDescent="0.3">
      <c r="B81" s="74"/>
      <c r="C81" s="74"/>
      <c r="D81" s="74"/>
      <c r="E81" s="73"/>
      <c r="F81" s="73"/>
      <c r="G81" s="73"/>
      <c r="H81" s="73"/>
      <c r="I81" s="73"/>
      <c r="J81" s="73"/>
    </row>
    <row r="82" spans="2:10" x14ac:dyDescent="0.3">
      <c r="B82" s="74"/>
      <c r="C82" s="74"/>
      <c r="D82" s="74"/>
      <c r="E82" s="73"/>
      <c r="F82" s="73"/>
      <c r="G82" s="73"/>
      <c r="H82" s="73"/>
      <c r="I82" s="73"/>
      <c r="J82" s="73"/>
    </row>
    <row r="83" spans="2:10" x14ac:dyDescent="0.3">
      <c r="B83" s="74"/>
      <c r="C83" s="74"/>
      <c r="D83" s="74"/>
      <c r="E83" s="73"/>
      <c r="F83" s="73"/>
      <c r="G83" s="73"/>
      <c r="H83" s="73"/>
      <c r="I83" s="73"/>
      <c r="J83" s="73"/>
    </row>
    <row r="84" spans="2:10" x14ac:dyDescent="0.3">
      <c r="B84" s="74"/>
      <c r="C84" s="74"/>
      <c r="D84" s="74"/>
      <c r="E84" s="73"/>
      <c r="F84" s="73"/>
      <c r="G84" s="73"/>
      <c r="H84" s="73"/>
      <c r="I84" s="73"/>
      <c r="J84" s="73"/>
    </row>
    <row r="85" spans="2:10" x14ac:dyDescent="0.3">
      <c r="B85" s="74"/>
      <c r="C85" s="74"/>
      <c r="D85" s="74"/>
      <c r="E85" s="73"/>
      <c r="F85" s="73"/>
      <c r="G85" s="73"/>
      <c r="H85" s="73"/>
      <c r="I85" s="73"/>
      <c r="J85" s="73"/>
    </row>
    <row r="86" spans="2:10" x14ac:dyDescent="0.3">
      <c r="B86" s="74"/>
      <c r="C86" s="74"/>
      <c r="D86" s="74"/>
      <c r="E86" s="73"/>
      <c r="F86" s="73"/>
      <c r="G86" s="73"/>
      <c r="H86" s="73"/>
      <c r="I86" s="73"/>
      <c r="J86" s="73"/>
    </row>
    <row r="87" spans="2:10" x14ac:dyDescent="0.3">
      <c r="B87" s="74"/>
      <c r="C87" s="74"/>
      <c r="D87" s="74"/>
      <c r="E87" s="73"/>
      <c r="F87" s="73"/>
      <c r="G87" s="73"/>
      <c r="H87" s="73"/>
      <c r="I87" s="73"/>
      <c r="J87" s="73"/>
    </row>
    <row r="88" spans="2:10" x14ac:dyDescent="0.3">
      <c r="B88" s="74"/>
      <c r="C88" s="74"/>
      <c r="D88" s="74"/>
      <c r="E88" s="73"/>
      <c r="F88" s="73"/>
      <c r="G88" s="73"/>
      <c r="H88" s="73"/>
      <c r="I88" s="73"/>
      <c r="J88" s="73"/>
    </row>
    <row r="89" spans="2:10" x14ac:dyDescent="0.3">
      <c r="B89" s="74"/>
      <c r="C89" s="74"/>
      <c r="D89" s="74"/>
      <c r="E89" s="73"/>
      <c r="F89" s="73"/>
      <c r="G89" s="73"/>
      <c r="H89" s="73"/>
      <c r="I89" s="73"/>
      <c r="J89" s="73"/>
    </row>
    <row r="90" spans="2:10" x14ac:dyDescent="0.3">
      <c r="B90" s="74"/>
      <c r="C90" s="74"/>
      <c r="D90" s="74"/>
      <c r="E90" s="73"/>
      <c r="F90" s="73"/>
      <c r="G90" s="73"/>
      <c r="H90" s="73"/>
      <c r="I90" s="73"/>
      <c r="J90" s="73"/>
    </row>
    <row r="91" spans="2:10" x14ac:dyDescent="0.3">
      <c r="B91" s="74"/>
      <c r="C91" s="74"/>
      <c r="D91" s="74"/>
      <c r="E91" s="73"/>
      <c r="F91" s="73"/>
      <c r="G91" s="73"/>
      <c r="H91" s="73"/>
      <c r="I91" s="73"/>
      <c r="J91" s="73"/>
    </row>
    <row r="92" spans="2:10" x14ac:dyDescent="0.3">
      <c r="B92" s="74"/>
      <c r="C92" s="74"/>
      <c r="D92" s="74"/>
      <c r="E92" s="73"/>
      <c r="F92" s="73"/>
      <c r="G92" s="73"/>
      <c r="H92" s="73"/>
      <c r="I92" s="73"/>
      <c r="J92" s="73"/>
    </row>
    <row r="93" spans="2:10" x14ac:dyDescent="0.3">
      <c r="B93" s="74"/>
      <c r="C93" s="74"/>
      <c r="D93" s="74"/>
      <c r="E93" s="73"/>
      <c r="F93" s="73"/>
      <c r="G93" s="73"/>
      <c r="H93" s="73"/>
      <c r="I93" s="73"/>
      <c r="J93" s="73"/>
    </row>
    <row r="94" spans="2:10" x14ac:dyDescent="0.3">
      <c r="B94" s="74"/>
      <c r="C94" s="74"/>
      <c r="D94" s="74"/>
      <c r="E94" s="73"/>
      <c r="F94" s="73"/>
      <c r="G94" s="73"/>
      <c r="H94" s="73"/>
      <c r="I94" s="73"/>
      <c r="J94" s="73"/>
    </row>
    <row r="95" spans="2:10" x14ac:dyDescent="0.3">
      <c r="B95" s="74"/>
      <c r="C95" s="74"/>
      <c r="D95" s="74"/>
      <c r="E95" s="73"/>
      <c r="F95" s="73"/>
      <c r="G95" s="73"/>
      <c r="H95" s="73"/>
      <c r="I95" s="73"/>
      <c r="J95" s="73"/>
    </row>
    <row r="96" spans="2:10" x14ac:dyDescent="0.3">
      <c r="B96" s="74"/>
      <c r="C96" s="74"/>
      <c r="D96" s="74"/>
      <c r="E96" s="73"/>
      <c r="F96" s="73"/>
      <c r="G96" s="73"/>
      <c r="H96" s="73"/>
      <c r="I96" s="73"/>
      <c r="J96" s="73"/>
    </row>
    <row r="97" spans="2:10" x14ac:dyDescent="0.3">
      <c r="B97" s="74"/>
      <c r="C97" s="74"/>
      <c r="D97" s="74"/>
      <c r="E97" s="73"/>
      <c r="F97" s="73"/>
      <c r="G97" s="73"/>
      <c r="H97" s="73"/>
      <c r="I97" s="73"/>
      <c r="J97" s="73"/>
    </row>
    <row r="98" spans="2:10" x14ac:dyDescent="0.3">
      <c r="B98" s="74"/>
      <c r="C98" s="74"/>
      <c r="D98" s="74"/>
      <c r="E98" s="73"/>
      <c r="F98" s="73"/>
      <c r="G98" s="73"/>
      <c r="H98" s="73"/>
      <c r="I98" s="73"/>
      <c r="J98" s="73"/>
    </row>
    <row r="99" spans="2:10" x14ac:dyDescent="0.3">
      <c r="B99" s="74"/>
      <c r="C99" s="74"/>
      <c r="D99" s="74"/>
      <c r="E99" s="73"/>
      <c r="F99" s="73"/>
      <c r="G99" s="73"/>
      <c r="H99" s="73"/>
      <c r="I99" s="73"/>
      <c r="J99" s="73"/>
    </row>
    <row r="100" spans="2:10" x14ac:dyDescent="0.3">
      <c r="B100" s="74"/>
      <c r="C100" s="74"/>
      <c r="D100" s="74"/>
      <c r="E100" s="73"/>
      <c r="F100" s="73"/>
      <c r="G100" s="73"/>
      <c r="H100" s="73"/>
      <c r="I100" s="73"/>
      <c r="J100" s="73"/>
    </row>
    <row r="101" spans="2:10" x14ac:dyDescent="0.3">
      <c r="B101" s="74"/>
      <c r="C101" s="74"/>
      <c r="D101" s="74"/>
      <c r="E101" s="73"/>
      <c r="F101" s="73"/>
      <c r="G101" s="73"/>
      <c r="H101" s="73"/>
      <c r="I101" s="73"/>
      <c r="J101" s="73"/>
    </row>
    <row r="102" spans="2:10" x14ac:dyDescent="0.3">
      <c r="B102" s="74"/>
      <c r="C102" s="74"/>
      <c r="D102" s="74"/>
      <c r="E102" s="73"/>
      <c r="F102" s="73"/>
      <c r="G102" s="73"/>
      <c r="H102" s="73"/>
      <c r="I102" s="73"/>
      <c r="J102" s="73"/>
    </row>
    <row r="103" spans="2:10" x14ac:dyDescent="0.3">
      <c r="B103" s="74"/>
      <c r="C103" s="74"/>
      <c r="D103" s="74"/>
      <c r="E103" s="73"/>
      <c r="F103" s="73"/>
      <c r="G103" s="73"/>
      <c r="H103" s="73"/>
      <c r="I103" s="73"/>
      <c r="J103" s="73"/>
    </row>
    <row r="104" spans="2:10" x14ac:dyDescent="0.3">
      <c r="B104" s="74"/>
      <c r="C104" s="74"/>
      <c r="D104" s="74"/>
      <c r="E104" s="73"/>
      <c r="F104" s="73"/>
      <c r="G104" s="73"/>
      <c r="H104" s="73"/>
      <c r="I104" s="73"/>
      <c r="J104" s="73"/>
    </row>
    <row r="105" spans="2:10" x14ac:dyDescent="0.3">
      <c r="B105" s="74"/>
      <c r="C105" s="74"/>
      <c r="D105" s="74"/>
      <c r="E105" s="73"/>
      <c r="F105" s="73"/>
      <c r="G105" s="73"/>
      <c r="H105" s="73"/>
      <c r="I105" s="73"/>
      <c r="J105" s="73"/>
    </row>
    <row r="106" spans="2:10" x14ac:dyDescent="0.3">
      <c r="B106" s="74"/>
      <c r="C106" s="74"/>
      <c r="D106" s="74"/>
      <c r="E106" s="73"/>
      <c r="F106" s="73"/>
      <c r="G106" s="73"/>
      <c r="H106" s="73"/>
      <c r="I106" s="73"/>
      <c r="J106" s="73"/>
    </row>
    <row r="107" spans="2:10" x14ac:dyDescent="0.3">
      <c r="B107" s="74"/>
      <c r="C107" s="74"/>
      <c r="D107" s="74"/>
      <c r="E107" s="73"/>
      <c r="F107" s="73"/>
      <c r="G107" s="73"/>
      <c r="H107" s="73"/>
      <c r="I107" s="73"/>
      <c r="J107" s="73"/>
    </row>
    <row r="108" spans="2:10" x14ac:dyDescent="0.3">
      <c r="B108" s="74"/>
      <c r="C108" s="74"/>
      <c r="D108" s="74"/>
      <c r="E108" s="73"/>
      <c r="F108" s="73"/>
      <c r="G108" s="73"/>
      <c r="H108" s="73"/>
      <c r="I108" s="73"/>
      <c r="J108" s="73"/>
    </row>
    <row r="109" spans="2:10" x14ac:dyDescent="0.3">
      <c r="B109" s="74"/>
      <c r="C109" s="74"/>
      <c r="D109" s="74"/>
      <c r="E109" s="73"/>
      <c r="F109" s="73"/>
      <c r="G109" s="73"/>
      <c r="H109" s="73"/>
      <c r="I109" s="73"/>
      <c r="J109" s="73"/>
    </row>
    <row r="110" spans="2:10" x14ac:dyDescent="0.3">
      <c r="B110" s="74"/>
      <c r="C110" s="74"/>
      <c r="D110" s="74"/>
      <c r="E110" s="73"/>
      <c r="F110" s="73"/>
      <c r="G110" s="73"/>
      <c r="H110" s="73"/>
      <c r="I110" s="73"/>
      <c r="J110" s="73"/>
    </row>
    <row r="111" spans="2:10" x14ac:dyDescent="0.3">
      <c r="B111" s="74"/>
      <c r="C111" s="74"/>
      <c r="D111" s="74"/>
      <c r="E111" s="73"/>
      <c r="F111" s="73"/>
      <c r="G111" s="73"/>
      <c r="H111" s="73"/>
      <c r="I111" s="73"/>
      <c r="J111" s="73"/>
    </row>
    <row r="112" spans="2:10" x14ac:dyDescent="0.3">
      <c r="B112" s="74"/>
      <c r="C112" s="74"/>
      <c r="D112" s="74"/>
      <c r="E112" s="73"/>
      <c r="F112" s="73"/>
      <c r="G112" s="73"/>
      <c r="H112" s="73"/>
      <c r="I112" s="73"/>
      <c r="J112" s="73"/>
    </row>
    <row r="113" spans="2:10" x14ac:dyDescent="0.3">
      <c r="B113" s="74"/>
      <c r="C113" s="74"/>
      <c r="D113" s="74"/>
      <c r="E113" s="73"/>
      <c r="F113" s="73"/>
      <c r="G113" s="73"/>
      <c r="H113" s="73"/>
      <c r="I113" s="73"/>
      <c r="J113" s="73"/>
    </row>
    <row r="114" spans="2:10" x14ac:dyDescent="0.3">
      <c r="B114" s="74"/>
      <c r="C114" s="74"/>
      <c r="D114" s="74"/>
      <c r="E114" s="73"/>
      <c r="F114" s="73"/>
      <c r="G114" s="73"/>
      <c r="H114" s="73"/>
      <c r="I114" s="73"/>
      <c r="J114" s="73"/>
    </row>
    <row r="115" spans="2:10" x14ac:dyDescent="0.3">
      <c r="B115" s="74"/>
      <c r="C115" s="74"/>
      <c r="D115" s="74"/>
      <c r="E115" s="73"/>
      <c r="F115" s="73"/>
      <c r="G115" s="73"/>
      <c r="H115" s="73"/>
      <c r="I115" s="73"/>
      <c r="J115" s="73"/>
    </row>
    <row r="116" spans="2:10" x14ac:dyDescent="0.3">
      <c r="B116" s="74"/>
      <c r="C116" s="74"/>
      <c r="D116" s="74"/>
      <c r="E116" s="73"/>
      <c r="F116" s="73"/>
      <c r="G116" s="73"/>
      <c r="H116" s="73"/>
      <c r="I116" s="73"/>
      <c r="J116" s="73"/>
    </row>
    <row r="117" spans="2:10" x14ac:dyDescent="0.3">
      <c r="B117" s="74"/>
      <c r="C117" s="74"/>
      <c r="D117" s="74"/>
      <c r="E117" s="73"/>
      <c r="F117" s="73"/>
      <c r="G117" s="73"/>
      <c r="H117" s="73"/>
      <c r="I117" s="73"/>
      <c r="J117" s="73"/>
    </row>
    <row r="118" spans="2:10" x14ac:dyDescent="0.3">
      <c r="B118" s="74"/>
      <c r="C118" s="74"/>
      <c r="D118" s="74"/>
      <c r="E118" s="73"/>
      <c r="F118" s="73"/>
      <c r="G118" s="73"/>
      <c r="H118" s="73"/>
      <c r="I118" s="73"/>
      <c r="J118" s="73"/>
    </row>
    <row r="119" spans="2:10" x14ac:dyDescent="0.3">
      <c r="B119" s="74"/>
      <c r="C119" s="74"/>
      <c r="D119" s="74"/>
      <c r="E119" s="73"/>
      <c r="F119" s="73"/>
      <c r="G119" s="73"/>
      <c r="H119" s="73"/>
      <c r="I119" s="73"/>
      <c r="J119" s="73"/>
    </row>
    <row r="120" spans="2:10" x14ac:dyDescent="0.3">
      <c r="B120" s="74"/>
      <c r="C120" s="74"/>
      <c r="D120" s="74"/>
      <c r="E120" s="73"/>
      <c r="F120" s="73"/>
      <c r="G120" s="73"/>
      <c r="H120" s="73"/>
      <c r="I120" s="73"/>
      <c r="J120" s="73"/>
    </row>
    <row r="121" spans="2:10" x14ac:dyDescent="0.3">
      <c r="B121" s="74"/>
      <c r="C121" s="74"/>
      <c r="D121" s="74"/>
      <c r="E121" s="73"/>
      <c r="F121" s="73"/>
      <c r="G121" s="73"/>
      <c r="H121" s="73"/>
      <c r="I121" s="73"/>
      <c r="J121" s="73"/>
    </row>
    <row r="122" spans="2:10" x14ac:dyDescent="0.3">
      <c r="B122" s="74"/>
      <c r="C122" s="74"/>
      <c r="D122" s="74"/>
      <c r="E122" s="73"/>
      <c r="F122" s="73"/>
      <c r="G122" s="73"/>
      <c r="H122" s="73"/>
      <c r="I122" s="73"/>
      <c r="J122" s="73"/>
    </row>
    <row r="123" spans="2:10" x14ac:dyDescent="0.3">
      <c r="B123" s="74"/>
      <c r="C123" s="74"/>
      <c r="D123" s="74"/>
      <c r="E123" s="73"/>
      <c r="F123" s="73"/>
      <c r="G123" s="73"/>
      <c r="H123" s="73"/>
      <c r="I123" s="73"/>
      <c r="J123" s="73"/>
    </row>
    <row r="124" spans="2:10" x14ac:dyDescent="0.3">
      <c r="B124" s="74"/>
      <c r="C124" s="74"/>
      <c r="D124" s="74"/>
      <c r="E124" s="73"/>
      <c r="F124" s="73"/>
      <c r="G124" s="73"/>
      <c r="H124" s="73"/>
      <c r="I124" s="73"/>
      <c r="J124" s="73"/>
    </row>
    <row r="125" spans="2:10" x14ac:dyDescent="0.3">
      <c r="B125" s="74"/>
      <c r="C125" s="74"/>
      <c r="D125" s="74"/>
      <c r="E125" s="73"/>
      <c r="F125" s="73"/>
      <c r="G125" s="73"/>
      <c r="H125" s="73"/>
      <c r="I125" s="73"/>
      <c r="J125" s="73"/>
    </row>
    <row r="126" spans="2:10" x14ac:dyDescent="0.3">
      <c r="B126" s="74"/>
      <c r="C126" s="74"/>
      <c r="D126" s="74"/>
      <c r="E126" s="73"/>
      <c r="F126" s="73"/>
      <c r="G126" s="73"/>
      <c r="H126" s="73"/>
      <c r="I126" s="73"/>
      <c r="J126" s="73"/>
    </row>
    <row r="127" spans="2:10" x14ac:dyDescent="0.3">
      <c r="B127" s="74"/>
      <c r="C127" s="74"/>
      <c r="D127" s="74"/>
      <c r="E127" s="73"/>
      <c r="F127" s="73"/>
      <c r="G127" s="73"/>
      <c r="H127" s="73"/>
      <c r="I127" s="73"/>
      <c r="J127" s="73"/>
    </row>
    <row r="128" spans="2:10" x14ac:dyDescent="0.3">
      <c r="B128" s="74"/>
      <c r="C128" s="74"/>
      <c r="D128" s="74"/>
      <c r="E128" s="73"/>
      <c r="F128" s="73"/>
      <c r="G128" s="73"/>
      <c r="H128" s="73"/>
      <c r="I128" s="73"/>
      <c r="J128" s="73"/>
    </row>
    <row r="129" spans="2:10" x14ac:dyDescent="0.3">
      <c r="B129" s="74"/>
      <c r="C129" s="74"/>
      <c r="D129" s="74"/>
      <c r="E129" s="73"/>
      <c r="F129" s="73"/>
      <c r="G129" s="73"/>
      <c r="H129" s="73"/>
      <c r="I129" s="73"/>
      <c r="J129" s="73"/>
    </row>
    <row r="130" spans="2:10" x14ac:dyDescent="0.3">
      <c r="B130" s="74"/>
      <c r="C130" s="74"/>
      <c r="D130" s="74"/>
      <c r="E130" s="73"/>
      <c r="F130" s="73"/>
      <c r="G130" s="73"/>
      <c r="H130" s="73"/>
      <c r="I130" s="73"/>
      <c r="J130" s="73"/>
    </row>
    <row r="131" spans="2:10" x14ac:dyDescent="0.3">
      <c r="B131" s="74"/>
      <c r="C131" s="74"/>
      <c r="D131" s="74"/>
      <c r="E131" s="73"/>
      <c r="F131" s="73"/>
      <c r="G131" s="73"/>
      <c r="H131" s="73"/>
      <c r="I131" s="73"/>
      <c r="J131" s="73"/>
    </row>
    <row r="132" spans="2:10" x14ac:dyDescent="0.3">
      <c r="B132" s="74"/>
      <c r="C132" s="74"/>
      <c r="D132" s="74"/>
      <c r="E132" s="73"/>
      <c r="F132" s="73"/>
      <c r="G132" s="73"/>
      <c r="H132" s="73"/>
      <c r="I132" s="73"/>
      <c r="J132" s="73"/>
    </row>
    <row r="133" spans="2:10" x14ac:dyDescent="0.3">
      <c r="B133" s="74"/>
      <c r="C133" s="74"/>
      <c r="D133" s="74"/>
      <c r="E133" s="73"/>
      <c r="F133" s="73"/>
      <c r="G133" s="73"/>
      <c r="H133" s="73"/>
      <c r="I133" s="73"/>
      <c r="J133" s="73"/>
    </row>
    <row r="134" spans="2:10" x14ac:dyDescent="0.3">
      <c r="B134" s="74"/>
      <c r="C134" s="74"/>
      <c r="D134" s="74"/>
      <c r="E134" s="73"/>
      <c r="F134" s="73"/>
      <c r="G134" s="73"/>
      <c r="H134" s="73"/>
      <c r="I134" s="73"/>
      <c r="J134" s="73"/>
    </row>
    <row r="135" spans="2:10" x14ac:dyDescent="0.3">
      <c r="B135" s="74"/>
      <c r="C135" s="74"/>
      <c r="D135" s="74"/>
      <c r="E135" s="73"/>
      <c r="F135" s="73"/>
      <c r="G135" s="73"/>
      <c r="H135" s="73"/>
      <c r="I135" s="73"/>
      <c r="J135" s="73"/>
    </row>
    <row r="136" spans="2:10" x14ac:dyDescent="0.3">
      <c r="B136" s="74"/>
      <c r="C136" s="74"/>
      <c r="D136" s="74"/>
      <c r="E136" s="73"/>
      <c r="F136" s="73"/>
      <c r="G136" s="73"/>
      <c r="H136" s="73"/>
      <c r="I136" s="73"/>
      <c r="J136" s="73"/>
    </row>
    <row r="137" spans="2:10" x14ac:dyDescent="0.3">
      <c r="B137" s="74"/>
      <c r="C137" s="74"/>
      <c r="D137" s="74"/>
      <c r="E137" s="73"/>
      <c r="F137" s="73"/>
      <c r="G137" s="73"/>
      <c r="H137" s="73"/>
      <c r="I137" s="73"/>
      <c r="J137" s="73"/>
    </row>
    <row r="138" spans="2:10" x14ac:dyDescent="0.3">
      <c r="B138" s="74"/>
      <c r="C138" s="74"/>
      <c r="D138" s="74"/>
      <c r="E138" s="73"/>
      <c r="F138" s="73"/>
      <c r="G138" s="73"/>
      <c r="H138" s="73"/>
      <c r="I138" s="73"/>
      <c r="J138" s="73"/>
    </row>
    <row r="139" spans="2:10" x14ac:dyDescent="0.3">
      <c r="B139" s="74"/>
      <c r="C139" s="74"/>
      <c r="D139" s="74"/>
      <c r="E139" s="73"/>
      <c r="F139" s="73"/>
      <c r="G139" s="73"/>
      <c r="H139" s="73"/>
      <c r="I139" s="73"/>
      <c r="J139" s="73"/>
    </row>
    <row r="140" spans="2:10" x14ac:dyDescent="0.3">
      <c r="B140" s="74"/>
      <c r="C140" s="74"/>
      <c r="D140" s="74"/>
      <c r="E140" s="73"/>
      <c r="F140" s="73"/>
      <c r="G140" s="73"/>
      <c r="H140" s="73"/>
      <c r="I140" s="73"/>
      <c r="J140" s="73"/>
    </row>
    <row r="141" spans="2:10" x14ac:dyDescent="0.3">
      <c r="B141" s="74"/>
      <c r="C141" s="74"/>
      <c r="D141" s="74"/>
      <c r="E141" s="73"/>
      <c r="F141" s="73"/>
      <c r="G141" s="73"/>
      <c r="H141" s="73"/>
      <c r="I141" s="73"/>
      <c r="J141" s="73"/>
    </row>
    <row r="142" spans="2:10" x14ac:dyDescent="0.3">
      <c r="B142" s="74"/>
      <c r="C142" s="74"/>
      <c r="D142" s="74"/>
      <c r="E142" s="73"/>
      <c r="F142" s="73"/>
      <c r="G142" s="73"/>
      <c r="H142" s="73"/>
      <c r="I142" s="73"/>
      <c r="J142" s="73"/>
    </row>
    <row r="143" spans="2:10" x14ac:dyDescent="0.3">
      <c r="B143" s="74"/>
      <c r="C143" s="74"/>
      <c r="D143" s="74"/>
      <c r="E143" s="73"/>
      <c r="F143" s="73"/>
      <c r="G143" s="73"/>
      <c r="H143" s="73"/>
      <c r="I143" s="73"/>
      <c r="J143" s="73"/>
    </row>
    <row r="144" spans="2:10" x14ac:dyDescent="0.3">
      <c r="B144" s="74"/>
      <c r="C144" s="74"/>
      <c r="D144" s="74"/>
      <c r="E144" s="73"/>
      <c r="F144" s="73"/>
      <c r="G144" s="73"/>
      <c r="H144" s="73"/>
      <c r="I144" s="73"/>
      <c r="J144" s="73"/>
    </row>
    <row r="145" spans="2:10" x14ac:dyDescent="0.3">
      <c r="B145" s="74"/>
      <c r="C145" s="74"/>
      <c r="D145" s="74"/>
      <c r="E145" s="73"/>
      <c r="F145" s="73"/>
      <c r="G145" s="73"/>
      <c r="H145" s="73"/>
      <c r="I145" s="73"/>
      <c r="J145" s="73"/>
    </row>
    <row r="146" spans="2:10" x14ac:dyDescent="0.3">
      <c r="B146" s="74"/>
      <c r="C146" s="74"/>
      <c r="D146" s="74"/>
      <c r="E146" s="73"/>
      <c r="F146" s="73"/>
      <c r="G146" s="73"/>
      <c r="H146" s="73"/>
      <c r="I146" s="73"/>
      <c r="J146" s="73"/>
    </row>
    <row r="147" spans="2:10" x14ac:dyDescent="0.3">
      <c r="B147" s="74"/>
      <c r="C147" s="74"/>
      <c r="D147" s="74"/>
      <c r="E147" s="73"/>
      <c r="F147" s="73"/>
      <c r="G147" s="73"/>
      <c r="H147" s="73"/>
      <c r="I147" s="73"/>
      <c r="J147" s="73"/>
    </row>
    <row r="148" spans="2:10" x14ac:dyDescent="0.3">
      <c r="B148" s="74"/>
      <c r="C148" s="74"/>
      <c r="D148" s="74"/>
      <c r="E148" s="73"/>
      <c r="F148" s="73"/>
      <c r="G148" s="73"/>
      <c r="H148" s="73"/>
      <c r="I148" s="73"/>
      <c r="J148" s="73"/>
    </row>
    <row r="149" spans="2:10" x14ac:dyDescent="0.3">
      <c r="B149" s="74"/>
      <c r="C149" s="74"/>
      <c r="D149" s="74"/>
      <c r="E149" s="73"/>
      <c r="F149" s="73"/>
      <c r="G149" s="73"/>
      <c r="H149" s="73"/>
      <c r="I149" s="73"/>
      <c r="J149" s="73"/>
    </row>
    <row r="150" spans="2:10" x14ac:dyDescent="0.3">
      <c r="B150" s="74"/>
      <c r="C150" s="74"/>
      <c r="D150" s="74"/>
      <c r="E150" s="73"/>
      <c r="F150" s="73"/>
      <c r="G150" s="73"/>
      <c r="H150" s="73"/>
      <c r="I150" s="73"/>
      <c r="J150" s="73"/>
    </row>
    <row r="151" spans="2:10" x14ac:dyDescent="0.3">
      <c r="B151" s="74"/>
      <c r="C151" s="74"/>
      <c r="D151" s="74"/>
      <c r="E151" s="73"/>
      <c r="F151" s="73"/>
      <c r="G151" s="73"/>
      <c r="H151" s="73"/>
      <c r="I151" s="73"/>
      <c r="J151" s="73"/>
    </row>
    <row r="152" spans="2:10" x14ac:dyDescent="0.3">
      <c r="B152" s="74"/>
      <c r="C152" s="74"/>
      <c r="D152" s="74"/>
      <c r="E152" s="73"/>
      <c r="F152" s="73"/>
      <c r="G152" s="73"/>
      <c r="H152" s="73"/>
      <c r="I152" s="73"/>
      <c r="J152" s="73"/>
    </row>
    <row r="153" spans="2:10" x14ac:dyDescent="0.3">
      <c r="B153" s="74"/>
      <c r="C153" s="74"/>
      <c r="D153" s="74"/>
      <c r="E153" s="73"/>
      <c r="F153" s="73"/>
      <c r="G153" s="73"/>
      <c r="H153" s="73"/>
      <c r="I153" s="73"/>
      <c r="J153" s="73"/>
    </row>
    <row r="154" spans="2:10" x14ac:dyDescent="0.3">
      <c r="B154" s="74"/>
      <c r="C154" s="74"/>
      <c r="D154" s="74"/>
      <c r="E154" s="73"/>
      <c r="F154" s="73"/>
      <c r="G154" s="73"/>
      <c r="H154" s="73"/>
      <c r="I154" s="73"/>
      <c r="J154" s="73"/>
    </row>
    <row r="155" spans="2:10" x14ac:dyDescent="0.3">
      <c r="B155" s="74"/>
      <c r="C155" s="74"/>
      <c r="D155" s="74"/>
      <c r="E155" s="73"/>
      <c r="F155" s="73"/>
      <c r="G155" s="73"/>
      <c r="H155" s="73"/>
      <c r="I155" s="73"/>
      <c r="J155" s="73"/>
    </row>
    <row r="156" spans="2:10" x14ac:dyDescent="0.3">
      <c r="B156" s="74"/>
      <c r="C156" s="74"/>
      <c r="D156" s="74"/>
      <c r="E156" s="73"/>
      <c r="F156" s="73"/>
      <c r="G156" s="73"/>
      <c r="H156" s="73"/>
      <c r="I156" s="73"/>
      <c r="J156" s="73"/>
    </row>
    <row r="157" spans="2:10" x14ac:dyDescent="0.3">
      <c r="B157" s="74"/>
      <c r="C157" s="74"/>
      <c r="D157" s="74"/>
      <c r="E157" s="73"/>
      <c r="F157" s="73"/>
      <c r="G157" s="73"/>
      <c r="H157" s="73"/>
      <c r="I157" s="73"/>
      <c r="J157" s="73"/>
    </row>
    <row r="158" spans="2:10" x14ac:dyDescent="0.3">
      <c r="B158" s="74"/>
      <c r="C158" s="74"/>
      <c r="D158" s="74"/>
      <c r="E158" s="73"/>
      <c r="F158" s="73"/>
      <c r="G158" s="73"/>
      <c r="H158" s="73"/>
      <c r="I158" s="73"/>
      <c r="J158" s="73"/>
    </row>
    <row r="159" spans="2:10" x14ac:dyDescent="0.3">
      <c r="B159" s="74"/>
      <c r="C159" s="74"/>
      <c r="D159" s="74"/>
      <c r="E159" s="73"/>
      <c r="F159" s="73"/>
      <c r="G159" s="73"/>
      <c r="H159" s="73"/>
      <c r="I159" s="73"/>
      <c r="J159" s="73"/>
    </row>
    <row r="160" spans="2:10" x14ac:dyDescent="0.3">
      <c r="B160" s="74"/>
      <c r="C160" s="74"/>
      <c r="D160" s="74"/>
      <c r="E160" s="73"/>
      <c r="F160" s="73"/>
      <c r="G160" s="73"/>
      <c r="H160" s="73"/>
      <c r="I160" s="73"/>
      <c r="J160" s="73"/>
    </row>
    <row r="161" spans="2:10" x14ac:dyDescent="0.3">
      <c r="B161" s="74"/>
      <c r="C161" s="74"/>
      <c r="D161" s="74"/>
      <c r="E161" s="73"/>
      <c r="F161" s="73"/>
      <c r="G161" s="73"/>
      <c r="H161" s="73"/>
      <c r="I161" s="73"/>
      <c r="J161" s="73"/>
    </row>
    <row r="162" spans="2:10" x14ac:dyDescent="0.3">
      <c r="B162" s="74"/>
      <c r="C162" s="74"/>
      <c r="D162" s="74"/>
      <c r="E162" s="73"/>
      <c r="F162" s="73"/>
      <c r="G162" s="73"/>
      <c r="H162" s="73"/>
      <c r="I162" s="73"/>
      <c r="J162" s="73"/>
    </row>
    <row r="163" spans="2:10" x14ac:dyDescent="0.3">
      <c r="B163" s="74"/>
      <c r="C163" s="74"/>
      <c r="D163" s="74"/>
      <c r="E163" s="73"/>
      <c r="F163" s="73"/>
      <c r="G163" s="73"/>
      <c r="H163" s="73"/>
      <c r="I163" s="73"/>
      <c r="J163" s="73"/>
    </row>
    <row r="164" spans="2:10" x14ac:dyDescent="0.3">
      <c r="B164" s="74"/>
      <c r="C164" s="74"/>
      <c r="D164" s="74"/>
      <c r="E164" s="73"/>
      <c r="F164" s="73"/>
      <c r="G164" s="73"/>
      <c r="H164" s="73"/>
      <c r="I164" s="73"/>
      <c r="J164" s="73"/>
    </row>
  </sheetData>
  <sheetProtection algorithmName="SHA-512" hashValue="9T02wUAFrSA/rgD7+4VOGUEAQSi1jrZ6wbZGeV/QQ2JVrMWyhtVtRo6Yp95P4B4z+4cEoid6ZLvdGoTyPB/4ZQ==" saltValue="kdNAaCWIVwSDlveZ5RJR2w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workbookViewId="0"/>
  </sheetViews>
  <sheetFormatPr defaultRowHeight="14.4" x14ac:dyDescent="0.3"/>
  <cols>
    <col min="2" max="2" width="8.88671875" bestFit="1" customWidth="1"/>
    <col min="4" max="4" width="48.5546875" bestFit="1" customWidth="1"/>
  </cols>
  <sheetData>
    <row r="1" spans="1:18" x14ac:dyDescent="0.3">
      <c r="A1" s="53" t="s">
        <v>286</v>
      </c>
      <c r="B1" s="19"/>
      <c r="C1" s="19"/>
      <c r="D1" s="19"/>
      <c r="E1" s="19"/>
      <c r="F1" s="19"/>
      <c r="G1" s="19"/>
      <c r="H1" s="19"/>
      <c r="I1" s="19"/>
      <c r="J1" s="19"/>
    </row>
    <row r="3" spans="1:18" ht="15" thickBot="1" x14ac:dyDescent="0.35">
      <c r="A3" s="19"/>
      <c r="B3" s="53" t="s">
        <v>1</v>
      </c>
      <c r="C3" s="54" t="s">
        <v>2</v>
      </c>
      <c r="D3" s="54" t="s">
        <v>287</v>
      </c>
      <c r="E3" s="19"/>
      <c r="F3" s="55" t="s">
        <v>288</v>
      </c>
      <c r="G3" s="19"/>
      <c r="H3" s="19"/>
      <c r="I3" s="19"/>
      <c r="J3" s="19"/>
    </row>
    <row r="4" spans="1:18" ht="15" thickBot="1" x14ac:dyDescent="0.35">
      <c r="A4" s="19"/>
      <c r="B4" s="19"/>
      <c r="C4" s="19"/>
      <c r="D4" s="19"/>
      <c r="E4" s="120" t="s">
        <v>5</v>
      </c>
      <c r="F4" s="121" t="s">
        <v>6</v>
      </c>
      <c r="G4" s="121" t="s">
        <v>7</v>
      </c>
      <c r="H4" s="121" t="s">
        <v>8</v>
      </c>
      <c r="I4" s="122" t="s">
        <v>9</v>
      </c>
      <c r="J4" s="122" t="s">
        <v>10</v>
      </c>
    </row>
    <row r="5" spans="1:18" ht="15" thickBot="1" x14ac:dyDescent="0.35">
      <c r="A5" s="19"/>
      <c r="B5" s="106" t="s">
        <v>13</v>
      </c>
      <c r="C5" s="106" t="s">
        <v>16</v>
      </c>
      <c r="D5" s="106" t="s">
        <v>17</v>
      </c>
      <c r="E5" s="114">
        <f>VLOOKUP($C5,'[1]IP Claims by DMIS ID'!$C$5:$K$164,4,FALSE)</f>
        <v>185</v>
      </c>
      <c r="F5" s="114">
        <f>VLOOKUP($C5,'[1]IP Claims by DMIS ID'!$C$5:$K$164,5,FALSE)</f>
        <v>212</v>
      </c>
      <c r="G5" s="114">
        <f>VLOOKUP($C5,'[1]IP Claims by DMIS ID'!$C$5:$K$164,6,FALSE)</f>
        <v>219</v>
      </c>
      <c r="H5" s="114">
        <f>VLOOKUP($C5,'[1]IP Claims by DMIS ID'!$C$5:$K$164,7,FALSE)</f>
        <v>154</v>
      </c>
      <c r="I5" s="114">
        <f>VLOOKUP($C5,'[1]IP Claims by DMIS ID'!$C$5:$K$164,8,FALSE)</f>
        <v>138</v>
      </c>
      <c r="J5" s="114">
        <f>VLOOKUP($C5,'[1]IP Claims by DMIS ID'!$C$5:$K$164,9,FALSE)</f>
        <v>177</v>
      </c>
      <c r="O5" s="24" t="s">
        <v>9</v>
      </c>
      <c r="P5" s="95" t="s">
        <v>10</v>
      </c>
    </row>
    <row r="6" spans="1:18" x14ac:dyDescent="0.3">
      <c r="A6" s="19"/>
      <c r="B6" s="106" t="s">
        <v>13</v>
      </c>
      <c r="C6" s="106" t="s">
        <v>28</v>
      </c>
      <c r="D6" s="106" t="s">
        <v>29</v>
      </c>
      <c r="E6" s="114">
        <f>VLOOKUP($C6,'[1]IP Claims by DMIS ID'!$C$5:$K$164,4,FALSE)</f>
        <v>210</v>
      </c>
      <c r="F6" s="114">
        <f>VLOOKUP($C6,'[1]IP Claims by DMIS ID'!$C$5:$K$164,5,FALSE)</f>
        <v>165</v>
      </c>
      <c r="G6" s="114">
        <f>VLOOKUP($C6,'[1]IP Claims by DMIS ID'!$C$5:$K$164,6,FALSE)</f>
        <v>170</v>
      </c>
      <c r="H6" s="114">
        <f>VLOOKUP($C6,'[1]IP Claims by DMIS ID'!$C$5:$K$164,7,FALSE)</f>
        <v>84</v>
      </c>
      <c r="I6" s="114">
        <f>VLOOKUP($C6,'[1]IP Claims by DMIS ID'!$C$5:$K$164,8,FALSE)</f>
        <v>107</v>
      </c>
      <c r="J6" s="114">
        <f>VLOOKUP($C6,'[1]IP Claims by DMIS ID'!$C$5:$K$164,9,FALSE)</f>
        <v>84</v>
      </c>
      <c r="L6" s="56" t="s">
        <v>13</v>
      </c>
      <c r="M6" s="26"/>
      <c r="N6" s="57"/>
      <c r="O6" s="109">
        <f>SUM(I5:I14)</f>
        <v>963</v>
      </c>
      <c r="P6" s="113">
        <f>SUM(J5:J14)</f>
        <v>736</v>
      </c>
    </row>
    <row r="7" spans="1:18" x14ac:dyDescent="0.3">
      <c r="A7" s="19"/>
      <c r="B7" s="106" t="s">
        <v>13</v>
      </c>
      <c r="C7" s="106" t="s">
        <v>40</v>
      </c>
      <c r="D7" s="106" t="s">
        <v>41</v>
      </c>
      <c r="E7" s="114">
        <f>VLOOKUP($C7,'[1]IP Claims by DMIS ID'!$C$5:$K$164,4,FALSE)</f>
        <v>89</v>
      </c>
      <c r="F7" s="114">
        <f>VLOOKUP($C7,'[1]IP Claims by DMIS ID'!$C$5:$K$164,5,FALSE)</f>
        <v>113</v>
      </c>
      <c r="G7" s="114">
        <f>VLOOKUP($C7,'[1]IP Claims by DMIS ID'!$C$5:$K$164,6,FALSE)</f>
        <v>99</v>
      </c>
      <c r="H7" s="114">
        <f>VLOOKUP($C7,'[1]IP Claims by DMIS ID'!$C$5:$K$164,7,FALSE)</f>
        <v>18</v>
      </c>
      <c r="I7" s="114">
        <f>VLOOKUP($C7,'[1]IP Claims by DMIS ID'!$C$5:$K$164,8,FALSE)</f>
        <v>79</v>
      </c>
      <c r="J7" s="114">
        <f>VLOOKUP($C7,'[1]IP Claims by DMIS ID'!$C$5:$K$164,9,FALSE)</f>
        <v>41</v>
      </c>
      <c r="L7" s="58" t="s">
        <v>18</v>
      </c>
      <c r="M7" s="27"/>
      <c r="N7" s="55"/>
      <c r="O7" s="110">
        <f>SUM(I15:I36)</f>
        <v>2876</v>
      </c>
      <c r="P7" s="110">
        <f>SUM(J15:J36)</f>
        <v>2326</v>
      </c>
    </row>
    <row r="8" spans="1:18" x14ac:dyDescent="0.3">
      <c r="B8" s="106" t="s">
        <v>13</v>
      </c>
      <c r="C8" s="106" t="s">
        <v>52</v>
      </c>
      <c r="D8" s="106" t="s">
        <v>53</v>
      </c>
      <c r="E8" s="114">
        <f>VLOOKUP($C8,'[1]IP Claims by DMIS ID'!$C$5:$K$164,4,FALSE)</f>
        <v>15</v>
      </c>
      <c r="F8" s="114">
        <f>VLOOKUP($C8,'[1]IP Claims by DMIS ID'!$C$5:$K$164,5,FALSE)</f>
        <v>6</v>
      </c>
      <c r="G8" s="114">
        <f>VLOOKUP($C8,'[1]IP Claims by DMIS ID'!$C$5:$K$164,6,FALSE)</f>
        <v>5</v>
      </c>
      <c r="H8" s="114">
        <f>VLOOKUP($C8,'[1]IP Claims by DMIS ID'!$C$5:$K$164,7,FALSE)</f>
        <v>0</v>
      </c>
      <c r="I8" s="114">
        <f>VLOOKUP($C8,'[1]IP Claims by DMIS ID'!$C$5:$K$164,8,FALSE)</f>
        <v>24</v>
      </c>
      <c r="J8" s="114" t="str">
        <f>VLOOKUP($C8,'[1]IP Claims by DMIS ID'!$C$5:$K$164,9,FALSE)</f>
        <v>NULL</v>
      </c>
      <c r="L8" s="58" t="s">
        <v>21</v>
      </c>
      <c r="M8" s="27"/>
      <c r="N8" s="55"/>
      <c r="O8" s="110">
        <f>SUM(I37:I48)</f>
        <v>608</v>
      </c>
      <c r="P8" s="110">
        <f>SUM(J37:J48)</f>
        <v>547</v>
      </c>
    </row>
    <row r="9" spans="1:18" ht="15" thickBot="1" x14ac:dyDescent="0.35">
      <c r="B9" s="106" t="s">
        <v>13</v>
      </c>
      <c r="C9" s="106" t="s">
        <v>62</v>
      </c>
      <c r="D9" s="106" t="s">
        <v>63</v>
      </c>
      <c r="E9" s="114">
        <f>VLOOKUP($C9,'[1]IP Claims by DMIS ID'!$C$5:$K$164,4,FALSE)</f>
        <v>147</v>
      </c>
      <c r="F9" s="114">
        <f>VLOOKUP($C9,'[1]IP Claims by DMIS ID'!$C$5:$K$164,5,FALSE)</f>
        <v>132</v>
      </c>
      <c r="G9" s="114">
        <f>VLOOKUP($C9,'[1]IP Claims by DMIS ID'!$C$5:$K$164,6,FALSE)</f>
        <v>138</v>
      </c>
      <c r="H9" s="114">
        <f>VLOOKUP($C9,'[1]IP Claims by DMIS ID'!$C$5:$K$164,7,FALSE)</f>
        <v>23</v>
      </c>
      <c r="I9" s="114">
        <f>VLOOKUP($C9,'[1]IP Claims by DMIS ID'!$C$5:$K$164,8,FALSE)</f>
        <v>83</v>
      </c>
      <c r="J9" s="114">
        <f>VLOOKUP($C9,'[1]IP Claims by DMIS ID'!$C$5:$K$164,9,FALSE)</f>
        <v>75</v>
      </c>
      <c r="L9" s="58" t="s">
        <v>268</v>
      </c>
      <c r="M9" s="27"/>
      <c r="N9" s="55"/>
      <c r="O9" s="110">
        <f>SUM(I49:I50)</f>
        <v>902</v>
      </c>
      <c r="P9" s="110">
        <f>SUM(J49:J50)</f>
        <v>1324</v>
      </c>
    </row>
    <row r="10" spans="1:18" ht="15" thickBot="1" x14ac:dyDescent="0.35">
      <c r="B10" s="106" t="s">
        <v>13</v>
      </c>
      <c r="C10" s="106" t="s">
        <v>72</v>
      </c>
      <c r="D10" s="106" t="s">
        <v>73</v>
      </c>
      <c r="E10" s="114">
        <f>VLOOKUP($C10,'[1]IP Claims by DMIS ID'!$C$5:$K$164,4,FALSE)</f>
        <v>128</v>
      </c>
      <c r="F10" s="114">
        <f>VLOOKUP($C10,'[1]IP Claims by DMIS ID'!$C$5:$K$164,5,FALSE)</f>
        <v>214</v>
      </c>
      <c r="G10" s="114">
        <f>VLOOKUP($C10,'[1]IP Claims by DMIS ID'!$C$5:$K$164,6,FALSE)</f>
        <v>200</v>
      </c>
      <c r="H10" s="114">
        <f>VLOOKUP($C10,'[1]IP Claims by DMIS ID'!$C$5:$K$164,7,FALSE)</f>
        <v>170</v>
      </c>
      <c r="I10" s="114">
        <f>VLOOKUP($C10,'[1]IP Claims by DMIS ID'!$C$5:$K$164,8,FALSE)</f>
        <v>272</v>
      </c>
      <c r="J10" s="114">
        <f>VLOOKUP($C10,'[1]IP Claims by DMIS ID'!$C$5:$K$164,9,FALSE)</f>
        <v>192</v>
      </c>
      <c r="L10" s="59" t="s">
        <v>27</v>
      </c>
      <c r="M10" s="28"/>
      <c r="N10" s="60"/>
      <c r="O10" s="112">
        <f>SUM(I5:I51)</f>
        <v>5349</v>
      </c>
      <c r="P10" s="112">
        <f>SUM(J5:J51)</f>
        <v>4933</v>
      </c>
      <c r="R10" s="154">
        <f>(P10-O10)/O10</f>
        <v>-7.7771546083380078E-2</v>
      </c>
    </row>
    <row r="11" spans="1:18" x14ac:dyDescent="0.3">
      <c r="B11" s="106" t="s">
        <v>13</v>
      </c>
      <c r="C11" s="106" t="s">
        <v>86</v>
      </c>
      <c r="D11" s="106" t="s">
        <v>87</v>
      </c>
      <c r="E11" s="114">
        <f>VLOOKUP($C11,'[1]IP Claims by DMIS ID'!$C$5:$K$164,4,FALSE)</f>
        <v>271</v>
      </c>
      <c r="F11" s="114">
        <f>VLOOKUP($C11,'[1]IP Claims by DMIS ID'!$C$5:$K$164,5,FALSE)</f>
        <v>279</v>
      </c>
      <c r="G11" s="114">
        <f>VLOOKUP($C11,'[1]IP Claims by DMIS ID'!$C$5:$K$164,6,FALSE)</f>
        <v>245</v>
      </c>
      <c r="H11" s="114">
        <f>VLOOKUP($C11,'[1]IP Claims by DMIS ID'!$C$5:$K$164,7,FALSE)</f>
        <v>36</v>
      </c>
      <c r="I11" s="114">
        <f>VLOOKUP($C11,'[1]IP Claims by DMIS ID'!$C$5:$K$164,8,FALSE)</f>
        <v>217</v>
      </c>
      <c r="J11" s="114">
        <f>VLOOKUP($C11,'[1]IP Claims by DMIS ID'!$C$5:$K$164,9,FALSE)</f>
        <v>143</v>
      </c>
      <c r="O11" s="57"/>
    </row>
    <row r="12" spans="1:18" x14ac:dyDescent="0.3">
      <c r="B12" s="106" t="s">
        <v>13</v>
      </c>
      <c r="C12" s="106" t="s">
        <v>106</v>
      </c>
      <c r="D12" s="106" t="s">
        <v>107</v>
      </c>
      <c r="E12" s="114">
        <f>VLOOKUP($C12,'[1]IP Claims by DMIS ID'!$C$5:$K$164,4,FALSE)</f>
        <v>49</v>
      </c>
      <c r="F12" s="114">
        <f>VLOOKUP($C12,'[1]IP Claims by DMIS ID'!$C$5:$K$164,5,FALSE)</f>
        <v>48</v>
      </c>
      <c r="G12" s="114">
        <f>VLOOKUP($C12,'[1]IP Claims by DMIS ID'!$C$5:$K$164,6,FALSE)</f>
        <v>41</v>
      </c>
      <c r="H12" s="114">
        <f>VLOOKUP($C12,'[1]IP Claims by DMIS ID'!$C$5:$K$164,7,FALSE)</f>
        <v>24</v>
      </c>
      <c r="I12" s="114">
        <f>VLOOKUP($C12,'[1]IP Claims by DMIS ID'!$C$5:$K$164,8,FALSE)</f>
        <v>37</v>
      </c>
      <c r="J12" s="114">
        <f>VLOOKUP($C12,'[1]IP Claims by DMIS ID'!$C$5:$K$164,9,FALSE)</f>
        <v>21</v>
      </c>
      <c r="O12" s="61"/>
    </row>
    <row r="13" spans="1:18" x14ac:dyDescent="0.3">
      <c r="B13" s="106" t="s">
        <v>13</v>
      </c>
      <c r="C13" s="106" t="s">
        <v>142</v>
      </c>
      <c r="D13" s="106" t="s">
        <v>143</v>
      </c>
      <c r="E13" s="114" t="str">
        <f>VLOOKUP($C13,'[1]IP Claims by DMIS ID'!$C$5:$K$164,4,FALSE)</f>
        <v>NULL</v>
      </c>
      <c r="F13" s="114" t="str">
        <f>VLOOKUP($C13,'[1]IP Claims by DMIS ID'!$C$5:$K$164,5,FALSE)</f>
        <v>NULL</v>
      </c>
      <c r="G13" s="114" t="str">
        <f>VLOOKUP($C13,'[1]IP Claims by DMIS ID'!$C$5:$K$164,6,FALSE)</f>
        <v>NULL</v>
      </c>
      <c r="H13" s="114">
        <f>VLOOKUP($C13,'[1]IP Claims by DMIS ID'!$C$5:$K$164,7,FALSE)</f>
        <v>0</v>
      </c>
      <c r="I13" s="114">
        <f>VLOOKUP($C13,'[1]IP Claims by DMIS ID'!$C$5:$K$164,8,FALSE)</f>
        <v>4</v>
      </c>
      <c r="J13" s="114">
        <f>VLOOKUP($C13,'[1]IP Claims by DMIS ID'!$C$5:$K$164,9,FALSE)</f>
        <v>1</v>
      </c>
    </row>
    <row r="14" spans="1:18" x14ac:dyDescent="0.3">
      <c r="B14" s="106" t="s">
        <v>13</v>
      </c>
      <c r="C14" s="106" t="s">
        <v>144</v>
      </c>
      <c r="D14" s="106" t="s">
        <v>145</v>
      </c>
      <c r="E14" s="114" t="str">
        <f>VLOOKUP($C14,'[1]IP Claims by DMIS ID'!$C$5:$K$164,4,FALSE)</f>
        <v>NULL</v>
      </c>
      <c r="F14" s="114" t="str">
        <f>VLOOKUP($C14,'[1]IP Claims by DMIS ID'!$C$5:$K$164,5,FALSE)</f>
        <v>NULL</v>
      </c>
      <c r="G14" s="114" t="str">
        <f>VLOOKUP($C14,'[1]IP Claims by DMIS ID'!$C$5:$K$164,6,FALSE)</f>
        <v>NULL</v>
      </c>
      <c r="H14" s="114">
        <f>VLOOKUP($C14,'[1]IP Claims by DMIS ID'!$C$5:$K$164,7,FALSE)</f>
        <v>2</v>
      </c>
      <c r="I14" s="114">
        <f>VLOOKUP($C14,'[1]IP Claims by DMIS ID'!$C$5:$K$164,8,FALSE)</f>
        <v>2</v>
      </c>
      <c r="J14" s="114">
        <f>VLOOKUP($C14,'[1]IP Claims by DMIS ID'!$C$5:$K$164,9,FALSE)</f>
        <v>2</v>
      </c>
    </row>
    <row r="15" spans="1:18" x14ac:dyDescent="0.3">
      <c r="B15" s="106" t="s">
        <v>18</v>
      </c>
      <c r="C15" s="106" t="s">
        <v>160</v>
      </c>
      <c r="D15" s="106" t="s">
        <v>161</v>
      </c>
      <c r="E15" s="114">
        <f>VLOOKUP($C15,'[1]IP Claims by DMIS ID'!$C$5:$K$164,4,FALSE)</f>
        <v>50</v>
      </c>
      <c r="F15" s="114">
        <f>VLOOKUP($C15,'[1]IP Claims by DMIS ID'!$C$5:$K$164,5,FALSE)</f>
        <v>61</v>
      </c>
      <c r="G15" s="114">
        <f>VLOOKUP($C15,'[1]IP Claims by DMIS ID'!$C$5:$K$164,6,FALSE)</f>
        <v>39</v>
      </c>
      <c r="H15" s="114">
        <f>VLOOKUP($C15,'[1]IP Claims by DMIS ID'!$C$5:$K$164,7,FALSE)</f>
        <v>34</v>
      </c>
      <c r="I15" s="114">
        <f>VLOOKUP($C15,'[1]IP Claims by DMIS ID'!$C$5:$K$164,8,FALSE)</f>
        <v>36</v>
      </c>
      <c r="J15" s="114">
        <f>VLOOKUP($C15,'[1]IP Claims by DMIS ID'!$C$5:$K$164,9,FALSE)</f>
        <v>34</v>
      </c>
    </row>
    <row r="16" spans="1:18" x14ac:dyDescent="0.3">
      <c r="B16" s="106" t="s">
        <v>18</v>
      </c>
      <c r="C16" s="106" t="s">
        <v>164</v>
      </c>
      <c r="D16" s="106" t="s">
        <v>165</v>
      </c>
      <c r="E16" s="114">
        <f>VLOOKUP($C16,'[1]IP Claims by DMIS ID'!$C$5:$K$164,4,FALSE)</f>
        <v>41</v>
      </c>
      <c r="F16" s="114">
        <f>VLOOKUP($C16,'[1]IP Claims by DMIS ID'!$C$5:$K$164,5,FALSE)</f>
        <v>42</v>
      </c>
      <c r="G16" s="114">
        <f>VLOOKUP($C16,'[1]IP Claims by DMIS ID'!$C$5:$K$164,6,FALSE)</f>
        <v>30</v>
      </c>
      <c r="H16" s="114">
        <f>VLOOKUP($C16,'[1]IP Claims by DMIS ID'!$C$5:$K$164,7,FALSE)</f>
        <v>44</v>
      </c>
      <c r="I16" s="114">
        <f>VLOOKUP($C16,'[1]IP Claims by DMIS ID'!$C$5:$K$164,8,FALSE)</f>
        <v>80</v>
      </c>
      <c r="J16" s="114">
        <f>VLOOKUP($C16,'[1]IP Claims by DMIS ID'!$C$5:$K$164,9,FALSE)</f>
        <v>104</v>
      </c>
    </row>
    <row r="17" spans="2:10" x14ac:dyDescent="0.3">
      <c r="B17" s="106" t="s">
        <v>18</v>
      </c>
      <c r="C17" s="106" t="s">
        <v>168</v>
      </c>
      <c r="D17" s="106" t="s">
        <v>169</v>
      </c>
      <c r="E17" s="114">
        <f>VLOOKUP($C17,'[1]IP Claims by DMIS ID'!$C$5:$K$164,4,FALSE)</f>
        <v>165</v>
      </c>
      <c r="F17" s="114">
        <f>VLOOKUP($C17,'[1]IP Claims by DMIS ID'!$C$5:$K$164,5,FALSE)</f>
        <v>142</v>
      </c>
      <c r="G17" s="114">
        <f>VLOOKUP($C17,'[1]IP Claims by DMIS ID'!$C$5:$K$164,6,FALSE)</f>
        <v>99</v>
      </c>
      <c r="H17" s="114">
        <f>VLOOKUP($C17,'[1]IP Claims by DMIS ID'!$C$5:$K$164,7,FALSE)</f>
        <v>108</v>
      </c>
      <c r="I17" s="114">
        <f>VLOOKUP($C17,'[1]IP Claims by DMIS ID'!$C$5:$K$164,8,FALSE)</f>
        <v>166</v>
      </c>
      <c r="J17" s="114">
        <f>VLOOKUP($C17,'[1]IP Claims by DMIS ID'!$C$5:$K$164,9,FALSE)</f>
        <v>212</v>
      </c>
    </row>
    <row r="18" spans="2:10" x14ac:dyDescent="0.3">
      <c r="B18" s="106" t="s">
        <v>18</v>
      </c>
      <c r="C18" s="106" t="s">
        <v>170</v>
      </c>
      <c r="D18" s="106" t="s">
        <v>171</v>
      </c>
      <c r="E18" s="114">
        <f>VLOOKUP($C18,'[1]IP Claims by DMIS ID'!$C$5:$K$164,4,FALSE)</f>
        <v>33</v>
      </c>
      <c r="F18" s="114">
        <f>VLOOKUP($C18,'[1]IP Claims by DMIS ID'!$C$5:$K$164,5,FALSE)</f>
        <v>42</v>
      </c>
      <c r="G18" s="114">
        <f>VLOOKUP($C18,'[1]IP Claims by DMIS ID'!$C$5:$K$164,6,FALSE)</f>
        <v>39</v>
      </c>
      <c r="H18" s="114">
        <f>VLOOKUP($C18,'[1]IP Claims by DMIS ID'!$C$5:$K$164,7,FALSE)</f>
        <v>30</v>
      </c>
      <c r="I18" s="114">
        <f>VLOOKUP($C18,'[1]IP Claims by DMIS ID'!$C$5:$K$164,8,FALSE)</f>
        <v>44</v>
      </c>
      <c r="J18" s="114">
        <f>VLOOKUP($C18,'[1]IP Claims by DMIS ID'!$C$5:$K$164,9,FALSE)</f>
        <v>50</v>
      </c>
    </row>
    <row r="19" spans="2:10" x14ac:dyDescent="0.3">
      <c r="B19" s="106" t="s">
        <v>18</v>
      </c>
      <c r="C19" s="106" t="s">
        <v>172</v>
      </c>
      <c r="D19" s="106" t="s">
        <v>173</v>
      </c>
      <c r="E19" s="114">
        <f>VLOOKUP($C19,'[1]IP Claims by DMIS ID'!$C$5:$K$164,4,FALSE)</f>
        <v>45</v>
      </c>
      <c r="F19" s="114">
        <f>VLOOKUP($C19,'[1]IP Claims by DMIS ID'!$C$5:$K$164,5,FALSE)</f>
        <v>54</v>
      </c>
      <c r="G19" s="114">
        <f>VLOOKUP($C19,'[1]IP Claims by DMIS ID'!$C$5:$K$164,6,FALSE)</f>
        <v>42</v>
      </c>
      <c r="H19" s="114">
        <f>VLOOKUP($C19,'[1]IP Claims by DMIS ID'!$C$5:$K$164,7,FALSE)</f>
        <v>50</v>
      </c>
      <c r="I19" s="114">
        <f>VLOOKUP($C19,'[1]IP Claims by DMIS ID'!$C$5:$K$164,8,FALSE)</f>
        <v>88</v>
      </c>
      <c r="J19" s="114">
        <f>VLOOKUP($C19,'[1]IP Claims by DMIS ID'!$C$5:$K$164,9,FALSE)</f>
        <v>36</v>
      </c>
    </row>
    <row r="20" spans="2:10" x14ac:dyDescent="0.3">
      <c r="B20" s="106" t="s">
        <v>18</v>
      </c>
      <c r="C20" s="106" t="s">
        <v>174</v>
      </c>
      <c r="D20" s="106" t="s">
        <v>175</v>
      </c>
      <c r="E20" s="114">
        <f>VLOOKUP($C20,'[1]IP Claims by DMIS ID'!$C$5:$K$164,4,FALSE)</f>
        <v>270</v>
      </c>
      <c r="F20" s="114">
        <f>VLOOKUP($C20,'[1]IP Claims by DMIS ID'!$C$5:$K$164,5,FALSE)</f>
        <v>181</v>
      </c>
      <c r="G20" s="114">
        <f>VLOOKUP($C20,'[1]IP Claims by DMIS ID'!$C$5:$K$164,6,FALSE)</f>
        <v>325</v>
      </c>
      <c r="H20" s="114">
        <f>VLOOKUP($C20,'[1]IP Claims by DMIS ID'!$C$5:$K$164,7,FALSE)</f>
        <v>260</v>
      </c>
      <c r="I20" s="114">
        <f>VLOOKUP($C20,'[1]IP Claims by DMIS ID'!$C$5:$K$164,8,FALSE)</f>
        <v>270</v>
      </c>
      <c r="J20" s="114">
        <f>VLOOKUP($C20,'[1]IP Claims by DMIS ID'!$C$5:$K$164,9,FALSE)</f>
        <v>376</v>
      </c>
    </row>
    <row r="21" spans="2:10" x14ac:dyDescent="0.3">
      <c r="B21" s="106" t="s">
        <v>18</v>
      </c>
      <c r="C21" s="106" t="s">
        <v>176</v>
      </c>
      <c r="D21" s="106" t="s">
        <v>177</v>
      </c>
      <c r="E21" s="114">
        <f>VLOOKUP($C21,'[1]IP Claims by DMIS ID'!$C$5:$K$164,4,FALSE)</f>
        <v>24</v>
      </c>
      <c r="F21" s="114">
        <f>VLOOKUP($C21,'[1]IP Claims by DMIS ID'!$C$5:$K$164,5,FALSE)</f>
        <v>45</v>
      </c>
      <c r="G21" s="114">
        <f>VLOOKUP($C21,'[1]IP Claims by DMIS ID'!$C$5:$K$164,6,FALSE)</f>
        <v>19</v>
      </c>
      <c r="H21" s="114">
        <f>VLOOKUP($C21,'[1]IP Claims by DMIS ID'!$C$5:$K$164,7,FALSE)</f>
        <v>44</v>
      </c>
      <c r="I21" s="114">
        <f>VLOOKUP($C21,'[1]IP Claims by DMIS ID'!$C$5:$K$164,8,FALSE)</f>
        <v>22</v>
      </c>
      <c r="J21" s="114">
        <f>VLOOKUP($C21,'[1]IP Claims by DMIS ID'!$C$5:$K$164,9,FALSE)</f>
        <v>12</v>
      </c>
    </row>
    <row r="22" spans="2:10" x14ac:dyDescent="0.3">
      <c r="B22" s="106" t="s">
        <v>18</v>
      </c>
      <c r="C22" s="106" t="s">
        <v>180</v>
      </c>
      <c r="D22" s="106" t="s">
        <v>181</v>
      </c>
      <c r="E22" s="114">
        <f>VLOOKUP($C22,'[1]IP Claims by DMIS ID'!$C$5:$K$164,4,FALSE)</f>
        <v>25</v>
      </c>
      <c r="F22" s="114">
        <f>VLOOKUP($C22,'[1]IP Claims by DMIS ID'!$C$5:$K$164,5,FALSE)</f>
        <v>49</v>
      </c>
      <c r="G22" s="114">
        <f>VLOOKUP($C22,'[1]IP Claims by DMIS ID'!$C$5:$K$164,6,FALSE)</f>
        <v>38</v>
      </c>
      <c r="H22" s="114">
        <f>VLOOKUP($C22,'[1]IP Claims by DMIS ID'!$C$5:$K$164,7,FALSE)</f>
        <v>128</v>
      </c>
      <c r="I22" s="114">
        <f>VLOOKUP($C22,'[1]IP Claims by DMIS ID'!$C$5:$K$164,8,FALSE)</f>
        <v>2</v>
      </c>
      <c r="J22" s="114">
        <f>VLOOKUP($C22,'[1]IP Claims by DMIS ID'!$C$5:$K$164,9,FALSE)</f>
        <v>24</v>
      </c>
    </row>
    <row r="23" spans="2:10" x14ac:dyDescent="0.3">
      <c r="B23" s="106" t="s">
        <v>18</v>
      </c>
      <c r="C23" s="106" t="s">
        <v>182</v>
      </c>
      <c r="D23" s="106" t="s">
        <v>183</v>
      </c>
      <c r="E23" s="114">
        <f>VLOOKUP($C23,'[1]IP Claims by DMIS ID'!$C$5:$K$164,4,FALSE)</f>
        <v>10</v>
      </c>
      <c r="F23" s="114">
        <f>VLOOKUP($C23,'[1]IP Claims by DMIS ID'!$C$5:$K$164,5,FALSE)</f>
        <v>20</v>
      </c>
      <c r="G23" s="114">
        <f>VLOOKUP($C23,'[1]IP Claims by DMIS ID'!$C$5:$K$164,6,FALSE)</f>
        <v>13</v>
      </c>
      <c r="H23" s="114">
        <f>VLOOKUP($C23,'[1]IP Claims by DMIS ID'!$C$5:$K$164,7,FALSE)</f>
        <v>16</v>
      </c>
      <c r="I23" s="114">
        <f>VLOOKUP($C23,'[1]IP Claims by DMIS ID'!$C$5:$K$164,8,FALSE)</f>
        <v>0</v>
      </c>
      <c r="J23" s="114">
        <f>VLOOKUP($C23,'[1]IP Claims by DMIS ID'!$C$5:$K$164,9,FALSE)</f>
        <v>0</v>
      </c>
    </row>
    <row r="24" spans="2:10" x14ac:dyDescent="0.3">
      <c r="B24" s="106" t="s">
        <v>18</v>
      </c>
      <c r="C24" s="106" t="s">
        <v>184</v>
      </c>
      <c r="D24" s="106" t="s">
        <v>185</v>
      </c>
      <c r="E24" s="114">
        <f>VLOOKUP($C24,'[1]IP Claims by DMIS ID'!$C$5:$K$164,4,FALSE)</f>
        <v>16</v>
      </c>
      <c r="F24" s="114">
        <f>VLOOKUP($C24,'[1]IP Claims by DMIS ID'!$C$5:$K$164,5,FALSE)</f>
        <v>12</v>
      </c>
      <c r="G24" s="114">
        <f>VLOOKUP($C24,'[1]IP Claims by DMIS ID'!$C$5:$K$164,6,FALSE)</f>
        <v>14</v>
      </c>
      <c r="H24" s="114">
        <f>VLOOKUP($C24,'[1]IP Claims by DMIS ID'!$C$5:$K$164,7,FALSE)</f>
        <v>18</v>
      </c>
      <c r="I24" s="114">
        <f>VLOOKUP($C24,'[1]IP Claims by DMIS ID'!$C$5:$K$164,8,FALSE)</f>
        <v>42</v>
      </c>
      <c r="J24" s="114">
        <f>VLOOKUP($C24,'[1]IP Claims by DMIS ID'!$C$5:$K$164,9,FALSE)</f>
        <v>12</v>
      </c>
    </row>
    <row r="25" spans="2:10" x14ac:dyDescent="0.3">
      <c r="B25" s="106" t="s">
        <v>18</v>
      </c>
      <c r="C25" s="106" t="s">
        <v>188</v>
      </c>
      <c r="D25" s="106" t="s">
        <v>189</v>
      </c>
      <c r="E25" s="114">
        <f>VLOOKUP($C25,'[1]IP Claims by DMIS ID'!$C$5:$K$164,4,FALSE)</f>
        <v>48</v>
      </c>
      <c r="F25" s="114">
        <f>VLOOKUP($C25,'[1]IP Claims by DMIS ID'!$C$5:$K$164,5,FALSE)</f>
        <v>32</v>
      </c>
      <c r="G25" s="114">
        <f>VLOOKUP($C25,'[1]IP Claims by DMIS ID'!$C$5:$K$164,6,FALSE)</f>
        <v>18</v>
      </c>
      <c r="H25" s="114">
        <f>VLOOKUP($C25,'[1]IP Claims by DMIS ID'!$C$5:$K$164,7,FALSE)</f>
        <v>48</v>
      </c>
      <c r="I25" s="114">
        <f>VLOOKUP($C25,'[1]IP Claims by DMIS ID'!$C$5:$K$164,8,FALSE)</f>
        <v>30</v>
      </c>
      <c r="J25" s="114">
        <f>VLOOKUP($C25,'[1]IP Claims by DMIS ID'!$C$5:$K$164,9,FALSE)</f>
        <v>28</v>
      </c>
    </row>
    <row r="26" spans="2:10" x14ac:dyDescent="0.3">
      <c r="B26" s="106" t="s">
        <v>18</v>
      </c>
      <c r="C26" s="106" t="s">
        <v>190</v>
      </c>
      <c r="D26" s="106" t="s">
        <v>191</v>
      </c>
      <c r="E26" s="114">
        <f>VLOOKUP($C26,'[1]IP Claims by DMIS ID'!$C$5:$K$164,4,FALSE)</f>
        <v>9</v>
      </c>
      <c r="F26" s="114">
        <f>VLOOKUP($C26,'[1]IP Claims by DMIS ID'!$C$5:$K$164,5,FALSE)</f>
        <v>4</v>
      </c>
      <c r="G26" s="114">
        <f>VLOOKUP($C26,'[1]IP Claims by DMIS ID'!$C$5:$K$164,6,FALSE)</f>
        <v>8</v>
      </c>
      <c r="H26" s="114">
        <f>VLOOKUP($C26,'[1]IP Claims by DMIS ID'!$C$5:$K$164,7,FALSE)</f>
        <v>2</v>
      </c>
      <c r="I26" s="114">
        <f>VLOOKUP($C26,'[1]IP Claims by DMIS ID'!$C$5:$K$164,8,FALSE)</f>
        <v>8</v>
      </c>
      <c r="J26" s="114">
        <f>VLOOKUP($C26,'[1]IP Claims by DMIS ID'!$C$5:$K$164,9,FALSE)</f>
        <v>12</v>
      </c>
    </row>
    <row r="27" spans="2:10" x14ac:dyDescent="0.3">
      <c r="B27" s="106" t="s">
        <v>18</v>
      </c>
      <c r="C27" s="106" t="s">
        <v>192</v>
      </c>
      <c r="D27" s="106" t="s">
        <v>193</v>
      </c>
      <c r="E27" s="114">
        <f>VLOOKUP($C27,'[1]IP Claims by DMIS ID'!$C$5:$K$164,4,FALSE)</f>
        <v>216</v>
      </c>
      <c r="F27" s="114">
        <f>VLOOKUP($C27,'[1]IP Claims by DMIS ID'!$C$5:$K$164,5,FALSE)</f>
        <v>182</v>
      </c>
      <c r="G27" s="114">
        <f>VLOOKUP($C27,'[1]IP Claims by DMIS ID'!$C$5:$K$164,6,FALSE)</f>
        <v>166</v>
      </c>
      <c r="H27" s="114">
        <f>VLOOKUP($C27,'[1]IP Claims by DMIS ID'!$C$5:$K$164,7,FALSE)</f>
        <v>218</v>
      </c>
      <c r="I27" s="114">
        <f>VLOOKUP($C27,'[1]IP Claims by DMIS ID'!$C$5:$K$164,8,FALSE)</f>
        <v>266</v>
      </c>
      <c r="J27" s="114">
        <f>VLOOKUP($C27,'[1]IP Claims by DMIS ID'!$C$5:$K$164,9,FALSE)</f>
        <v>230</v>
      </c>
    </row>
    <row r="28" spans="2:10" x14ac:dyDescent="0.3">
      <c r="B28" s="106" t="s">
        <v>18</v>
      </c>
      <c r="C28" s="106" t="s">
        <v>194</v>
      </c>
      <c r="D28" s="106" t="s">
        <v>195</v>
      </c>
      <c r="E28" s="114">
        <f>VLOOKUP($C28,'[1]IP Claims by DMIS ID'!$C$5:$K$164,4,FALSE)</f>
        <v>29</v>
      </c>
      <c r="F28" s="114">
        <f>VLOOKUP($C28,'[1]IP Claims by DMIS ID'!$C$5:$K$164,5,FALSE)</f>
        <v>26</v>
      </c>
      <c r="G28" s="114">
        <f>VLOOKUP($C28,'[1]IP Claims by DMIS ID'!$C$5:$K$164,6,FALSE)</f>
        <v>8</v>
      </c>
      <c r="H28" s="114">
        <f>VLOOKUP($C28,'[1]IP Claims by DMIS ID'!$C$5:$K$164,7,FALSE)</f>
        <v>20</v>
      </c>
      <c r="I28" s="114">
        <f>VLOOKUP($C28,'[1]IP Claims by DMIS ID'!$C$5:$K$164,8,FALSE)</f>
        <v>0</v>
      </c>
      <c r="J28" s="114">
        <f>VLOOKUP($C28,'[1]IP Claims by DMIS ID'!$C$5:$K$164,9,FALSE)</f>
        <v>0</v>
      </c>
    </row>
    <row r="29" spans="2:10" x14ac:dyDescent="0.3">
      <c r="B29" s="106" t="s">
        <v>18</v>
      </c>
      <c r="C29" s="106" t="s">
        <v>196</v>
      </c>
      <c r="D29" s="106" t="s">
        <v>197</v>
      </c>
      <c r="E29" s="114">
        <f>VLOOKUP($C29,'[1]IP Claims by DMIS ID'!$C$5:$K$164,4,FALSE)</f>
        <v>3</v>
      </c>
      <c r="F29" s="114">
        <f>VLOOKUP($C29,'[1]IP Claims by DMIS ID'!$C$5:$K$164,5,FALSE)</f>
        <v>3</v>
      </c>
      <c r="G29" s="114">
        <f>VLOOKUP($C29,'[1]IP Claims by DMIS ID'!$C$5:$K$164,6,FALSE)</f>
        <v>2</v>
      </c>
      <c r="H29" s="114" t="str">
        <f>VLOOKUP($C29,'[1]IP Claims by DMIS ID'!$C$5:$K$164,7,FALSE)</f>
        <v>NULL</v>
      </c>
      <c r="I29" s="114">
        <f>VLOOKUP($C29,'[1]IP Claims by DMIS ID'!$C$5:$K$164,8,FALSE)</f>
        <v>0</v>
      </c>
      <c r="J29" s="114">
        <f>VLOOKUP($C29,'[1]IP Claims by DMIS ID'!$C$5:$K$164,9,FALSE)</f>
        <v>0</v>
      </c>
    </row>
    <row r="30" spans="2:10" x14ac:dyDescent="0.3">
      <c r="B30" s="106" t="s">
        <v>18</v>
      </c>
      <c r="C30" s="106" t="s">
        <v>198</v>
      </c>
      <c r="D30" s="106" t="s">
        <v>199</v>
      </c>
      <c r="E30" s="114">
        <f>VLOOKUP($C30,'[1]IP Claims by DMIS ID'!$C$5:$K$164,4,FALSE)</f>
        <v>109</v>
      </c>
      <c r="F30" s="114">
        <f>VLOOKUP($C30,'[1]IP Claims by DMIS ID'!$C$5:$K$164,5,FALSE)</f>
        <v>105</v>
      </c>
      <c r="G30" s="114">
        <f>VLOOKUP($C30,'[1]IP Claims by DMIS ID'!$C$5:$K$164,6,FALSE)</f>
        <v>99</v>
      </c>
      <c r="H30" s="114">
        <f>VLOOKUP($C30,'[1]IP Claims by DMIS ID'!$C$5:$K$164,7,FALSE)</f>
        <v>198</v>
      </c>
      <c r="I30" s="114">
        <f>VLOOKUP($C30,'[1]IP Claims by DMIS ID'!$C$5:$K$164,8,FALSE)</f>
        <v>154</v>
      </c>
      <c r="J30" s="114">
        <f>VLOOKUP($C30,'[1]IP Claims by DMIS ID'!$C$5:$K$164,9,FALSE)</f>
        <v>188</v>
      </c>
    </row>
    <row r="31" spans="2:10" x14ac:dyDescent="0.3">
      <c r="B31" s="106" t="s">
        <v>18</v>
      </c>
      <c r="C31" s="106" t="s">
        <v>200</v>
      </c>
      <c r="D31" s="106" t="s">
        <v>201</v>
      </c>
      <c r="E31" s="114">
        <f>VLOOKUP($C31,'[1]IP Claims by DMIS ID'!$C$5:$K$164,4,FALSE)</f>
        <v>708</v>
      </c>
      <c r="F31" s="114">
        <f>VLOOKUP($C31,'[1]IP Claims by DMIS ID'!$C$5:$K$164,5,FALSE)</f>
        <v>641</v>
      </c>
      <c r="G31" s="114">
        <f>VLOOKUP($C31,'[1]IP Claims by DMIS ID'!$C$5:$K$164,6,FALSE)</f>
        <v>734</v>
      </c>
      <c r="H31" s="114">
        <f>VLOOKUP($C31,'[1]IP Claims by DMIS ID'!$C$5:$K$164,7,FALSE)</f>
        <v>560</v>
      </c>
      <c r="I31" s="114">
        <f>VLOOKUP($C31,'[1]IP Claims by DMIS ID'!$C$5:$K$164,8,FALSE)</f>
        <v>974</v>
      </c>
      <c r="J31" s="114">
        <f>VLOOKUP($C31,'[1]IP Claims by DMIS ID'!$C$5:$K$164,9,FALSE)</f>
        <v>478</v>
      </c>
    </row>
    <row r="32" spans="2:10" x14ac:dyDescent="0.3">
      <c r="B32" s="106" t="s">
        <v>18</v>
      </c>
      <c r="C32" s="106" t="s">
        <v>202</v>
      </c>
      <c r="D32" s="106" t="s">
        <v>203</v>
      </c>
      <c r="E32" s="114">
        <f>VLOOKUP($C32,'[1]IP Claims by DMIS ID'!$C$5:$K$164,4,FALSE)</f>
        <v>63</v>
      </c>
      <c r="F32" s="114">
        <f>VLOOKUP($C32,'[1]IP Claims by DMIS ID'!$C$5:$K$164,5,FALSE)</f>
        <v>56</v>
      </c>
      <c r="G32" s="114">
        <f>VLOOKUP($C32,'[1]IP Claims by DMIS ID'!$C$5:$K$164,6,FALSE)</f>
        <v>55</v>
      </c>
      <c r="H32" s="114">
        <f>VLOOKUP($C32,'[1]IP Claims by DMIS ID'!$C$5:$K$164,7,FALSE)</f>
        <v>86</v>
      </c>
      <c r="I32" s="114">
        <f>VLOOKUP($C32,'[1]IP Claims by DMIS ID'!$C$5:$K$164,8,FALSE)</f>
        <v>140</v>
      </c>
      <c r="J32" s="114">
        <f>VLOOKUP($C32,'[1]IP Claims by DMIS ID'!$C$5:$K$164,9,FALSE)</f>
        <v>104</v>
      </c>
    </row>
    <row r="33" spans="2:10" x14ac:dyDescent="0.3">
      <c r="B33" s="106" t="s">
        <v>18</v>
      </c>
      <c r="C33" s="106" t="s">
        <v>208</v>
      </c>
      <c r="D33" s="106" t="s">
        <v>209</v>
      </c>
      <c r="E33" s="114">
        <f>VLOOKUP($C33,'[1]IP Claims by DMIS ID'!$C$5:$K$164,4,FALSE)</f>
        <v>393</v>
      </c>
      <c r="F33" s="114">
        <f>VLOOKUP($C33,'[1]IP Claims by DMIS ID'!$C$5:$K$164,5,FALSE)</f>
        <v>401</v>
      </c>
      <c r="G33" s="114">
        <f>VLOOKUP($C33,'[1]IP Claims by DMIS ID'!$C$5:$K$164,6,FALSE)</f>
        <v>477</v>
      </c>
      <c r="H33" s="114">
        <f>VLOOKUP($C33,'[1]IP Claims by DMIS ID'!$C$5:$K$164,7,FALSE)</f>
        <v>454</v>
      </c>
      <c r="I33" s="114">
        <f>VLOOKUP($C33,'[1]IP Claims by DMIS ID'!$C$5:$K$164,8,FALSE)</f>
        <v>428</v>
      </c>
      <c r="J33" s="114">
        <f>VLOOKUP($C33,'[1]IP Claims by DMIS ID'!$C$5:$K$164,9,FALSE)</f>
        <v>290</v>
      </c>
    </row>
    <row r="34" spans="2:10" x14ac:dyDescent="0.3">
      <c r="B34" s="106" t="s">
        <v>18</v>
      </c>
      <c r="C34" s="106" t="s">
        <v>210</v>
      </c>
      <c r="D34" s="106" t="s">
        <v>211</v>
      </c>
      <c r="E34" s="114">
        <f>VLOOKUP($C34,'[1]IP Claims by DMIS ID'!$C$5:$K$164,4,FALSE)</f>
        <v>0</v>
      </c>
      <c r="F34" s="114">
        <f>VLOOKUP($C34,'[1]IP Claims by DMIS ID'!$C$5:$K$164,5,FALSE)</f>
        <v>2</v>
      </c>
      <c r="G34" s="114">
        <f>VLOOKUP($C34,'[1]IP Claims by DMIS ID'!$C$5:$K$164,6,FALSE)</f>
        <v>3</v>
      </c>
      <c r="H34" s="114">
        <f>VLOOKUP($C34,'[1]IP Claims by DMIS ID'!$C$5:$K$164,7,FALSE)</f>
        <v>4</v>
      </c>
      <c r="I34" s="114">
        <f>VLOOKUP($C34,'[1]IP Claims by DMIS ID'!$C$5:$K$164,8,FALSE)</f>
        <v>0</v>
      </c>
      <c r="J34" s="114">
        <f>VLOOKUP($C34,'[1]IP Claims by DMIS ID'!$C$5:$K$164,9,FALSE)</f>
        <v>2</v>
      </c>
    </row>
    <row r="35" spans="2:10" x14ac:dyDescent="0.3">
      <c r="B35" s="106" t="s">
        <v>18</v>
      </c>
      <c r="C35" s="106" t="s">
        <v>216</v>
      </c>
      <c r="D35" s="106" t="s">
        <v>217</v>
      </c>
      <c r="E35" s="114">
        <f>VLOOKUP($C35,'[1]IP Claims by DMIS ID'!$C$5:$K$164,4,FALSE)</f>
        <v>142</v>
      </c>
      <c r="F35" s="114">
        <f>VLOOKUP($C35,'[1]IP Claims by DMIS ID'!$C$5:$K$164,5,FALSE)</f>
        <v>96</v>
      </c>
      <c r="G35" s="114">
        <f>VLOOKUP($C35,'[1]IP Claims by DMIS ID'!$C$5:$K$164,6,FALSE)</f>
        <v>95</v>
      </c>
      <c r="H35" s="114">
        <f>VLOOKUP($C35,'[1]IP Claims by DMIS ID'!$C$5:$K$164,7,FALSE)</f>
        <v>40</v>
      </c>
      <c r="I35" s="114">
        <f>VLOOKUP($C35,'[1]IP Claims by DMIS ID'!$C$5:$K$164,8,FALSE)</f>
        <v>112</v>
      </c>
      <c r="J35" s="114">
        <f>VLOOKUP($C35,'[1]IP Claims by DMIS ID'!$C$5:$K$164,9,FALSE)</f>
        <v>128</v>
      </c>
    </row>
    <row r="36" spans="2:10" x14ac:dyDescent="0.3">
      <c r="B36" s="106" t="s">
        <v>18</v>
      </c>
      <c r="C36" s="106" t="s">
        <v>222</v>
      </c>
      <c r="D36" s="106" t="s">
        <v>223</v>
      </c>
      <c r="E36" s="114">
        <f>VLOOKUP($C36,'[1]IP Claims by DMIS ID'!$C$5:$K$164,4,FALSE)</f>
        <v>8</v>
      </c>
      <c r="F36" s="114">
        <f>VLOOKUP($C36,'[1]IP Claims by DMIS ID'!$C$5:$K$164,5,FALSE)</f>
        <v>6</v>
      </c>
      <c r="G36" s="114">
        <f>VLOOKUP($C36,'[1]IP Claims by DMIS ID'!$C$5:$K$164,6,FALSE)</f>
        <v>12</v>
      </c>
      <c r="H36" s="114">
        <f>VLOOKUP($C36,'[1]IP Claims by DMIS ID'!$C$5:$K$164,7,FALSE)</f>
        <v>14</v>
      </c>
      <c r="I36" s="114">
        <f>VLOOKUP($C36,'[1]IP Claims by DMIS ID'!$C$5:$K$164,8,FALSE)</f>
        <v>14</v>
      </c>
      <c r="J36" s="114">
        <f>VLOOKUP($C36,'[1]IP Claims by DMIS ID'!$C$5:$K$164,9,FALSE)</f>
        <v>6</v>
      </c>
    </row>
    <row r="37" spans="2:10" x14ac:dyDescent="0.3">
      <c r="B37" s="106" t="s">
        <v>21</v>
      </c>
      <c r="C37" s="106" t="s">
        <v>224</v>
      </c>
      <c r="D37" s="106" t="s">
        <v>225</v>
      </c>
      <c r="E37" s="114">
        <f>VLOOKUP($C37,'[1]IP Claims by DMIS ID'!$C$5:$K$164,4,FALSE)</f>
        <v>28</v>
      </c>
      <c r="F37" s="114">
        <f>VLOOKUP($C37,'[1]IP Claims by DMIS ID'!$C$5:$K$164,5,FALSE)</f>
        <v>36</v>
      </c>
      <c r="G37" s="114">
        <f>VLOOKUP($C37,'[1]IP Claims by DMIS ID'!$C$5:$K$164,6,FALSE)</f>
        <v>41</v>
      </c>
      <c r="H37" s="114">
        <f>VLOOKUP($C37,'[1]IP Claims by DMIS ID'!$C$5:$K$164,7,FALSE)</f>
        <v>46</v>
      </c>
      <c r="I37" s="114">
        <f>VLOOKUP($C37,'[1]IP Claims by DMIS ID'!$C$5:$K$164,8,FALSE)</f>
        <v>39</v>
      </c>
      <c r="J37" s="114">
        <f>VLOOKUP($C37,'[1]IP Claims by DMIS ID'!$C$5:$K$164,9,FALSE)</f>
        <v>16</v>
      </c>
    </row>
    <row r="38" spans="2:10" x14ac:dyDescent="0.3">
      <c r="B38" s="106" t="s">
        <v>21</v>
      </c>
      <c r="C38" s="106" t="s">
        <v>226</v>
      </c>
      <c r="D38" s="106" t="s">
        <v>227</v>
      </c>
      <c r="E38" s="114">
        <f>VLOOKUP($C38,'[1]IP Claims by DMIS ID'!$C$5:$K$164,4,FALSE)</f>
        <v>5</v>
      </c>
      <c r="F38" s="114">
        <f>VLOOKUP($C38,'[1]IP Claims by DMIS ID'!$C$5:$K$164,5,FALSE)</f>
        <v>3</v>
      </c>
      <c r="G38" s="114">
        <f>VLOOKUP($C38,'[1]IP Claims by DMIS ID'!$C$5:$K$164,6,FALSE)</f>
        <v>0</v>
      </c>
      <c r="H38" s="114">
        <f>VLOOKUP($C38,'[1]IP Claims by DMIS ID'!$C$5:$K$164,7,FALSE)</f>
        <v>0</v>
      </c>
      <c r="I38" s="114">
        <f>VLOOKUP($C38,'[1]IP Claims by DMIS ID'!$C$5:$K$164,8,FALSE)</f>
        <v>0</v>
      </c>
      <c r="J38" s="114" t="str">
        <f>VLOOKUP($C38,'[1]IP Claims by DMIS ID'!$C$5:$K$164,9,FALSE)</f>
        <v>NULL</v>
      </c>
    </row>
    <row r="39" spans="2:10" x14ac:dyDescent="0.3">
      <c r="B39" s="106" t="s">
        <v>21</v>
      </c>
      <c r="C39" s="106" t="s">
        <v>228</v>
      </c>
      <c r="D39" s="106" t="s">
        <v>229</v>
      </c>
      <c r="E39" s="114">
        <f>VLOOKUP($C39,'[1]IP Claims by DMIS ID'!$C$5:$K$164,4,FALSE)</f>
        <v>170</v>
      </c>
      <c r="F39" s="114">
        <f>VLOOKUP($C39,'[1]IP Claims by DMIS ID'!$C$5:$K$164,5,FALSE)</f>
        <v>201</v>
      </c>
      <c r="G39" s="114">
        <f>VLOOKUP($C39,'[1]IP Claims by DMIS ID'!$C$5:$K$164,6,FALSE)</f>
        <v>66</v>
      </c>
      <c r="H39" s="114">
        <f>VLOOKUP($C39,'[1]IP Claims by DMIS ID'!$C$5:$K$164,7,FALSE)</f>
        <v>104</v>
      </c>
      <c r="I39" s="114">
        <f>VLOOKUP($C39,'[1]IP Claims by DMIS ID'!$C$5:$K$164,8,FALSE)</f>
        <v>134</v>
      </c>
      <c r="J39" s="114">
        <f>VLOOKUP($C39,'[1]IP Claims by DMIS ID'!$C$5:$K$164,9,FALSE)</f>
        <v>130</v>
      </c>
    </row>
    <row r="40" spans="2:10" x14ac:dyDescent="0.3">
      <c r="B40" s="106" t="s">
        <v>21</v>
      </c>
      <c r="C40" s="106" t="s">
        <v>230</v>
      </c>
      <c r="D40" s="106" t="s">
        <v>231</v>
      </c>
      <c r="E40" s="114">
        <f>VLOOKUP($C40,'[1]IP Claims by DMIS ID'!$C$5:$K$164,4,FALSE)</f>
        <v>9</v>
      </c>
      <c r="F40" s="114">
        <f>VLOOKUP($C40,'[1]IP Claims by DMIS ID'!$C$5:$K$164,5,FALSE)</f>
        <v>6</v>
      </c>
      <c r="G40" s="114">
        <f>VLOOKUP($C40,'[1]IP Claims by DMIS ID'!$C$5:$K$164,6,FALSE)</f>
        <v>5</v>
      </c>
      <c r="H40" s="114">
        <f>VLOOKUP($C40,'[1]IP Claims by DMIS ID'!$C$5:$K$164,7,FALSE)</f>
        <v>0</v>
      </c>
      <c r="I40" s="114">
        <f>VLOOKUP($C40,'[1]IP Claims by DMIS ID'!$C$5:$K$164,8,FALSE)</f>
        <v>12</v>
      </c>
      <c r="J40" s="114">
        <f>VLOOKUP($C40,'[1]IP Claims by DMIS ID'!$C$5:$K$164,9,FALSE)</f>
        <v>24</v>
      </c>
    </row>
    <row r="41" spans="2:10" x14ac:dyDescent="0.3">
      <c r="B41" s="106" t="s">
        <v>21</v>
      </c>
      <c r="C41" s="106" t="s">
        <v>234</v>
      </c>
      <c r="D41" s="106" t="s">
        <v>235</v>
      </c>
      <c r="E41" s="114">
        <f>VLOOKUP($C41,'[1]IP Claims by DMIS ID'!$C$5:$K$164,4,FALSE)</f>
        <v>57</v>
      </c>
      <c r="F41" s="114">
        <f>VLOOKUP($C41,'[1]IP Claims by DMIS ID'!$C$5:$K$164,5,FALSE)</f>
        <v>41</v>
      </c>
      <c r="G41" s="114">
        <f>VLOOKUP($C41,'[1]IP Claims by DMIS ID'!$C$5:$K$164,6,FALSE)</f>
        <v>23</v>
      </c>
      <c r="H41" s="114">
        <f>VLOOKUP($C41,'[1]IP Claims by DMIS ID'!$C$5:$K$164,7,FALSE)</f>
        <v>12</v>
      </c>
      <c r="I41" s="114">
        <f>VLOOKUP($C41,'[1]IP Claims by DMIS ID'!$C$5:$K$164,8,FALSE)</f>
        <v>18</v>
      </c>
      <c r="J41" s="114">
        <f>VLOOKUP($C41,'[1]IP Claims by DMIS ID'!$C$5:$K$164,9,FALSE)</f>
        <v>6</v>
      </c>
    </row>
    <row r="42" spans="2:10" x14ac:dyDescent="0.3">
      <c r="B42" s="106" t="s">
        <v>21</v>
      </c>
      <c r="C42" s="106" t="s">
        <v>236</v>
      </c>
      <c r="D42" s="106" t="s">
        <v>237</v>
      </c>
      <c r="E42" s="114">
        <f>VLOOKUP($C42,'[1]IP Claims by DMIS ID'!$C$5:$K$164,4,FALSE)</f>
        <v>54</v>
      </c>
      <c r="F42" s="114">
        <f>VLOOKUP($C42,'[1]IP Claims by DMIS ID'!$C$5:$K$164,5,FALSE)</f>
        <v>164</v>
      </c>
      <c r="G42" s="114">
        <f>VLOOKUP($C42,'[1]IP Claims by DMIS ID'!$C$5:$K$164,6,FALSE)</f>
        <v>168</v>
      </c>
      <c r="H42" s="114">
        <f>VLOOKUP($C42,'[1]IP Claims by DMIS ID'!$C$5:$K$164,7,FALSE)</f>
        <v>120</v>
      </c>
      <c r="I42" s="114">
        <f>VLOOKUP($C42,'[1]IP Claims by DMIS ID'!$C$5:$K$164,8,FALSE)</f>
        <v>98</v>
      </c>
      <c r="J42" s="114">
        <f>VLOOKUP($C42,'[1]IP Claims by DMIS ID'!$C$5:$K$164,9,FALSE)</f>
        <v>60</v>
      </c>
    </row>
    <row r="43" spans="2:10" x14ac:dyDescent="0.3">
      <c r="B43" s="106" t="s">
        <v>21</v>
      </c>
      <c r="C43" s="106" t="s">
        <v>240</v>
      </c>
      <c r="D43" s="106" t="s">
        <v>241</v>
      </c>
      <c r="E43" s="114">
        <f>VLOOKUP($C43,'[1]IP Claims by DMIS ID'!$C$5:$K$164,4,FALSE)</f>
        <v>56</v>
      </c>
      <c r="F43" s="114">
        <f>VLOOKUP($C43,'[1]IP Claims by DMIS ID'!$C$5:$K$164,5,FALSE)</f>
        <v>86</v>
      </c>
      <c r="G43" s="114">
        <f>VLOOKUP($C43,'[1]IP Claims by DMIS ID'!$C$5:$K$164,6,FALSE)</f>
        <v>83</v>
      </c>
      <c r="H43" s="114">
        <f>VLOOKUP($C43,'[1]IP Claims by DMIS ID'!$C$5:$K$164,7,FALSE)</f>
        <v>142</v>
      </c>
      <c r="I43" s="114">
        <f>VLOOKUP($C43,'[1]IP Claims by DMIS ID'!$C$5:$K$164,8,FALSE)</f>
        <v>92</v>
      </c>
      <c r="J43" s="114">
        <f>VLOOKUP($C43,'[1]IP Claims by DMIS ID'!$C$5:$K$164,9,FALSE)</f>
        <v>80</v>
      </c>
    </row>
    <row r="44" spans="2:10" x14ac:dyDescent="0.3">
      <c r="B44" s="106" t="s">
        <v>21</v>
      </c>
      <c r="C44" s="106" t="s">
        <v>248</v>
      </c>
      <c r="D44" s="106" t="s">
        <v>249</v>
      </c>
      <c r="E44" s="114">
        <f>VLOOKUP($C44,'[1]IP Claims by DMIS ID'!$C$5:$K$164,4,FALSE)</f>
        <v>2</v>
      </c>
      <c r="F44" s="114">
        <f>VLOOKUP($C44,'[1]IP Claims by DMIS ID'!$C$5:$K$164,5,FALSE)</f>
        <v>0</v>
      </c>
      <c r="G44" s="114">
        <f>VLOOKUP($C44,'[1]IP Claims by DMIS ID'!$C$5:$K$164,6,FALSE)</f>
        <v>0</v>
      </c>
      <c r="H44" s="114">
        <f>VLOOKUP($C44,'[1]IP Claims by DMIS ID'!$C$5:$K$164,7,FALSE)</f>
        <v>0</v>
      </c>
      <c r="I44" s="114">
        <f>VLOOKUP($C44,'[1]IP Claims by DMIS ID'!$C$5:$K$164,8,FALSE)</f>
        <v>0</v>
      </c>
      <c r="J44" s="114">
        <f>VLOOKUP($C44,'[1]IP Claims by DMIS ID'!$C$5:$K$164,9,FALSE)</f>
        <v>0</v>
      </c>
    </row>
    <row r="45" spans="2:10" x14ac:dyDescent="0.3">
      <c r="B45" s="106" t="s">
        <v>21</v>
      </c>
      <c r="C45" s="106" t="s">
        <v>252</v>
      </c>
      <c r="D45" s="106" t="s">
        <v>253</v>
      </c>
      <c r="E45" s="114">
        <f>VLOOKUP($C45,'[1]IP Claims by DMIS ID'!$C$5:$K$164,4,FALSE)</f>
        <v>246</v>
      </c>
      <c r="F45" s="114">
        <f>VLOOKUP($C45,'[1]IP Claims by DMIS ID'!$C$5:$K$164,5,FALSE)</f>
        <v>298</v>
      </c>
      <c r="G45" s="114">
        <f>VLOOKUP($C45,'[1]IP Claims by DMIS ID'!$C$5:$K$164,6,FALSE)</f>
        <v>271</v>
      </c>
      <c r="H45" s="114">
        <f>VLOOKUP($C45,'[1]IP Claims by DMIS ID'!$C$5:$K$164,7,FALSE)</f>
        <v>280</v>
      </c>
      <c r="I45" s="114">
        <f>VLOOKUP($C45,'[1]IP Claims by DMIS ID'!$C$5:$K$164,8,FALSE)</f>
        <v>143</v>
      </c>
      <c r="J45" s="114">
        <f>VLOOKUP($C45,'[1]IP Claims by DMIS ID'!$C$5:$K$164,9,FALSE)</f>
        <v>117</v>
      </c>
    </row>
    <row r="46" spans="2:10" x14ac:dyDescent="0.3">
      <c r="B46" s="106" t="s">
        <v>21</v>
      </c>
      <c r="C46" s="106" t="s">
        <v>254</v>
      </c>
      <c r="D46" s="106" t="s">
        <v>255</v>
      </c>
      <c r="E46" s="114">
        <f>VLOOKUP($C46,'[1]IP Claims by DMIS ID'!$C$5:$K$164,4,FALSE)</f>
        <v>65</v>
      </c>
      <c r="F46" s="114">
        <f>VLOOKUP($C46,'[1]IP Claims by DMIS ID'!$C$5:$K$164,5,FALSE)</f>
        <v>41</v>
      </c>
      <c r="G46" s="114">
        <f>VLOOKUP($C46,'[1]IP Claims by DMIS ID'!$C$5:$K$164,6,FALSE)</f>
        <v>78</v>
      </c>
      <c r="H46" s="114">
        <f>VLOOKUP($C46,'[1]IP Claims by DMIS ID'!$C$5:$K$164,7,FALSE)</f>
        <v>32</v>
      </c>
      <c r="I46" s="114">
        <f>VLOOKUP($C46,'[1]IP Claims by DMIS ID'!$C$5:$K$164,8,FALSE)</f>
        <v>44</v>
      </c>
      <c r="J46" s="114">
        <f>VLOOKUP($C46,'[1]IP Claims by DMIS ID'!$C$5:$K$164,9,FALSE)</f>
        <v>16</v>
      </c>
    </row>
    <row r="47" spans="2:10" x14ac:dyDescent="0.3">
      <c r="B47" s="106" t="s">
        <v>21</v>
      </c>
      <c r="C47" s="106" t="s">
        <v>256</v>
      </c>
      <c r="D47" s="106" t="s">
        <v>257</v>
      </c>
      <c r="E47" s="114">
        <f>VLOOKUP($C47,'[1]IP Claims by DMIS ID'!$C$5:$K$164,4,FALSE)</f>
        <v>7</v>
      </c>
      <c r="F47" s="114">
        <f>VLOOKUP($C47,'[1]IP Claims by DMIS ID'!$C$5:$K$164,5,FALSE)</f>
        <v>3</v>
      </c>
      <c r="G47" s="114">
        <f>VLOOKUP($C47,'[1]IP Claims by DMIS ID'!$C$5:$K$164,6,FALSE)</f>
        <v>4</v>
      </c>
      <c r="H47" s="114">
        <f>VLOOKUP($C47,'[1]IP Claims by DMIS ID'!$C$5:$K$164,7,FALSE)</f>
        <v>1</v>
      </c>
      <c r="I47" s="114">
        <f>VLOOKUP($C47,'[1]IP Claims by DMIS ID'!$C$5:$K$164,8,FALSE)</f>
        <v>12</v>
      </c>
      <c r="J47" s="114">
        <f>VLOOKUP($C47,'[1]IP Claims by DMIS ID'!$C$5:$K$164,9,FALSE)</f>
        <v>0</v>
      </c>
    </row>
    <row r="48" spans="2:10" x14ac:dyDescent="0.3">
      <c r="B48" s="106" t="s">
        <v>21</v>
      </c>
      <c r="C48" s="106" t="s">
        <v>266</v>
      </c>
      <c r="D48" s="106" t="s">
        <v>267</v>
      </c>
      <c r="E48" s="114">
        <f>VLOOKUP($C48,'[1]IP Claims by DMIS ID'!$C$5:$K$164,4,FALSE)</f>
        <v>24</v>
      </c>
      <c r="F48" s="114">
        <f>VLOOKUP($C48,'[1]IP Claims by DMIS ID'!$C$5:$K$164,5,FALSE)</f>
        <v>14</v>
      </c>
      <c r="G48" s="114">
        <f>VLOOKUP($C48,'[1]IP Claims by DMIS ID'!$C$5:$K$164,6,FALSE)</f>
        <v>36</v>
      </c>
      <c r="H48" s="114">
        <f>VLOOKUP($C48,'[1]IP Claims by DMIS ID'!$C$5:$K$164,7,FALSE)</f>
        <v>68</v>
      </c>
      <c r="I48" s="114">
        <f>VLOOKUP($C48,'[1]IP Claims by DMIS ID'!$C$5:$K$164,8,FALSE)</f>
        <v>16</v>
      </c>
      <c r="J48" s="114">
        <f>VLOOKUP($C48,'[1]IP Claims by DMIS ID'!$C$5:$K$164,9,FALSE)</f>
        <v>98</v>
      </c>
    </row>
    <row r="49" spans="2:10" x14ac:dyDescent="0.3">
      <c r="B49" s="106" t="s">
        <v>268</v>
      </c>
      <c r="C49" s="106" t="s">
        <v>269</v>
      </c>
      <c r="D49" s="106" t="s">
        <v>270</v>
      </c>
      <c r="E49" s="114">
        <f>VLOOKUP($C49,'[1]IP Claims by DMIS ID'!$C$5:$K$164,4,FALSE)</f>
        <v>290</v>
      </c>
      <c r="F49" s="114">
        <f>VLOOKUP($C49,'[1]IP Claims by DMIS ID'!$C$5:$K$164,5,FALSE)</f>
        <v>619</v>
      </c>
      <c r="G49" s="114">
        <f>VLOOKUP($C49,'[1]IP Claims by DMIS ID'!$C$5:$K$164,6,FALSE)</f>
        <v>1054</v>
      </c>
      <c r="H49" s="114">
        <f>VLOOKUP($C49,'[1]IP Claims by DMIS ID'!$C$5:$K$164,7,FALSE)</f>
        <v>906</v>
      </c>
      <c r="I49" s="114">
        <f>VLOOKUP($C49,'[1]IP Claims by DMIS ID'!$C$5:$K$164,8,FALSE)</f>
        <v>588</v>
      </c>
      <c r="J49" s="114">
        <f>VLOOKUP($C49,'[1]IP Claims by DMIS ID'!$C$5:$K$164,9,FALSE)</f>
        <v>1002</v>
      </c>
    </row>
    <row r="50" spans="2:10" ht="15" thickBot="1" x14ac:dyDescent="0.35">
      <c r="B50" s="106" t="s">
        <v>268</v>
      </c>
      <c r="C50" s="106" t="s">
        <v>271</v>
      </c>
      <c r="D50" s="106" t="s">
        <v>272</v>
      </c>
      <c r="E50" s="114">
        <f>VLOOKUP($C50,'[1]IP Claims by DMIS ID'!$C$5:$K$164,4,FALSE)</f>
        <v>181</v>
      </c>
      <c r="F50" s="114">
        <f>VLOOKUP($C50,'[1]IP Claims by DMIS ID'!$C$5:$K$164,5,FALSE)</f>
        <v>184</v>
      </c>
      <c r="G50" s="114">
        <f>VLOOKUP($C50,'[1]IP Claims by DMIS ID'!$C$5:$K$164,6,FALSE)</f>
        <v>247</v>
      </c>
      <c r="H50" s="114">
        <f>VLOOKUP($C50,'[1]IP Claims by DMIS ID'!$C$5:$K$164,7,FALSE)</f>
        <v>330</v>
      </c>
      <c r="I50" s="114">
        <f>VLOOKUP($C50,'[1]IP Claims by DMIS ID'!$C$5:$K$164,8,FALSE)</f>
        <v>314</v>
      </c>
      <c r="J50" s="114">
        <f>VLOOKUP($C50,'[1]IP Claims by DMIS ID'!$C$5:$K$164,9,FALSE)</f>
        <v>322</v>
      </c>
    </row>
    <row r="51" spans="2:10" x14ac:dyDescent="0.3">
      <c r="B51" s="106"/>
      <c r="C51" s="106"/>
      <c r="D51" s="106"/>
      <c r="E51" s="140"/>
      <c r="F51" s="140"/>
      <c r="G51" s="140"/>
      <c r="H51" s="140"/>
      <c r="I51" s="140"/>
      <c r="J51" s="140"/>
    </row>
    <row r="52" spans="2:10" x14ac:dyDescent="0.3">
      <c r="B52" s="106"/>
      <c r="C52" s="106"/>
      <c r="D52" s="106"/>
      <c r="E52" s="106"/>
      <c r="F52" s="106"/>
      <c r="G52" s="106"/>
      <c r="H52" s="106"/>
      <c r="I52" s="106"/>
      <c r="J52" s="106"/>
    </row>
    <row r="53" spans="2:10" x14ac:dyDescent="0.3">
      <c r="B53" s="106"/>
      <c r="C53" s="106"/>
      <c r="D53" s="106"/>
      <c r="E53" s="106"/>
      <c r="F53" s="106"/>
      <c r="G53" s="106"/>
      <c r="H53" s="106"/>
      <c r="I53" s="106"/>
      <c r="J53" s="106"/>
    </row>
    <row r="54" spans="2:10" x14ac:dyDescent="0.3">
      <c r="B54" s="106"/>
      <c r="C54" s="106"/>
      <c r="D54" s="106"/>
      <c r="E54" s="106"/>
      <c r="F54" s="106"/>
      <c r="G54" s="106"/>
      <c r="H54" s="106"/>
      <c r="I54" s="106"/>
      <c r="J54" s="106"/>
    </row>
    <row r="55" spans="2:10" x14ac:dyDescent="0.3">
      <c r="B55" s="106"/>
      <c r="C55" s="106"/>
      <c r="D55" s="106"/>
      <c r="E55" s="106"/>
      <c r="F55" s="106"/>
      <c r="G55" s="106"/>
      <c r="H55" s="106"/>
      <c r="I55" s="106"/>
      <c r="J55" s="106"/>
    </row>
    <row r="56" spans="2:10" x14ac:dyDescent="0.3">
      <c r="B56" s="106"/>
      <c r="C56" s="106"/>
      <c r="D56" s="106"/>
      <c r="E56" s="106"/>
      <c r="F56" s="106"/>
      <c r="G56" s="106"/>
      <c r="H56" s="106"/>
      <c r="I56" s="106"/>
      <c r="J56" s="106"/>
    </row>
    <row r="57" spans="2:10" x14ac:dyDescent="0.3">
      <c r="B57" s="106"/>
      <c r="C57" s="106"/>
      <c r="D57" s="106"/>
      <c r="E57" s="106"/>
      <c r="F57" s="106"/>
      <c r="G57" s="106"/>
      <c r="H57" s="106"/>
      <c r="I57" s="106"/>
      <c r="J57" s="106"/>
    </row>
    <row r="58" spans="2:10" x14ac:dyDescent="0.3">
      <c r="B58" s="106"/>
      <c r="C58" s="106"/>
      <c r="D58" s="106"/>
      <c r="E58" s="106"/>
      <c r="F58" s="106"/>
      <c r="G58" s="106"/>
      <c r="H58" s="106"/>
      <c r="I58" s="106"/>
      <c r="J58" s="106"/>
    </row>
    <row r="59" spans="2:10" x14ac:dyDescent="0.3">
      <c r="B59" s="106"/>
      <c r="C59" s="106"/>
      <c r="D59" s="106"/>
      <c r="E59" s="106"/>
      <c r="F59" s="106"/>
      <c r="G59" s="106"/>
      <c r="H59" s="106"/>
      <c r="I59" s="106"/>
      <c r="J59" s="106"/>
    </row>
    <row r="60" spans="2:10" x14ac:dyDescent="0.3">
      <c r="B60" s="106"/>
      <c r="C60" s="106"/>
      <c r="D60" s="106"/>
      <c r="E60" s="106"/>
      <c r="F60" s="106"/>
      <c r="G60" s="106"/>
      <c r="H60" s="106"/>
      <c r="I60" s="106"/>
      <c r="J60" s="106"/>
    </row>
    <row r="61" spans="2:10" x14ac:dyDescent="0.3">
      <c r="B61" s="106"/>
      <c r="C61" s="106"/>
      <c r="D61" s="106"/>
      <c r="E61" s="106"/>
      <c r="F61" s="106"/>
      <c r="G61" s="106"/>
      <c r="H61" s="106"/>
      <c r="I61" s="106"/>
      <c r="J61" s="106"/>
    </row>
    <row r="62" spans="2:10" x14ac:dyDescent="0.3">
      <c r="B62" s="106"/>
      <c r="C62" s="106"/>
      <c r="D62" s="106"/>
      <c r="E62" s="106"/>
      <c r="F62" s="106"/>
      <c r="G62" s="106"/>
      <c r="H62" s="106"/>
      <c r="I62" s="106"/>
      <c r="J62" s="106"/>
    </row>
    <row r="63" spans="2:10" x14ac:dyDescent="0.3">
      <c r="B63" s="106"/>
      <c r="C63" s="106"/>
      <c r="D63" s="106"/>
      <c r="E63" s="106"/>
      <c r="F63" s="106"/>
      <c r="G63" s="106"/>
      <c r="H63" s="106"/>
      <c r="I63" s="106"/>
      <c r="J63" s="106"/>
    </row>
    <row r="64" spans="2:10" x14ac:dyDescent="0.3">
      <c r="B64" s="106"/>
      <c r="C64" s="106"/>
      <c r="D64" s="106"/>
      <c r="E64" s="106"/>
      <c r="F64" s="106"/>
      <c r="G64" s="106"/>
      <c r="H64" s="106"/>
      <c r="I64" s="106"/>
      <c r="J64" s="106"/>
    </row>
    <row r="65" spans="2:10" x14ac:dyDescent="0.3">
      <c r="B65" s="106"/>
      <c r="C65" s="106"/>
      <c r="D65" s="106"/>
      <c r="E65" s="106"/>
      <c r="F65" s="106"/>
      <c r="G65" s="106"/>
      <c r="H65" s="106"/>
      <c r="I65" s="106"/>
      <c r="J65" s="106"/>
    </row>
    <row r="66" spans="2:10" x14ac:dyDescent="0.3">
      <c r="B66" s="106"/>
      <c r="C66" s="106"/>
      <c r="D66" s="106"/>
      <c r="E66" s="106"/>
      <c r="F66" s="106"/>
      <c r="G66" s="106"/>
      <c r="H66" s="106"/>
      <c r="I66" s="106"/>
      <c r="J66" s="106"/>
    </row>
    <row r="67" spans="2:10" x14ac:dyDescent="0.3">
      <c r="B67" s="106"/>
      <c r="C67" s="106"/>
      <c r="D67" s="106"/>
      <c r="E67" s="106"/>
      <c r="F67" s="106"/>
      <c r="G67" s="106"/>
      <c r="H67" s="106"/>
      <c r="I67" s="106"/>
      <c r="J67" s="106"/>
    </row>
    <row r="68" spans="2:10" x14ac:dyDescent="0.3">
      <c r="B68" s="106"/>
      <c r="C68" s="106"/>
      <c r="D68" s="106"/>
      <c r="E68" s="106"/>
      <c r="F68" s="106"/>
      <c r="G68" s="106"/>
      <c r="H68" s="106"/>
      <c r="I68" s="106"/>
      <c r="J68" s="106"/>
    </row>
    <row r="69" spans="2:10" x14ac:dyDescent="0.3">
      <c r="B69" s="106"/>
      <c r="C69" s="106"/>
      <c r="D69" s="106"/>
      <c r="E69" s="106"/>
      <c r="F69" s="106"/>
      <c r="G69" s="106"/>
      <c r="H69" s="106"/>
      <c r="I69" s="106"/>
      <c r="J69" s="106"/>
    </row>
    <row r="70" spans="2:10" x14ac:dyDescent="0.3">
      <c r="B70" s="106"/>
      <c r="C70" s="106"/>
      <c r="D70" s="106"/>
      <c r="E70" s="106"/>
      <c r="F70" s="106"/>
      <c r="G70" s="106"/>
      <c r="H70" s="106"/>
      <c r="I70" s="106"/>
      <c r="J70" s="106"/>
    </row>
    <row r="71" spans="2:10" x14ac:dyDescent="0.3">
      <c r="B71" s="106"/>
      <c r="C71" s="106"/>
      <c r="D71" s="106"/>
      <c r="E71" s="106"/>
      <c r="F71" s="106"/>
      <c r="G71" s="106"/>
      <c r="H71" s="106"/>
      <c r="I71" s="106"/>
      <c r="J71" s="106"/>
    </row>
    <row r="72" spans="2:10" x14ac:dyDescent="0.3">
      <c r="B72" s="106"/>
      <c r="C72" s="106"/>
      <c r="D72" s="106"/>
      <c r="E72" s="106"/>
      <c r="F72" s="106"/>
      <c r="G72" s="106"/>
      <c r="H72" s="106"/>
      <c r="I72" s="106"/>
      <c r="J72" s="106"/>
    </row>
    <row r="73" spans="2:10" x14ac:dyDescent="0.3">
      <c r="B73" s="106"/>
      <c r="C73" s="106"/>
      <c r="D73" s="106"/>
      <c r="E73" s="106"/>
      <c r="F73" s="106"/>
      <c r="G73" s="106"/>
      <c r="H73" s="106"/>
      <c r="I73" s="106"/>
      <c r="J73" s="106"/>
    </row>
    <row r="74" spans="2:10" x14ac:dyDescent="0.3">
      <c r="B74" s="106"/>
      <c r="C74" s="106"/>
      <c r="D74" s="106"/>
      <c r="E74" s="106"/>
      <c r="F74" s="106"/>
      <c r="G74" s="106"/>
      <c r="H74" s="106"/>
      <c r="I74" s="106"/>
      <c r="J74" s="106"/>
    </row>
    <row r="75" spans="2:10" x14ac:dyDescent="0.3">
      <c r="B75" s="106"/>
      <c r="C75" s="106"/>
      <c r="D75" s="106"/>
      <c r="E75" s="106"/>
      <c r="F75" s="106"/>
      <c r="G75" s="106"/>
      <c r="H75" s="106"/>
      <c r="I75" s="106"/>
      <c r="J75" s="106"/>
    </row>
    <row r="76" spans="2:10" x14ac:dyDescent="0.3">
      <c r="B76" s="106"/>
      <c r="C76" s="106"/>
      <c r="D76" s="106"/>
      <c r="E76" s="106"/>
      <c r="F76" s="106"/>
      <c r="G76" s="106"/>
      <c r="H76" s="106"/>
      <c r="I76" s="106"/>
      <c r="J76" s="106"/>
    </row>
    <row r="77" spans="2:10" x14ac:dyDescent="0.3">
      <c r="B77" s="106"/>
      <c r="C77" s="106"/>
      <c r="D77" s="106"/>
      <c r="E77" s="106"/>
      <c r="F77" s="106"/>
      <c r="G77" s="106"/>
      <c r="H77" s="106"/>
      <c r="I77" s="106"/>
      <c r="J77" s="106"/>
    </row>
    <row r="78" spans="2:10" x14ac:dyDescent="0.3">
      <c r="B78" s="106"/>
      <c r="C78" s="106"/>
      <c r="D78" s="106"/>
      <c r="E78" s="106"/>
      <c r="F78" s="106"/>
      <c r="G78" s="106"/>
      <c r="H78" s="106"/>
      <c r="I78" s="106"/>
      <c r="J78" s="106"/>
    </row>
    <row r="79" spans="2:10" x14ac:dyDescent="0.3">
      <c r="B79" s="106"/>
      <c r="C79" s="106"/>
      <c r="D79" s="106"/>
      <c r="E79" s="106"/>
      <c r="F79" s="106"/>
      <c r="G79" s="106"/>
      <c r="H79" s="106"/>
      <c r="I79" s="106"/>
      <c r="J79" s="106"/>
    </row>
    <row r="80" spans="2:10" x14ac:dyDescent="0.3">
      <c r="B80" s="106"/>
      <c r="C80" s="106"/>
      <c r="D80" s="106"/>
      <c r="E80" s="106"/>
      <c r="F80" s="106"/>
      <c r="G80" s="106"/>
      <c r="H80" s="106"/>
      <c r="I80" s="106"/>
      <c r="J80" s="106"/>
    </row>
    <row r="81" spans="2:10" x14ac:dyDescent="0.3">
      <c r="B81" s="106"/>
      <c r="C81" s="106"/>
      <c r="D81" s="106"/>
      <c r="E81" s="106"/>
      <c r="F81" s="106"/>
      <c r="G81" s="106"/>
      <c r="H81" s="106"/>
      <c r="I81" s="106"/>
      <c r="J81" s="106"/>
    </row>
    <row r="82" spans="2:10" x14ac:dyDescent="0.3">
      <c r="B82" s="106"/>
      <c r="C82" s="106"/>
      <c r="D82" s="106"/>
      <c r="E82" s="106"/>
      <c r="F82" s="106"/>
      <c r="G82" s="106"/>
      <c r="H82" s="106"/>
      <c r="I82" s="106"/>
      <c r="J82" s="106"/>
    </row>
    <row r="83" spans="2:10" x14ac:dyDescent="0.3">
      <c r="B83" s="106"/>
      <c r="C83" s="106"/>
      <c r="D83" s="106"/>
      <c r="E83" s="106"/>
      <c r="F83" s="106"/>
      <c r="G83" s="106"/>
      <c r="H83" s="106"/>
      <c r="I83" s="106"/>
      <c r="J83" s="106"/>
    </row>
    <row r="84" spans="2:10" x14ac:dyDescent="0.3">
      <c r="B84" s="106"/>
      <c r="C84" s="106"/>
      <c r="D84" s="106"/>
      <c r="E84" s="106"/>
      <c r="F84" s="106"/>
      <c r="G84" s="106"/>
      <c r="H84" s="106"/>
      <c r="I84" s="106"/>
      <c r="J84" s="106"/>
    </row>
    <row r="85" spans="2:10" x14ac:dyDescent="0.3">
      <c r="B85" s="106"/>
      <c r="C85" s="106"/>
      <c r="D85" s="106"/>
      <c r="E85" s="106"/>
      <c r="F85" s="106"/>
      <c r="G85" s="106"/>
      <c r="H85" s="106"/>
      <c r="I85" s="106"/>
      <c r="J85" s="106"/>
    </row>
    <row r="86" spans="2:10" x14ac:dyDescent="0.3">
      <c r="B86" s="106"/>
      <c r="C86" s="106"/>
      <c r="D86" s="106"/>
      <c r="E86" s="106"/>
      <c r="F86" s="106"/>
      <c r="G86" s="106"/>
      <c r="H86" s="106"/>
      <c r="I86" s="106"/>
      <c r="J86" s="106"/>
    </row>
    <row r="87" spans="2:10" x14ac:dyDescent="0.3">
      <c r="B87" s="106"/>
      <c r="C87" s="106"/>
      <c r="D87" s="106"/>
      <c r="E87" s="106"/>
      <c r="F87" s="106"/>
      <c r="G87" s="106"/>
      <c r="H87" s="106"/>
      <c r="I87" s="106"/>
      <c r="J87" s="106"/>
    </row>
    <row r="88" spans="2:10" x14ac:dyDescent="0.3">
      <c r="B88" s="106"/>
      <c r="C88" s="106"/>
      <c r="D88" s="106"/>
      <c r="E88" s="106"/>
      <c r="F88" s="106"/>
      <c r="G88" s="106"/>
      <c r="H88" s="106"/>
      <c r="I88" s="106"/>
      <c r="J88" s="106"/>
    </row>
    <row r="89" spans="2:10" x14ac:dyDescent="0.3">
      <c r="B89" s="106"/>
      <c r="C89" s="106"/>
      <c r="D89" s="106"/>
      <c r="E89" s="106"/>
      <c r="F89" s="106"/>
      <c r="G89" s="106"/>
      <c r="H89" s="106"/>
      <c r="I89" s="106"/>
      <c r="J89" s="106"/>
    </row>
    <row r="90" spans="2:10" x14ac:dyDescent="0.3">
      <c r="B90" s="106"/>
      <c r="C90" s="106"/>
      <c r="D90" s="106"/>
      <c r="E90" s="106"/>
      <c r="F90" s="106"/>
      <c r="G90" s="106"/>
      <c r="H90" s="106"/>
      <c r="I90" s="106"/>
      <c r="J90" s="106"/>
    </row>
    <row r="91" spans="2:10" x14ac:dyDescent="0.3">
      <c r="B91" s="106"/>
      <c r="C91" s="106"/>
      <c r="D91" s="106"/>
      <c r="E91" s="106"/>
      <c r="F91" s="106"/>
      <c r="G91" s="106"/>
      <c r="H91" s="106"/>
      <c r="I91" s="106"/>
      <c r="J91" s="106"/>
    </row>
    <row r="92" spans="2:10" x14ac:dyDescent="0.3">
      <c r="B92" s="106"/>
      <c r="C92" s="106"/>
      <c r="D92" s="106"/>
      <c r="E92" s="106"/>
      <c r="F92" s="106"/>
      <c r="G92" s="106"/>
      <c r="H92" s="106"/>
      <c r="I92" s="106"/>
      <c r="J92" s="106"/>
    </row>
    <row r="93" spans="2:10" x14ac:dyDescent="0.3">
      <c r="B93" s="106"/>
      <c r="C93" s="106"/>
      <c r="D93" s="106"/>
      <c r="E93" s="106"/>
      <c r="F93" s="106"/>
      <c r="G93" s="106"/>
      <c r="H93" s="106"/>
      <c r="I93" s="106"/>
      <c r="J93" s="106"/>
    </row>
    <row r="94" spans="2:10" x14ac:dyDescent="0.3">
      <c r="B94" s="106"/>
      <c r="C94" s="106"/>
      <c r="D94" s="106"/>
      <c r="E94" s="106"/>
      <c r="F94" s="106"/>
      <c r="G94" s="106"/>
      <c r="H94" s="106"/>
      <c r="I94" s="106"/>
      <c r="J94" s="106"/>
    </row>
    <row r="95" spans="2:10" x14ac:dyDescent="0.3">
      <c r="B95" s="106"/>
      <c r="C95" s="106"/>
      <c r="D95" s="106"/>
      <c r="E95" s="106"/>
      <c r="F95" s="106"/>
      <c r="G95" s="106"/>
      <c r="H95" s="106"/>
      <c r="I95" s="106"/>
      <c r="J95" s="106"/>
    </row>
    <row r="96" spans="2:10" x14ac:dyDescent="0.3">
      <c r="B96" s="106"/>
      <c r="C96" s="106"/>
      <c r="D96" s="106"/>
      <c r="E96" s="106"/>
      <c r="F96" s="106"/>
      <c r="G96" s="106"/>
      <c r="H96" s="106"/>
      <c r="I96" s="106"/>
      <c r="J96" s="106"/>
    </row>
    <row r="97" spans="2:10" x14ac:dyDescent="0.3">
      <c r="B97" s="106"/>
      <c r="C97" s="106"/>
      <c r="D97" s="106"/>
      <c r="E97" s="106"/>
      <c r="F97" s="106"/>
      <c r="G97" s="106"/>
      <c r="H97" s="106"/>
      <c r="I97" s="106"/>
      <c r="J97" s="106"/>
    </row>
    <row r="98" spans="2:10" x14ac:dyDescent="0.3">
      <c r="B98" s="106"/>
      <c r="C98" s="106"/>
      <c r="D98" s="106"/>
      <c r="E98" s="106"/>
      <c r="F98" s="106"/>
      <c r="G98" s="106"/>
      <c r="H98" s="106"/>
      <c r="I98" s="106"/>
      <c r="J98" s="106"/>
    </row>
    <row r="99" spans="2:10" x14ac:dyDescent="0.3">
      <c r="B99" s="106"/>
      <c r="C99" s="106"/>
      <c r="D99" s="106"/>
      <c r="E99" s="106"/>
      <c r="F99" s="106"/>
      <c r="G99" s="106"/>
      <c r="H99" s="106"/>
      <c r="I99" s="106"/>
      <c r="J99" s="106"/>
    </row>
    <row r="100" spans="2:10" x14ac:dyDescent="0.3">
      <c r="B100" s="106"/>
      <c r="C100" s="106"/>
      <c r="D100" s="106"/>
      <c r="E100" s="106"/>
      <c r="F100" s="106"/>
      <c r="G100" s="106"/>
      <c r="H100" s="106"/>
      <c r="I100" s="106"/>
      <c r="J100" s="106"/>
    </row>
    <row r="101" spans="2:10" x14ac:dyDescent="0.3">
      <c r="B101" s="106"/>
      <c r="C101" s="106"/>
      <c r="D101" s="106"/>
      <c r="E101" s="106"/>
      <c r="F101" s="106"/>
      <c r="G101" s="106"/>
      <c r="H101" s="106"/>
      <c r="I101" s="106"/>
      <c r="J101" s="106"/>
    </row>
    <row r="102" spans="2:10" x14ac:dyDescent="0.3">
      <c r="B102" s="106"/>
      <c r="C102" s="106"/>
      <c r="D102" s="106"/>
      <c r="E102" s="106"/>
      <c r="F102" s="106"/>
      <c r="G102" s="106"/>
      <c r="H102" s="106"/>
      <c r="I102" s="106"/>
      <c r="J102" s="106"/>
    </row>
    <row r="103" spans="2:10" x14ac:dyDescent="0.3">
      <c r="B103" s="106"/>
      <c r="C103" s="106"/>
      <c r="D103" s="106"/>
      <c r="E103" s="106"/>
      <c r="F103" s="106"/>
      <c r="G103" s="106"/>
      <c r="H103" s="106"/>
      <c r="I103" s="106"/>
      <c r="J103" s="106"/>
    </row>
    <row r="104" spans="2:10" x14ac:dyDescent="0.3">
      <c r="B104" s="106"/>
      <c r="C104" s="106"/>
      <c r="D104" s="106"/>
      <c r="E104" s="106"/>
      <c r="F104" s="106"/>
      <c r="G104" s="106"/>
      <c r="H104" s="106"/>
      <c r="I104" s="106"/>
      <c r="J104" s="106"/>
    </row>
    <row r="105" spans="2:10" x14ac:dyDescent="0.3">
      <c r="B105" s="106"/>
      <c r="C105" s="106"/>
      <c r="D105" s="106"/>
      <c r="E105" s="106"/>
      <c r="F105" s="106"/>
      <c r="G105" s="106"/>
      <c r="H105" s="106"/>
      <c r="I105" s="106"/>
      <c r="J105" s="106"/>
    </row>
    <row r="106" spans="2:10" x14ac:dyDescent="0.3">
      <c r="B106" s="106"/>
      <c r="C106" s="106"/>
      <c r="D106" s="106"/>
      <c r="E106" s="106"/>
      <c r="F106" s="106"/>
      <c r="G106" s="106"/>
      <c r="H106" s="106"/>
      <c r="I106" s="106"/>
      <c r="J106" s="106"/>
    </row>
    <row r="107" spans="2:10" x14ac:dyDescent="0.3">
      <c r="B107" s="106"/>
      <c r="C107" s="106"/>
      <c r="D107" s="106"/>
      <c r="E107" s="106"/>
      <c r="F107" s="106"/>
      <c r="G107" s="106"/>
      <c r="H107" s="106"/>
      <c r="I107" s="106"/>
      <c r="J107" s="106"/>
    </row>
    <row r="108" spans="2:10" x14ac:dyDescent="0.3">
      <c r="B108" s="106"/>
      <c r="C108" s="106"/>
      <c r="D108" s="106"/>
      <c r="E108" s="106"/>
      <c r="F108" s="106"/>
      <c r="G108" s="106"/>
      <c r="H108" s="106"/>
      <c r="I108" s="106"/>
      <c r="J108" s="106"/>
    </row>
    <row r="109" spans="2:10" x14ac:dyDescent="0.3">
      <c r="B109" s="106"/>
      <c r="C109" s="106"/>
      <c r="D109" s="106"/>
      <c r="E109" s="106"/>
      <c r="F109" s="106"/>
      <c r="G109" s="106"/>
      <c r="H109" s="106"/>
      <c r="I109" s="106"/>
      <c r="J109" s="106"/>
    </row>
    <row r="110" spans="2:10" x14ac:dyDescent="0.3">
      <c r="B110" s="106"/>
      <c r="C110" s="106"/>
      <c r="D110" s="106"/>
      <c r="E110" s="106"/>
      <c r="F110" s="106"/>
      <c r="G110" s="106"/>
      <c r="H110" s="106"/>
      <c r="I110" s="106"/>
      <c r="J110" s="106"/>
    </row>
    <row r="111" spans="2:10" x14ac:dyDescent="0.3">
      <c r="B111" s="106"/>
      <c r="C111" s="106"/>
      <c r="D111" s="106"/>
      <c r="E111" s="106"/>
      <c r="F111" s="106"/>
      <c r="G111" s="106"/>
      <c r="H111" s="106"/>
      <c r="I111" s="106"/>
      <c r="J111" s="106"/>
    </row>
    <row r="112" spans="2:10" x14ac:dyDescent="0.3">
      <c r="B112" s="106"/>
      <c r="C112" s="106"/>
      <c r="D112" s="106"/>
      <c r="E112" s="106"/>
      <c r="F112" s="106"/>
      <c r="G112" s="106"/>
      <c r="H112" s="106"/>
      <c r="I112" s="106"/>
      <c r="J112" s="106"/>
    </row>
    <row r="113" spans="2:10" x14ac:dyDescent="0.3">
      <c r="B113" s="106"/>
      <c r="C113" s="106"/>
      <c r="D113" s="106"/>
      <c r="E113" s="106"/>
      <c r="F113" s="106"/>
      <c r="G113" s="106"/>
      <c r="H113" s="106"/>
      <c r="I113" s="106"/>
      <c r="J113" s="106"/>
    </row>
    <row r="114" spans="2:10" x14ac:dyDescent="0.3">
      <c r="B114" s="106"/>
      <c r="C114" s="106"/>
      <c r="D114" s="106"/>
      <c r="E114" s="106"/>
      <c r="F114" s="106"/>
      <c r="G114" s="106"/>
      <c r="H114" s="106"/>
      <c r="I114" s="106"/>
      <c r="J114" s="106"/>
    </row>
    <row r="115" spans="2:10" x14ac:dyDescent="0.3">
      <c r="B115" s="106"/>
      <c r="C115" s="106"/>
      <c r="D115" s="106"/>
      <c r="E115" s="106"/>
      <c r="F115" s="106"/>
      <c r="G115" s="106"/>
      <c r="H115" s="106"/>
      <c r="I115" s="106"/>
      <c r="J115" s="106"/>
    </row>
    <row r="116" spans="2:10" x14ac:dyDescent="0.3">
      <c r="B116" s="106"/>
      <c r="C116" s="106"/>
      <c r="D116" s="106"/>
      <c r="E116" s="106"/>
      <c r="F116" s="106"/>
      <c r="G116" s="106"/>
      <c r="H116" s="106"/>
      <c r="I116" s="106"/>
      <c r="J116" s="106"/>
    </row>
    <row r="117" spans="2:10" x14ac:dyDescent="0.3">
      <c r="B117" s="106"/>
      <c r="C117" s="106"/>
      <c r="D117" s="106"/>
      <c r="E117" s="106"/>
      <c r="F117" s="106"/>
      <c r="G117" s="106"/>
      <c r="H117" s="106"/>
      <c r="I117" s="106"/>
      <c r="J117" s="106"/>
    </row>
    <row r="118" spans="2:10" x14ac:dyDescent="0.3">
      <c r="B118" s="106"/>
      <c r="C118" s="106"/>
      <c r="D118" s="106"/>
      <c r="E118" s="106"/>
      <c r="F118" s="106"/>
      <c r="G118" s="106"/>
      <c r="H118" s="106"/>
      <c r="I118" s="106"/>
      <c r="J118" s="106"/>
    </row>
    <row r="119" spans="2:10" x14ac:dyDescent="0.3">
      <c r="B119" s="106"/>
      <c r="C119" s="106"/>
      <c r="D119" s="106"/>
      <c r="E119" s="106"/>
      <c r="F119" s="106"/>
      <c r="G119" s="106"/>
      <c r="H119" s="106"/>
      <c r="I119" s="106"/>
      <c r="J119" s="106"/>
    </row>
    <row r="120" spans="2:10" x14ac:dyDescent="0.3">
      <c r="B120" s="106"/>
      <c r="C120" s="106"/>
      <c r="D120" s="106"/>
      <c r="E120" s="106"/>
      <c r="F120" s="106"/>
      <c r="G120" s="106"/>
      <c r="H120" s="106"/>
      <c r="I120" s="106"/>
      <c r="J120" s="106"/>
    </row>
    <row r="121" spans="2:10" x14ac:dyDescent="0.3">
      <c r="B121" s="106"/>
      <c r="C121" s="106"/>
      <c r="D121" s="106"/>
      <c r="E121" s="106"/>
      <c r="F121" s="106"/>
      <c r="G121" s="106"/>
      <c r="H121" s="106"/>
      <c r="I121" s="106"/>
      <c r="J121" s="106"/>
    </row>
    <row r="122" spans="2:10" x14ac:dyDescent="0.3">
      <c r="B122" s="106"/>
      <c r="C122" s="106"/>
      <c r="D122" s="106"/>
      <c r="E122" s="106"/>
      <c r="F122" s="106"/>
      <c r="G122" s="106"/>
      <c r="H122" s="106"/>
      <c r="I122" s="106"/>
      <c r="J122" s="106"/>
    </row>
    <row r="123" spans="2:10" x14ac:dyDescent="0.3">
      <c r="B123" s="106"/>
      <c r="C123" s="106"/>
      <c r="D123" s="106"/>
      <c r="E123" s="106"/>
      <c r="F123" s="106"/>
      <c r="G123" s="106"/>
      <c r="H123" s="106"/>
      <c r="I123" s="106"/>
      <c r="J123" s="106"/>
    </row>
    <row r="124" spans="2:10" x14ac:dyDescent="0.3">
      <c r="B124" s="106"/>
      <c r="C124" s="106"/>
      <c r="D124" s="106"/>
      <c r="E124" s="106"/>
      <c r="F124" s="106"/>
      <c r="G124" s="106"/>
      <c r="H124" s="106"/>
      <c r="I124" s="106"/>
      <c r="J124" s="106"/>
    </row>
    <row r="125" spans="2:10" x14ac:dyDescent="0.3">
      <c r="B125" s="106"/>
      <c r="C125" s="106"/>
      <c r="D125" s="106"/>
      <c r="E125" s="106"/>
      <c r="F125" s="106"/>
      <c r="G125" s="106"/>
      <c r="H125" s="106"/>
      <c r="I125" s="106"/>
      <c r="J125" s="106"/>
    </row>
    <row r="126" spans="2:10" x14ac:dyDescent="0.3">
      <c r="B126" s="106"/>
      <c r="C126" s="106"/>
      <c r="D126" s="106"/>
      <c r="E126" s="106"/>
      <c r="F126" s="106"/>
      <c r="G126" s="106"/>
      <c r="H126" s="106"/>
      <c r="I126" s="106"/>
      <c r="J126" s="106"/>
    </row>
    <row r="127" spans="2:10" x14ac:dyDescent="0.3">
      <c r="B127" s="106"/>
      <c r="C127" s="106"/>
      <c r="D127" s="106"/>
      <c r="E127" s="106"/>
      <c r="F127" s="106"/>
      <c r="G127" s="106"/>
      <c r="H127" s="106"/>
      <c r="I127" s="106"/>
      <c r="J127" s="106"/>
    </row>
    <row r="128" spans="2:10" x14ac:dyDescent="0.3">
      <c r="B128" s="106"/>
      <c r="C128" s="106"/>
      <c r="D128" s="106"/>
      <c r="E128" s="106"/>
      <c r="F128" s="106"/>
      <c r="G128" s="106"/>
      <c r="H128" s="106"/>
      <c r="I128" s="106"/>
      <c r="J128" s="106"/>
    </row>
    <row r="129" spans="2:10" x14ac:dyDescent="0.3">
      <c r="B129" s="106"/>
      <c r="C129" s="106"/>
      <c r="D129" s="106"/>
      <c r="E129" s="106"/>
      <c r="F129" s="106"/>
      <c r="G129" s="106"/>
      <c r="H129" s="106"/>
      <c r="I129" s="106"/>
      <c r="J129" s="106"/>
    </row>
    <row r="130" spans="2:10" x14ac:dyDescent="0.3">
      <c r="B130" s="106"/>
      <c r="C130" s="106"/>
      <c r="D130" s="106"/>
      <c r="E130" s="106"/>
      <c r="F130" s="106"/>
      <c r="G130" s="106"/>
      <c r="H130" s="106"/>
      <c r="I130" s="106"/>
      <c r="J130" s="106"/>
    </row>
    <row r="131" spans="2:10" x14ac:dyDescent="0.3">
      <c r="B131" s="106"/>
      <c r="C131" s="106"/>
      <c r="D131" s="106"/>
      <c r="E131" s="106"/>
      <c r="F131" s="106"/>
      <c r="G131" s="106"/>
      <c r="H131" s="106"/>
      <c r="I131" s="106"/>
      <c r="J131" s="106"/>
    </row>
    <row r="132" spans="2:10" x14ac:dyDescent="0.3">
      <c r="B132" s="106"/>
      <c r="C132" s="106"/>
      <c r="D132" s="106"/>
      <c r="E132" s="106"/>
      <c r="F132" s="106"/>
      <c r="G132" s="106"/>
      <c r="H132" s="106"/>
      <c r="I132" s="106"/>
      <c r="J132" s="106"/>
    </row>
    <row r="133" spans="2:10" x14ac:dyDescent="0.3">
      <c r="B133" s="106"/>
      <c r="C133" s="106"/>
      <c r="D133" s="106"/>
      <c r="E133" s="106"/>
      <c r="F133" s="106"/>
      <c r="G133" s="106"/>
      <c r="H133" s="106"/>
      <c r="I133" s="106"/>
      <c r="J133" s="106"/>
    </row>
    <row r="134" spans="2:10" x14ac:dyDescent="0.3">
      <c r="B134" s="106"/>
      <c r="C134" s="106"/>
      <c r="D134" s="106"/>
      <c r="E134" s="106"/>
      <c r="F134" s="106"/>
      <c r="G134" s="106"/>
      <c r="H134" s="106"/>
      <c r="I134" s="106"/>
      <c r="J134" s="106"/>
    </row>
    <row r="135" spans="2:10" x14ac:dyDescent="0.3">
      <c r="B135" s="106"/>
      <c r="C135" s="106"/>
      <c r="D135" s="106"/>
      <c r="E135" s="106"/>
      <c r="F135" s="106"/>
      <c r="G135" s="106"/>
      <c r="H135" s="106"/>
      <c r="I135" s="106"/>
      <c r="J135" s="106"/>
    </row>
    <row r="136" spans="2:10" x14ac:dyDescent="0.3">
      <c r="B136" s="106"/>
      <c r="C136" s="106"/>
      <c r="D136" s="106"/>
      <c r="E136" s="106"/>
      <c r="F136" s="106"/>
      <c r="G136" s="106"/>
      <c r="H136" s="106"/>
      <c r="I136" s="106"/>
      <c r="J136" s="106"/>
    </row>
    <row r="137" spans="2:10" x14ac:dyDescent="0.3">
      <c r="B137" s="106"/>
      <c r="C137" s="106"/>
      <c r="D137" s="106"/>
      <c r="E137" s="106"/>
      <c r="F137" s="106"/>
      <c r="G137" s="106"/>
      <c r="H137" s="106"/>
      <c r="I137" s="106"/>
      <c r="J137" s="106"/>
    </row>
    <row r="138" spans="2:10" x14ac:dyDescent="0.3">
      <c r="B138" s="106"/>
      <c r="C138" s="106"/>
      <c r="D138" s="106"/>
      <c r="E138" s="106"/>
      <c r="F138" s="106"/>
      <c r="G138" s="106"/>
      <c r="H138" s="106"/>
      <c r="I138" s="106"/>
      <c r="J138" s="106"/>
    </row>
    <row r="139" spans="2:10" x14ac:dyDescent="0.3">
      <c r="B139" s="106"/>
      <c r="C139" s="106"/>
      <c r="D139" s="106"/>
      <c r="E139" s="106"/>
      <c r="F139" s="106"/>
      <c r="G139" s="106"/>
      <c r="H139" s="106"/>
      <c r="I139" s="106"/>
      <c r="J139" s="106"/>
    </row>
    <row r="140" spans="2:10" x14ac:dyDescent="0.3">
      <c r="B140" s="106"/>
      <c r="C140" s="106"/>
      <c r="D140" s="106"/>
      <c r="E140" s="106"/>
      <c r="F140" s="106"/>
      <c r="G140" s="106"/>
      <c r="H140" s="106"/>
      <c r="I140" s="106"/>
      <c r="J140" s="106"/>
    </row>
    <row r="141" spans="2:10" x14ac:dyDescent="0.3">
      <c r="B141" s="106"/>
      <c r="C141" s="106"/>
      <c r="D141" s="106"/>
      <c r="E141" s="106"/>
      <c r="F141" s="106"/>
      <c r="G141" s="106"/>
      <c r="H141" s="106"/>
      <c r="I141" s="106"/>
      <c r="J141" s="106"/>
    </row>
    <row r="142" spans="2:10" x14ac:dyDescent="0.3"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2:10" x14ac:dyDescent="0.3">
      <c r="B143" s="106"/>
      <c r="C143" s="106"/>
      <c r="D143" s="106"/>
      <c r="E143" s="106"/>
      <c r="F143" s="106"/>
      <c r="G143" s="106"/>
      <c r="H143" s="106"/>
      <c r="I143" s="106"/>
      <c r="J143" s="106"/>
    </row>
    <row r="144" spans="2:10" x14ac:dyDescent="0.3">
      <c r="B144" s="106"/>
      <c r="C144" s="106"/>
      <c r="D144" s="106"/>
      <c r="E144" s="106"/>
      <c r="F144" s="106"/>
      <c r="G144" s="106"/>
      <c r="H144" s="106"/>
      <c r="I144" s="106"/>
      <c r="J144" s="106"/>
    </row>
    <row r="145" spans="2:10" x14ac:dyDescent="0.3">
      <c r="B145" s="106"/>
      <c r="C145" s="106"/>
      <c r="D145" s="106"/>
      <c r="E145" s="106"/>
      <c r="F145" s="106"/>
      <c r="G145" s="106"/>
      <c r="H145" s="106"/>
      <c r="I145" s="106"/>
      <c r="J145" s="106"/>
    </row>
    <row r="146" spans="2:10" x14ac:dyDescent="0.3">
      <c r="B146" s="106"/>
      <c r="C146" s="106"/>
      <c r="D146" s="106"/>
      <c r="E146" s="106"/>
      <c r="F146" s="106"/>
      <c r="G146" s="106"/>
      <c r="H146" s="106"/>
      <c r="I146" s="106"/>
      <c r="J146" s="106"/>
    </row>
    <row r="147" spans="2:10" x14ac:dyDescent="0.3">
      <c r="B147" s="106"/>
      <c r="C147" s="106"/>
      <c r="D147" s="106"/>
      <c r="E147" s="106"/>
      <c r="F147" s="106"/>
      <c r="G147" s="106"/>
      <c r="H147" s="106"/>
      <c r="I147" s="106"/>
      <c r="J147" s="106"/>
    </row>
    <row r="148" spans="2:10" x14ac:dyDescent="0.3">
      <c r="B148" s="106"/>
      <c r="C148" s="106"/>
      <c r="D148" s="106"/>
      <c r="E148" s="106"/>
      <c r="F148" s="106"/>
      <c r="G148" s="106"/>
      <c r="H148" s="106"/>
      <c r="I148" s="106"/>
      <c r="J148" s="106"/>
    </row>
    <row r="149" spans="2:10" x14ac:dyDescent="0.3">
      <c r="B149" s="106"/>
      <c r="C149" s="106"/>
      <c r="D149" s="106"/>
      <c r="E149" s="106"/>
      <c r="F149" s="106"/>
      <c r="G149" s="106"/>
      <c r="H149" s="106"/>
      <c r="I149" s="106"/>
      <c r="J149" s="106"/>
    </row>
    <row r="150" spans="2:10" x14ac:dyDescent="0.3">
      <c r="B150" s="106"/>
      <c r="C150" s="106"/>
      <c r="D150" s="106"/>
      <c r="E150" s="106"/>
      <c r="F150" s="106"/>
      <c r="G150" s="106"/>
      <c r="H150" s="106"/>
      <c r="I150" s="106"/>
      <c r="J150" s="106"/>
    </row>
    <row r="151" spans="2:10" x14ac:dyDescent="0.3">
      <c r="B151" s="106"/>
      <c r="C151" s="106"/>
      <c r="D151" s="106"/>
      <c r="E151" s="106"/>
      <c r="F151" s="106"/>
      <c r="G151" s="106"/>
      <c r="H151" s="106"/>
      <c r="I151" s="106"/>
      <c r="J151" s="106"/>
    </row>
    <row r="152" spans="2:10" x14ac:dyDescent="0.3">
      <c r="B152" s="106"/>
      <c r="C152" s="106"/>
      <c r="D152" s="106"/>
      <c r="E152" s="106"/>
      <c r="F152" s="106"/>
      <c r="G152" s="106"/>
      <c r="H152" s="106"/>
      <c r="I152" s="106"/>
      <c r="J152" s="106"/>
    </row>
    <row r="153" spans="2:10" x14ac:dyDescent="0.3">
      <c r="B153" s="106"/>
      <c r="C153" s="106"/>
      <c r="D153" s="106"/>
      <c r="E153" s="106"/>
      <c r="F153" s="106"/>
      <c r="G153" s="106"/>
      <c r="H153" s="106"/>
      <c r="I153" s="106"/>
      <c r="J153" s="106"/>
    </row>
    <row r="154" spans="2:10" x14ac:dyDescent="0.3">
      <c r="B154" s="106"/>
      <c r="C154" s="106"/>
      <c r="D154" s="106"/>
      <c r="E154" s="106"/>
      <c r="F154" s="106"/>
      <c r="G154" s="106"/>
      <c r="H154" s="106"/>
      <c r="I154" s="106"/>
      <c r="J154" s="106"/>
    </row>
    <row r="155" spans="2:10" x14ac:dyDescent="0.3">
      <c r="B155" s="106"/>
      <c r="C155" s="106"/>
      <c r="D155" s="106"/>
      <c r="E155" s="106"/>
      <c r="F155" s="106"/>
      <c r="G155" s="106"/>
      <c r="H155" s="106"/>
      <c r="I155" s="106"/>
      <c r="J155" s="106"/>
    </row>
    <row r="156" spans="2:10" x14ac:dyDescent="0.3">
      <c r="B156" s="106"/>
      <c r="C156" s="106"/>
      <c r="D156" s="106"/>
      <c r="E156" s="106"/>
      <c r="F156" s="106"/>
      <c r="G156" s="106"/>
      <c r="H156" s="106"/>
      <c r="I156" s="106"/>
      <c r="J156" s="106"/>
    </row>
    <row r="157" spans="2:10" x14ac:dyDescent="0.3">
      <c r="B157" s="106"/>
      <c r="C157" s="106"/>
      <c r="D157" s="106"/>
      <c r="E157" s="106"/>
      <c r="F157" s="106"/>
      <c r="G157" s="106"/>
      <c r="H157" s="106"/>
      <c r="I157" s="106"/>
      <c r="J157" s="106"/>
    </row>
    <row r="158" spans="2:10" x14ac:dyDescent="0.3">
      <c r="B158" s="106"/>
      <c r="C158" s="106"/>
      <c r="D158" s="106"/>
      <c r="E158" s="106"/>
      <c r="F158" s="106"/>
      <c r="G158" s="106"/>
      <c r="H158" s="106"/>
      <c r="I158" s="106"/>
      <c r="J158" s="106"/>
    </row>
    <row r="159" spans="2:10" x14ac:dyDescent="0.3">
      <c r="B159" s="106"/>
      <c r="C159" s="106"/>
      <c r="D159" s="106"/>
      <c r="E159" s="106"/>
      <c r="F159" s="106"/>
      <c r="G159" s="106"/>
      <c r="H159" s="106"/>
      <c r="I159" s="106"/>
      <c r="J159" s="106"/>
    </row>
    <row r="160" spans="2:10" x14ac:dyDescent="0.3">
      <c r="B160" s="106"/>
      <c r="C160" s="106"/>
      <c r="D160" s="106"/>
      <c r="E160" s="106"/>
      <c r="F160" s="106"/>
      <c r="G160" s="106"/>
      <c r="H160" s="106"/>
      <c r="I160" s="106"/>
      <c r="J160" s="106"/>
    </row>
    <row r="161" spans="2:10" x14ac:dyDescent="0.3">
      <c r="B161" s="106"/>
      <c r="C161" s="106"/>
      <c r="D161" s="106"/>
      <c r="E161" s="106"/>
      <c r="F161" s="106"/>
      <c r="G161" s="106"/>
      <c r="H161" s="106"/>
      <c r="I161" s="106"/>
      <c r="J161" s="106"/>
    </row>
    <row r="162" spans="2:10" x14ac:dyDescent="0.3">
      <c r="B162" s="106"/>
      <c r="C162" s="106"/>
      <c r="D162" s="106"/>
      <c r="E162" s="106"/>
      <c r="F162" s="106"/>
      <c r="G162" s="106"/>
      <c r="H162" s="106"/>
      <c r="I162" s="106"/>
      <c r="J162" s="106"/>
    </row>
    <row r="163" spans="2:10" x14ac:dyDescent="0.3">
      <c r="B163" s="106"/>
      <c r="C163" s="106"/>
      <c r="D163" s="106"/>
      <c r="E163" s="106"/>
      <c r="F163" s="106"/>
      <c r="G163" s="106"/>
      <c r="H163" s="106"/>
      <c r="I163" s="106"/>
      <c r="J163" s="106"/>
    </row>
    <row r="164" spans="2:10" x14ac:dyDescent="0.3">
      <c r="B164" s="106"/>
      <c r="C164" s="106"/>
      <c r="D164" s="106"/>
      <c r="E164" s="106"/>
      <c r="F164" s="106"/>
      <c r="G164" s="106"/>
      <c r="H164" s="106"/>
      <c r="I164" s="106"/>
      <c r="J164" s="106"/>
    </row>
  </sheetData>
  <sheetProtection algorithmName="SHA-512" hashValue="lvY0fIDwcMHx8ob5VtFomwv0PbdXhIq/EaWrnG3rC4gedLZLhFD38etLGXKAY17yiztmTzFr8n1QaL/pL4dUCQ==" saltValue="Q8r07/9YCpHChgDTNejrL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/>
  </sheetViews>
  <sheetFormatPr defaultRowHeight="14.4" x14ac:dyDescent="0.3"/>
  <cols>
    <col min="4" max="4" width="48.5546875" bestFit="1" customWidth="1"/>
  </cols>
  <sheetData>
    <row r="1" spans="1:18" x14ac:dyDescent="0.3">
      <c r="A1" s="53" t="s">
        <v>289</v>
      </c>
      <c r="B1" s="19"/>
      <c r="C1" s="19"/>
      <c r="D1" s="19"/>
      <c r="E1" s="19"/>
      <c r="F1" s="19"/>
      <c r="G1" s="19"/>
      <c r="H1" s="19"/>
      <c r="I1" s="19"/>
      <c r="J1" s="19"/>
    </row>
    <row r="3" spans="1:18" ht="15" thickBot="1" x14ac:dyDescent="0.35">
      <c r="A3" s="19"/>
      <c r="B3" s="53" t="s">
        <v>1</v>
      </c>
      <c r="C3" s="54" t="s">
        <v>2</v>
      </c>
      <c r="D3" s="54" t="s">
        <v>274</v>
      </c>
      <c r="E3" s="19"/>
      <c r="F3" s="55" t="s">
        <v>290</v>
      </c>
      <c r="G3" s="19"/>
      <c r="H3" s="19"/>
      <c r="I3" s="19"/>
      <c r="J3" s="19"/>
    </row>
    <row r="4" spans="1:18" ht="15" thickBot="1" x14ac:dyDescent="0.35">
      <c r="A4" s="19"/>
      <c r="B4" s="19"/>
      <c r="C4" s="19"/>
      <c r="D4" s="19"/>
      <c r="E4" s="120" t="s">
        <v>5</v>
      </c>
      <c r="F4" s="121" t="s">
        <v>6</v>
      </c>
      <c r="G4" s="121" t="s">
        <v>7</v>
      </c>
      <c r="H4" s="121" t="s">
        <v>8</v>
      </c>
      <c r="I4" s="122" t="s">
        <v>9</v>
      </c>
      <c r="J4" s="122" t="s">
        <v>10</v>
      </c>
      <c r="L4" s="19"/>
      <c r="M4" s="19"/>
      <c r="N4" s="19"/>
      <c r="O4" s="29" t="s">
        <v>9</v>
      </c>
      <c r="P4" s="108" t="s">
        <v>10</v>
      </c>
    </row>
    <row r="5" spans="1:18" x14ac:dyDescent="0.3">
      <c r="A5" s="19"/>
      <c r="B5" s="106" t="s">
        <v>13</v>
      </c>
      <c r="C5" s="106" t="s">
        <v>14</v>
      </c>
      <c r="D5" s="106" t="s">
        <v>15</v>
      </c>
      <c r="E5" s="78" t="str">
        <f>VLOOKUP($C5,'[1]IP Disp by DMISID'!$C$5:$K$164,4,FALSE)</f>
        <v>NULL</v>
      </c>
      <c r="F5" s="78" t="str">
        <f>VLOOKUP($C5,'[1]IP Disp by DMISID'!$C$5:$K$164,5,FALSE)</f>
        <v>NULL</v>
      </c>
      <c r="G5" s="78" t="str">
        <f>VLOOKUP($C5,'[1]IP Disp by DMISID'!$C$5:$K$164,6,FALSE)</f>
        <v>NULL</v>
      </c>
      <c r="H5" s="78" t="str">
        <f>VLOOKUP($C5,'[1]IP Disp by DMISID'!$C$5:$K$164,7,FALSE)</f>
        <v>NULL</v>
      </c>
      <c r="I5" s="78" t="str">
        <f>VLOOKUP($C5,'[1]IP Disp by DMISID'!$C$5:$K$164,8,FALSE)</f>
        <v>NULL</v>
      </c>
      <c r="J5" s="78" t="str">
        <f>VLOOKUP($C5,'[1]IP Disp by DMISID'!$C$5:$K$164,9,FALSE)</f>
        <v>NULL</v>
      </c>
      <c r="L5" s="56" t="s">
        <v>13</v>
      </c>
      <c r="M5" s="57"/>
      <c r="N5" s="57"/>
      <c r="O5" s="109">
        <f>SUM(I5:I18)</f>
        <v>16528</v>
      </c>
      <c r="P5" s="109">
        <f>SUM(J5:J18)</f>
        <v>26427</v>
      </c>
    </row>
    <row r="6" spans="1:18" x14ac:dyDescent="0.3">
      <c r="A6" s="19"/>
      <c r="B6" s="106" t="s">
        <v>13</v>
      </c>
      <c r="C6" s="106" t="s">
        <v>16</v>
      </c>
      <c r="D6" s="106" t="s">
        <v>17</v>
      </c>
      <c r="E6" s="78">
        <f>VLOOKUP($C6,'[1]IP Disp by DMISID'!$C$5:$K$164,4,FALSE)</f>
        <v>3312</v>
      </c>
      <c r="F6" s="78">
        <f>VLOOKUP($C6,'[1]IP Disp by DMISID'!$C$5:$K$164,5,FALSE)</f>
        <v>3410</v>
      </c>
      <c r="G6" s="78">
        <f>VLOOKUP($C6,'[1]IP Disp by DMISID'!$C$5:$K$164,6,FALSE)</f>
        <v>3195</v>
      </c>
      <c r="H6" s="78">
        <f>VLOOKUP($C6,'[1]IP Disp by DMISID'!$C$5:$K$164,7,FALSE)</f>
        <v>2846</v>
      </c>
      <c r="I6" s="78">
        <f>VLOOKUP($C6,'[1]IP Disp by DMISID'!$C$5:$K$164,8,FALSE)</f>
        <v>2715</v>
      </c>
      <c r="J6" s="78">
        <f>VLOOKUP($C6,'[1]IP Disp by DMISID'!$C$5:$K$164,9,FALSE)</f>
        <v>3166</v>
      </c>
      <c r="L6" s="58" t="s">
        <v>18</v>
      </c>
      <c r="M6" s="55"/>
      <c r="N6" s="55"/>
      <c r="O6" s="110">
        <f>SUM(I19:I40)</f>
        <v>75899</v>
      </c>
      <c r="P6" s="110">
        <f>SUM(J19:J40)</f>
        <v>78857</v>
      </c>
    </row>
    <row r="7" spans="1:18" x14ac:dyDescent="0.3">
      <c r="B7" s="106" t="s">
        <v>13</v>
      </c>
      <c r="C7" s="106" t="s">
        <v>28</v>
      </c>
      <c r="D7" s="106" t="s">
        <v>29</v>
      </c>
      <c r="E7" s="78">
        <f>VLOOKUP($C7,'[1]IP Disp by DMISID'!$C$5:$K$164,4,FALSE)</f>
        <v>5958</v>
      </c>
      <c r="F7" s="78">
        <f>VLOOKUP($C7,'[1]IP Disp by DMISID'!$C$5:$K$164,5,FALSE)</f>
        <v>5773</v>
      </c>
      <c r="G7" s="78">
        <f>VLOOKUP($C7,'[1]IP Disp by DMISID'!$C$5:$K$164,6,FALSE)</f>
        <v>5575</v>
      </c>
      <c r="H7" s="78">
        <f>VLOOKUP($C7,'[1]IP Disp by DMISID'!$C$5:$K$164,7,FALSE)</f>
        <v>5108</v>
      </c>
      <c r="I7" s="78">
        <f>VLOOKUP($C7,'[1]IP Disp by DMISID'!$C$5:$K$164,8,FALSE)</f>
        <v>5153</v>
      </c>
      <c r="J7" s="78">
        <f>VLOOKUP($C7,'[1]IP Disp by DMISID'!$C$5:$K$164,9,FALSE)</f>
        <v>5576</v>
      </c>
      <c r="L7" s="58" t="s">
        <v>21</v>
      </c>
      <c r="M7" s="55"/>
      <c r="N7" s="55"/>
      <c r="O7" s="110">
        <f>SUM(I41:I52)</f>
        <v>55710</v>
      </c>
      <c r="P7" s="110">
        <f>SUM(J41:J52)</f>
        <v>37319</v>
      </c>
    </row>
    <row r="8" spans="1:18" ht="15" thickBot="1" x14ac:dyDescent="0.35">
      <c r="B8" s="106" t="s">
        <v>13</v>
      </c>
      <c r="C8" s="106" t="s">
        <v>40</v>
      </c>
      <c r="D8" s="106" t="s">
        <v>41</v>
      </c>
      <c r="E8" s="78">
        <f>VLOOKUP($C8,'[1]IP Disp by DMISID'!$C$5:$K$164,4,FALSE)</f>
        <v>3701</v>
      </c>
      <c r="F8" s="78">
        <f>VLOOKUP($C8,'[1]IP Disp by DMISID'!$C$5:$K$164,5,FALSE)</f>
        <v>3792</v>
      </c>
      <c r="G8" s="78">
        <f>VLOOKUP($C8,'[1]IP Disp by DMISID'!$C$5:$K$164,6,FALSE)</f>
        <v>3846</v>
      </c>
      <c r="H8" s="78">
        <f>VLOOKUP($C8,'[1]IP Disp by DMISID'!$C$5:$K$164,7,FALSE)</f>
        <v>3013</v>
      </c>
      <c r="I8" s="78">
        <f>VLOOKUP($C8,'[1]IP Disp by DMISID'!$C$5:$K$164,8,FALSE)</f>
        <v>3580</v>
      </c>
      <c r="J8" s="78">
        <f>VLOOKUP($C8,'[1]IP Disp by DMISID'!$C$5:$K$164,9,FALSE)</f>
        <v>3345</v>
      </c>
      <c r="L8" s="58" t="s">
        <v>268</v>
      </c>
      <c r="M8" s="55"/>
      <c r="N8" s="55"/>
      <c r="O8" s="111">
        <f>SUM(I53:I54)</f>
        <v>22928</v>
      </c>
      <c r="P8" s="111">
        <f>SUM(J53:J54)</f>
        <v>19035</v>
      </c>
    </row>
    <row r="9" spans="1:18" ht="15" thickBot="1" x14ac:dyDescent="0.35">
      <c r="B9" s="106" t="s">
        <v>13</v>
      </c>
      <c r="C9" s="106" t="s">
        <v>52</v>
      </c>
      <c r="D9" s="106" t="s">
        <v>53</v>
      </c>
      <c r="E9" s="78">
        <f>VLOOKUP($C9,'[1]IP Disp by DMISID'!$C$5:$K$164,4,FALSE)</f>
        <v>475</v>
      </c>
      <c r="F9" s="78">
        <f>VLOOKUP($C9,'[1]IP Disp by DMISID'!$C$5:$K$164,5,FALSE)</f>
        <v>439</v>
      </c>
      <c r="G9" s="78">
        <f>VLOOKUP($C9,'[1]IP Disp by DMISID'!$C$5:$K$164,6,FALSE)</f>
        <v>393</v>
      </c>
      <c r="H9" s="78">
        <f>VLOOKUP($C9,'[1]IP Disp by DMISID'!$C$5:$K$164,7,FALSE)</f>
        <v>247</v>
      </c>
      <c r="I9" s="78">
        <f>VLOOKUP($C9,'[1]IP Disp by DMISID'!$C$5:$K$164,8,FALSE)</f>
        <v>0</v>
      </c>
      <c r="J9" s="78" t="str">
        <f>VLOOKUP($C9,'[1]IP Disp by DMISID'!$C$5:$K$164,9,FALSE)</f>
        <v>NULL</v>
      </c>
      <c r="L9" s="59" t="s">
        <v>27</v>
      </c>
      <c r="M9" s="60"/>
      <c r="N9" s="60"/>
      <c r="O9" s="112">
        <f>SUM(I5:I54)</f>
        <v>171065</v>
      </c>
      <c r="P9" s="112">
        <f>SUM(J5:J54)</f>
        <v>161638</v>
      </c>
      <c r="R9" s="2">
        <f>(P9-O9)/O9</f>
        <v>-5.5107707596527639E-2</v>
      </c>
    </row>
    <row r="10" spans="1:18" x14ac:dyDescent="0.3">
      <c r="B10" s="106" t="s">
        <v>13</v>
      </c>
      <c r="C10" s="106" t="s">
        <v>60</v>
      </c>
      <c r="D10" s="106" t="s">
        <v>61</v>
      </c>
      <c r="E10" s="78">
        <f>VLOOKUP($C10,'[1]IP Disp by DMISID'!$C$5:$K$164,4,FALSE)</f>
        <v>0</v>
      </c>
      <c r="F10" s="78" t="str">
        <f>VLOOKUP($C10,'[1]IP Disp by DMISID'!$C$5:$K$164,5,FALSE)</f>
        <v>NULL</v>
      </c>
      <c r="G10" s="78" t="str">
        <f>VLOOKUP($C10,'[1]IP Disp by DMISID'!$C$5:$K$164,6,FALSE)</f>
        <v>NULL</v>
      </c>
      <c r="H10" s="78" t="str">
        <f>VLOOKUP($C10,'[1]IP Disp by DMISID'!$C$5:$K$164,7,FALSE)</f>
        <v>NULL</v>
      </c>
      <c r="I10" s="78" t="str">
        <f>VLOOKUP($C10,'[1]IP Disp by DMISID'!$C$5:$K$164,8,FALSE)</f>
        <v>NULL</v>
      </c>
      <c r="J10" s="78" t="str">
        <f>VLOOKUP($C10,'[1]IP Disp by DMISID'!$C$5:$K$164,9,FALSE)</f>
        <v>NULL</v>
      </c>
    </row>
    <row r="11" spans="1:18" x14ac:dyDescent="0.3">
      <c r="B11" s="106" t="s">
        <v>13</v>
      </c>
      <c r="C11" s="106" t="s">
        <v>62</v>
      </c>
      <c r="D11" s="106" t="s">
        <v>63</v>
      </c>
      <c r="E11" s="78">
        <f>VLOOKUP($C11,'[1]IP Disp by DMISID'!$C$5:$K$164,4,FALSE)</f>
        <v>3612</v>
      </c>
      <c r="F11" s="78">
        <f>VLOOKUP($C11,'[1]IP Disp by DMISID'!$C$5:$K$164,5,FALSE)</f>
        <v>3623</v>
      </c>
      <c r="G11" s="78">
        <f>VLOOKUP($C11,'[1]IP Disp by DMISID'!$C$5:$K$164,6,FALSE)</f>
        <v>3654</v>
      </c>
      <c r="H11" s="78">
        <f>VLOOKUP($C11,'[1]IP Disp by DMISID'!$C$5:$K$164,7,FALSE)</f>
        <v>1652</v>
      </c>
      <c r="I11" s="78">
        <f>VLOOKUP($C11,'[1]IP Disp by DMISID'!$C$5:$K$164,8,FALSE)</f>
        <v>0</v>
      </c>
      <c r="J11" s="78">
        <f>VLOOKUP($C11,'[1]IP Disp by DMISID'!$C$5:$K$164,9,FALSE)</f>
        <v>2870</v>
      </c>
    </row>
    <row r="12" spans="1:18" x14ac:dyDescent="0.3">
      <c r="B12" s="106" t="s">
        <v>13</v>
      </c>
      <c r="C12" s="106" t="s">
        <v>72</v>
      </c>
      <c r="D12" s="106" t="s">
        <v>73</v>
      </c>
      <c r="E12" s="78">
        <f>VLOOKUP($C12,'[1]IP Disp by DMISID'!$C$5:$K$164,4,FALSE)</f>
        <v>4013</v>
      </c>
      <c r="F12" s="78">
        <f>VLOOKUP($C12,'[1]IP Disp by DMISID'!$C$5:$K$164,5,FALSE)</f>
        <v>4228</v>
      </c>
      <c r="G12" s="78">
        <f>VLOOKUP($C12,'[1]IP Disp by DMISID'!$C$5:$K$164,6,FALSE)</f>
        <v>4226</v>
      </c>
      <c r="H12" s="78">
        <f>VLOOKUP($C12,'[1]IP Disp by DMISID'!$C$5:$K$164,7,FALSE)</f>
        <v>3177</v>
      </c>
      <c r="I12" s="78">
        <f>VLOOKUP($C12,'[1]IP Disp by DMISID'!$C$5:$K$164,8,FALSE)</f>
        <v>935</v>
      </c>
      <c r="J12" s="78">
        <f>VLOOKUP($C12,'[1]IP Disp by DMISID'!$C$5:$K$164,9,FALSE)</f>
        <v>4329</v>
      </c>
    </row>
    <row r="13" spans="1:18" x14ac:dyDescent="0.3">
      <c r="B13" s="106" t="s">
        <v>13</v>
      </c>
      <c r="C13" s="106" t="s">
        <v>86</v>
      </c>
      <c r="D13" s="106" t="s">
        <v>87</v>
      </c>
      <c r="E13" s="78">
        <f>VLOOKUP($C13,'[1]IP Disp by DMISID'!$C$5:$K$164,4,FALSE)</f>
        <v>3488</v>
      </c>
      <c r="F13" s="78">
        <f>VLOOKUP($C13,'[1]IP Disp by DMISID'!$C$5:$K$164,5,FALSE)</f>
        <v>3554</v>
      </c>
      <c r="G13" s="78">
        <f>VLOOKUP($C13,'[1]IP Disp by DMISID'!$C$5:$K$164,6,FALSE)</f>
        <v>3696</v>
      </c>
      <c r="H13" s="78">
        <f>VLOOKUP($C13,'[1]IP Disp by DMISID'!$C$5:$K$164,7,FALSE)</f>
        <v>3770</v>
      </c>
      <c r="I13" s="78">
        <f>VLOOKUP($C13,'[1]IP Disp by DMISID'!$C$5:$K$164,8,FALSE)</f>
        <v>3370</v>
      </c>
      <c r="J13" s="78">
        <f>VLOOKUP($C13,'[1]IP Disp by DMISID'!$C$5:$K$164,9,FALSE)</f>
        <v>2725</v>
      </c>
    </row>
    <row r="14" spans="1:18" x14ac:dyDescent="0.3">
      <c r="B14" s="106" t="s">
        <v>13</v>
      </c>
      <c r="C14" s="106" t="s">
        <v>106</v>
      </c>
      <c r="D14" s="106" t="s">
        <v>107</v>
      </c>
      <c r="E14" s="78">
        <f>VLOOKUP($C14,'[1]IP Disp by DMISID'!$C$5:$K$164,4,FALSE)</f>
        <v>2891</v>
      </c>
      <c r="F14" s="78">
        <f>VLOOKUP($C14,'[1]IP Disp by DMISID'!$C$5:$K$164,5,FALSE)</f>
        <v>2954</v>
      </c>
      <c r="G14" s="78">
        <f>VLOOKUP($C14,'[1]IP Disp by DMISID'!$C$5:$K$164,6,FALSE)</f>
        <v>2961</v>
      </c>
      <c r="H14" s="78">
        <f>VLOOKUP($C14,'[1]IP Disp by DMISID'!$C$5:$K$164,7,FALSE)</f>
        <v>1824</v>
      </c>
      <c r="I14" s="78">
        <f>VLOOKUP($C14,'[1]IP Disp by DMISID'!$C$5:$K$164,8,FALSE)</f>
        <v>0</v>
      </c>
      <c r="J14" s="78">
        <f>VLOOKUP($C14,'[1]IP Disp by DMISID'!$C$5:$K$164,9,FALSE)</f>
        <v>2590</v>
      </c>
    </row>
    <row r="15" spans="1:18" x14ac:dyDescent="0.3">
      <c r="B15" s="106" t="s">
        <v>13</v>
      </c>
      <c r="C15" s="106" t="s">
        <v>276</v>
      </c>
      <c r="D15" s="106" t="s">
        <v>277</v>
      </c>
      <c r="E15" s="78" t="str">
        <f>VLOOKUP($C15,'[1]IP Disp by DMISID'!$C$5:$K$164,4,FALSE)</f>
        <v>NULL</v>
      </c>
      <c r="F15" s="78" t="str">
        <f>VLOOKUP($C15,'[1]IP Disp by DMISID'!$C$5:$K$164,5,FALSE)</f>
        <v>NULL</v>
      </c>
      <c r="G15" s="78">
        <f>VLOOKUP($C15,'[1]IP Disp by DMISID'!$C$5:$K$164,6,FALSE)</f>
        <v>250</v>
      </c>
      <c r="H15" s="78">
        <f>VLOOKUP($C15,'[1]IP Disp by DMISID'!$C$5:$K$164,7,FALSE)</f>
        <v>1051</v>
      </c>
      <c r="I15" s="78" t="str">
        <f>VLOOKUP($C15,'[1]IP Disp by DMISID'!$C$5:$K$164,8,FALSE)</f>
        <v>NULL</v>
      </c>
      <c r="J15" s="78">
        <f>VLOOKUP($C15,'[1]IP Disp by DMISID'!$C$5:$K$164,9,FALSE)</f>
        <v>926</v>
      </c>
    </row>
    <row r="16" spans="1:18" x14ac:dyDescent="0.3">
      <c r="B16" s="106" t="s">
        <v>13</v>
      </c>
      <c r="C16" s="106" t="s">
        <v>142</v>
      </c>
      <c r="D16" s="106" t="s">
        <v>143</v>
      </c>
      <c r="E16" s="78" t="str">
        <f>VLOOKUP($C16,'[1]IP Disp by DMISID'!$C$5:$K$164,4,FALSE)</f>
        <v>NULL</v>
      </c>
      <c r="F16" s="78" t="str">
        <f>VLOOKUP($C16,'[1]IP Disp by DMISID'!$C$5:$K$164,5,FALSE)</f>
        <v>NULL</v>
      </c>
      <c r="G16" s="78" t="str">
        <f>VLOOKUP($C16,'[1]IP Disp by DMISID'!$C$5:$K$164,6,FALSE)</f>
        <v>NULL</v>
      </c>
      <c r="H16" s="78">
        <f>VLOOKUP($C16,'[1]IP Disp by DMISID'!$C$5:$K$164,7,FALSE)</f>
        <v>108</v>
      </c>
      <c r="I16" s="78">
        <f>VLOOKUP($C16,'[1]IP Disp by DMISID'!$C$5:$K$164,8,FALSE)</f>
        <v>389</v>
      </c>
      <c r="J16" s="78">
        <f>VLOOKUP($C16,'[1]IP Disp by DMISID'!$C$5:$K$164,9,FALSE)</f>
        <v>429</v>
      </c>
    </row>
    <row r="17" spans="2:10" x14ac:dyDescent="0.3">
      <c r="B17" s="106" t="s">
        <v>13</v>
      </c>
      <c r="C17" s="106" t="s">
        <v>144</v>
      </c>
      <c r="D17" s="106" t="s">
        <v>145</v>
      </c>
      <c r="E17" s="78" t="str">
        <f>VLOOKUP($C17,'[1]IP Disp by DMISID'!$C$5:$K$164,4,FALSE)</f>
        <v>NULL</v>
      </c>
      <c r="F17" s="78" t="str">
        <f>VLOOKUP($C17,'[1]IP Disp by DMISID'!$C$5:$K$164,5,FALSE)</f>
        <v>NULL</v>
      </c>
      <c r="G17" s="78" t="str">
        <f>VLOOKUP($C17,'[1]IP Disp by DMISID'!$C$5:$K$164,6,FALSE)</f>
        <v>NULL</v>
      </c>
      <c r="H17" s="78">
        <f>VLOOKUP($C17,'[1]IP Disp by DMISID'!$C$5:$K$164,7,FALSE)</f>
        <v>301</v>
      </c>
      <c r="I17" s="78">
        <f>VLOOKUP($C17,'[1]IP Disp by DMISID'!$C$5:$K$164,8,FALSE)</f>
        <v>386</v>
      </c>
      <c r="J17" s="78">
        <f>VLOOKUP($C17,'[1]IP Disp by DMISID'!$C$5:$K$164,9,FALSE)</f>
        <v>471</v>
      </c>
    </row>
    <row r="18" spans="2:10" x14ac:dyDescent="0.3">
      <c r="B18" s="106" t="s">
        <v>13</v>
      </c>
      <c r="C18" s="106" t="s">
        <v>280</v>
      </c>
      <c r="D18" s="106" t="s">
        <v>281</v>
      </c>
      <c r="E18" s="78" t="str">
        <f>VLOOKUP($C18,'[1]IP Disp by DMISID'!$C$5:$K$164,4,FALSE)</f>
        <v>NULL</v>
      </c>
      <c r="F18" s="78" t="str">
        <f>VLOOKUP($C18,'[1]IP Disp by DMISID'!$C$5:$K$164,5,FALSE)</f>
        <v>NULL</v>
      </c>
      <c r="G18" s="78" t="str">
        <f>VLOOKUP($C18,'[1]IP Disp by DMISID'!$C$5:$K$164,6,FALSE)</f>
        <v>NULL</v>
      </c>
      <c r="H18" s="78">
        <f>VLOOKUP($C18,'[1]IP Disp by DMISID'!$C$5:$K$164,7,FALSE)</f>
        <v>490</v>
      </c>
      <c r="I18" s="78" t="str">
        <f>VLOOKUP($C18,'[1]IP Disp by DMISID'!$C$5:$K$164,8,FALSE)</f>
        <v>NULL</v>
      </c>
      <c r="J18" s="78" t="str">
        <f>VLOOKUP($C18,'[1]IP Disp by DMISID'!$C$5:$K$164,9,FALSE)</f>
        <v>NULL</v>
      </c>
    </row>
    <row r="19" spans="2:10" x14ac:dyDescent="0.3">
      <c r="B19" s="106" t="s">
        <v>18</v>
      </c>
      <c r="C19" s="106" t="s">
        <v>160</v>
      </c>
      <c r="D19" s="106" t="s">
        <v>161</v>
      </c>
      <c r="E19" s="78">
        <f>VLOOKUP($C19,'[1]IP Disp by DMISID'!$C$5:$K$164,4,FALSE)</f>
        <v>1492</v>
      </c>
      <c r="F19" s="78">
        <f>VLOOKUP($C19,'[1]IP Disp by DMISID'!$C$5:$K$164,5,FALSE)</f>
        <v>1478</v>
      </c>
      <c r="G19" s="78">
        <f>VLOOKUP($C19,'[1]IP Disp by DMISID'!$C$5:$K$164,6,FALSE)</f>
        <v>1563</v>
      </c>
      <c r="H19" s="78">
        <f>VLOOKUP($C19,'[1]IP Disp by DMISID'!$C$5:$K$164,7,FALSE)</f>
        <v>307</v>
      </c>
      <c r="I19" s="78">
        <f>VLOOKUP($C19,'[1]IP Disp by DMISID'!$C$5:$K$164,8,FALSE)</f>
        <v>1209</v>
      </c>
      <c r="J19" s="78">
        <f>VLOOKUP($C19,'[1]IP Disp by DMISID'!$C$5:$K$164,9,FALSE)</f>
        <v>1183</v>
      </c>
    </row>
    <row r="20" spans="2:10" x14ac:dyDescent="0.3">
      <c r="B20" s="106" t="s">
        <v>18</v>
      </c>
      <c r="C20" s="106" t="s">
        <v>164</v>
      </c>
      <c r="D20" s="106" t="s">
        <v>165</v>
      </c>
      <c r="E20" s="78">
        <f>VLOOKUP($C20,'[1]IP Disp by DMISID'!$C$5:$K$164,4,FALSE)</f>
        <v>4875</v>
      </c>
      <c r="F20" s="78">
        <f>VLOOKUP($C20,'[1]IP Disp by DMISID'!$C$5:$K$164,5,FALSE)</f>
        <v>5193</v>
      </c>
      <c r="G20" s="78">
        <f>VLOOKUP($C20,'[1]IP Disp by DMISID'!$C$5:$K$164,6,FALSE)</f>
        <v>5276</v>
      </c>
      <c r="H20" s="78">
        <f>VLOOKUP($C20,'[1]IP Disp by DMISID'!$C$5:$K$164,7,FALSE)</f>
        <v>5019</v>
      </c>
      <c r="I20" s="78">
        <f>VLOOKUP($C20,'[1]IP Disp by DMISID'!$C$5:$K$164,8,FALSE)</f>
        <v>5167</v>
      </c>
      <c r="J20" s="78">
        <f>VLOOKUP($C20,'[1]IP Disp by DMISID'!$C$5:$K$164,9,FALSE)</f>
        <v>5008</v>
      </c>
    </row>
    <row r="21" spans="2:10" x14ac:dyDescent="0.3">
      <c r="B21" s="106" t="s">
        <v>18</v>
      </c>
      <c r="C21" s="106" t="s">
        <v>168</v>
      </c>
      <c r="D21" s="106" t="s">
        <v>169</v>
      </c>
      <c r="E21" s="78">
        <f>VLOOKUP($C21,'[1]IP Disp by DMISID'!$C$5:$K$164,4,FALSE)</f>
        <v>2633</v>
      </c>
      <c r="F21" s="78">
        <f>VLOOKUP($C21,'[1]IP Disp by DMISID'!$C$5:$K$164,5,FALSE)</f>
        <v>2788</v>
      </c>
      <c r="G21" s="78">
        <f>VLOOKUP($C21,'[1]IP Disp by DMISID'!$C$5:$K$164,6,FALSE)</f>
        <v>3269</v>
      </c>
      <c r="H21" s="78">
        <f>VLOOKUP($C21,'[1]IP Disp by DMISID'!$C$5:$K$164,7,FALSE)</f>
        <v>3328</v>
      </c>
      <c r="I21" s="78">
        <f>VLOOKUP($C21,'[1]IP Disp by DMISID'!$C$5:$K$164,8,FALSE)</f>
        <v>2901</v>
      </c>
      <c r="J21" s="78">
        <f>VLOOKUP($C21,'[1]IP Disp by DMISID'!$C$5:$K$164,9,FALSE)</f>
        <v>2537</v>
      </c>
    </row>
    <row r="22" spans="2:10" x14ac:dyDescent="0.3">
      <c r="B22" s="106" t="s">
        <v>18</v>
      </c>
      <c r="C22" s="106" t="s">
        <v>170</v>
      </c>
      <c r="D22" s="106" t="s">
        <v>171</v>
      </c>
      <c r="E22" s="78">
        <f>VLOOKUP($C22,'[1]IP Disp by DMISID'!$C$5:$K$164,4,FALSE)</f>
        <v>2696</v>
      </c>
      <c r="F22" s="78">
        <f>VLOOKUP($C22,'[1]IP Disp by DMISID'!$C$5:$K$164,5,FALSE)</f>
        <v>2905</v>
      </c>
      <c r="G22" s="78">
        <f>VLOOKUP($C22,'[1]IP Disp by DMISID'!$C$5:$K$164,6,FALSE)</f>
        <v>3033</v>
      </c>
      <c r="H22" s="78">
        <f>VLOOKUP($C22,'[1]IP Disp by DMISID'!$C$5:$K$164,7,FALSE)</f>
        <v>239</v>
      </c>
      <c r="I22" s="78">
        <f>VLOOKUP($C22,'[1]IP Disp by DMISID'!$C$5:$K$164,8,FALSE)</f>
        <v>2552</v>
      </c>
      <c r="J22" s="78">
        <f>VLOOKUP($C22,'[1]IP Disp by DMISID'!$C$5:$K$164,9,FALSE)</f>
        <v>2742</v>
      </c>
    </row>
    <row r="23" spans="2:10" x14ac:dyDescent="0.3">
      <c r="B23" s="106" t="s">
        <v>18</v>
      </c>
      <c r="C23" s="106" t="s">
        <v>172</v>
      </c>
      <c r="D23" s="106" t="s">
        <v>173</v>
      </c>
      <c r="E23" s="78">
        <f>VLOOKUP($C23,'[1]IP Disp by DMISID'!$C$5:$K$164,4,FALSE)</f>
        <v>2664</v>
      </c>
      <c r="F23" s="78">
        <f>VLOOKUP($C23,'[1]IP Disp by DMISID'!$C$5:$K$164,5,FALSE)</f>
        <v>3205</v>
      </c>
      <c r="G23" s="78">
        <f>VLOOKUP($C23,'[1]IP Disp by DMISID'!$C$5:$K$164,6,FALSE)</f>
        <v>3115</v>
      </c>
      <c r="H23" s="78">
        <f>VLOOKUP($C23,'[1]IP Disp by DMISID'!$C$5:$K$164,7,FALSE)</f>
        <v>2875</v>
      </c>
      <c r="I23" s="78">
        <f>VLOOKUP($C23,'[1]IP Disp by DMISID'!$C$5:$K$164,8,FALSE)</f>
        <v>2386</v>
      </c>
      <c r="J23" s="78">
        <f>VLOOKUP($C23,'[1]IP Disp by DMISID'!$C$5:$K$164,9,FALSE)</f>
        <v>2454</v>
      </c>
    </row>
    <row r="24" spans="2:10" x14ac:dyDescent="0.3">
      <c r="B24" s="106" t="s">
        <v>18</v>
      </c>
      <c r="C24" s="106" t="s">
        <v>174</v>
      </c>
      <c r="D24" s="106" t="s">
        <v>175</v>
      </c>
      <c r="E24" s="78">
        <f>VLOOKUP($C24,'[1]IP Disp by DMISID'!$C$5:$K$164,4,FALSE)</f>
        <v>8345</v>
      </c>
      <c r="F24" s="78">
        <f>VLOOKUP($C24,'[1]IP Disp by DMISID'!$C$5:$K$164,5,FALSE)</f>
        <v>8644</v>
      </c>
      <c r="G24" s="78">
        <f>VLOOKUP($C24,'[1]IP Disp by DMISID'!$C$5:$K$164,6,FALSE)</f>
        <v>8660</v>
      </c>
      <c r="H24" s="78">
        <f>VLOOKUP($C24,'[1]IP Disp by DMISID'!$C$5:$K$164,7,FALSE)</f>
        <v>10001</v>
      </c>
      <c r="I24" s="78">
        <f>VLOOKUP($C24,'[1]IP Disp by DMISID'!$C$5:$K$164,8,FALSE)</f>
        <v>6317</v>
      </c>
      <c r="J24" s="78">
        <f>VLOOKUP($C24,'[1]IP Disp by DMISID'!$C$5:$K$164,9,FALSE)</f>
        <v>9392</v>
      </c>
    </row>
    <row r="25" spans="2:10" x14ac:dyDescent="0.3">
      <c r="B25" s="106" t="s">
        <v>18</v>
      </c>
      <c r="C25" s="106" t="s">
        <v>176</v>
      </c>
      <c r="D25" s="106" t="s">
        <v>177</v>
      </c>
      <c r="E25" s="78">
        <f>VLOOKUP($C25,'[1]IP Disp by DMISID'!$C$5:$K$164,4,FALSE)</f>
        <v>2327</v>
      </c>
      <c r="F25" s="78">
        <f>VLOOKUP($C25,'[1]IP Disp by DMISID'!$C$5:$K$164,5,FALSE)</f>
        <v>2738</v>
      </c>
      <c r="G25" s="78">
        <f>VLOOKUP($C25,'[1]IP Disp by DMISID'!$C$5:$K$164,6,FALSE)</f>
        <v>2324</v>
      </c>
      <c r="H25" s="78">
        <f>VLOOKUP($C25,'[1]IP Disp by DMISID'!$C$5:$K$164,7,FALSE)</f>
        <v>2157</v>
      </c>
      <c r="I25" s="78">
        <f>VLOOKUP($C25,'[1]IP Disp by DMISID'!$C$5:$K$164,8,FALSE)</f>
        <v>1488</v>
      </c>
      <c r="J25" s="78">
        <f>VLOOKUP($C25,'[1]IP Disp by DMISID'!$C$5:$K$164,9,FALSE)</f>
        <v>1806</v>
      </c>
    </row>
    <row r="26" spans="2:10" x14ac:dyDescent="0.3">
      <c r="B26" s="106" t="s">
        <v>18</v>
      </c>
      <c r="C26" s="106" t="s">
        <v>180</v>
      </c>
      <c r="D26" s="106" t="s">
        <v>181</v>
      </c>
      <c r="E26" s="78">
        <f>VLOOKUP($C26,'[1]IP Disp by DMISID'!$C$5:$K$164,4,FALSE)</f>
        <v>4096</v>
      </c>
      <c r="F26" s="78">
        <f>VLOOKUP($C26,'[1]IP Disp by DMISID'!$C$5:$K$164,5,FALSE)</f>
        <v>4540</v>
      </c>
      <c r="G26" s="78">
        <f>VLOOKUP($C26,'[1]IP Disp by DMISID'!$C$5:$K$164,6,FALSE)</f>
        <v>4449</v>
      </c>
      <c r="H26" s="78">
        <f>VLOOKUP($C26,'[1]IP Disp by DMISID'!$C$5:$K$164,7,FALSE)</f>
        <v>4508</v>
      </c>
      <c r="I26" s="78">
        <f>VLOOKUP($C26,'[1]IP Disp by DMISID'!$C$5:$K$164,8,FALSE)</f>
        <v>4228</v>
      </c>
      <c r="J26" s="78">
        <f>VLOOKUP($C26,'[1]IP Disp by DMISID'!$C$5:$K$164,9,FALSE)</f>
        <v>4458</v>
      </c>
    </row>
    <row r="27" spans="2:10" x14ac:dyDescent="0.3">
      <c r="B27" s="106" t="s">
        <v>18</v>
      </c>
      <c r="C27" s="106" t="s">
        <v>182</v>
      </c>
      <c r="D27" s="106" t="s">
        <v>183</v>
      </c>
      <c r="E27" s="78">
        <f>VLOOKUP($C27,'[1]IP Disp by DMISID'!$C$5:$K$164,4,FALSE)</f>
        <v>1401</v>
      </c>
      <c r="F27" s="78">
        <f>VLOOKUP($C27,'[1]IP Disp by DMISID'!$C$5:$K$164,5,FALSE)</f>
        <v>1177</v>
      </c>
      <c r="G27" s="78">
        <f>VLOOKUP($C27,'[1]IP Disp by DMISID'!$C$5:$K$164,6,FALSE)</f>
        <v>929</v>
      </c>
      <c r="H27" s="78">
        <f>VLOOKUP($C27,'[1]IP Disp by DMISID'!$C$5:$K$164,7,FALSE)</f>
        <v>577</v>
      </c>
      <c r="I27" s="78">
        <f>VLOOKUP($C27,'[1]IP Disp by DMISID'!$C$5:$K$164,8,FALSE)</f>
        <v>0</v>
      </c>
      <c r="J27" s="78">
        <f>VLOOKUP($C27,'[1]IP Disp by DMISID'!$C$5:$K$164,9,FALSE)</f>
        <v>0</v>
      </c>
    </row>
    <row r="28" spans="2:10" x14ac:dyDescent="0.3">
      <c r="B28" s="106" t="s">
        <v>18</v>
      </c>
      <c r="C28" s="106" t="s">
        <v>184</v>
      </c>
      <c r="D28" s="106" t="s">
        <v>185</v>
      </c>
      <c r="E28" s="78">
        <f>VLOOKUP($C28,'[1]IP Disp by DMISID'!$C$5:$K$164,4,FALSE)</f>
        <v>1422</v>
      </c>
      <c r="F28" s="78">
        <f>VLOOKUP($C28,'[1]IP Disp by DMISID'!$C$5:$K$164,5,FALSE)</f>
        <v>1392</v>
      </c>
      <c r="G28" s="78">
        <f>VLOOKUP($C28,'[1]IP Disp by DMISID'!$C$5:$K$164,6,FALSE)</f>
        <v>1386</v>
      </c>
      <c r="H28" s="78">
        <f>VLOOKUP($C28,'[1]IP Disp by DMISID'!$C$5:$K$164,7,FALSE)</f>
        <v>1354</v>
      </c>
      <c r="I28" s="78">
        <f>VLOOKUP($C28,'[1]IP Disp by DMISID'!$C$5:$K$164,8,FALSE)</f>
        <v>207</v>
      </c>
      <c r="J28" s="78">
        <f>VLOOKUP($C28,'[1]IP Disp by DMISID'!$C$5:$K$164,9,FALSE)</f>
        <v>823</v>
      </c>
    </row>
    <row r="29" spans="2:10" x14ac:dyDescent="0.3">
      <c r="B29" s="106" t="s">
        <v>18</v>
      </c>
      <c r="C29" s="106" t="s">
        <v>188</v>
      </c>
      <c r="D29" s="106" t="s">
        <v>189</v>
      </c>
      <c r="E29" s="78">
        <f>VLOOKUP($C29,'[1]IP Disp by DMISID'!$C$5:$K$164,4,FALSE)</f>
        <v>1752</v>
      </c>
      <c r="F29" s="78">
        <f>VLOOKUP($C29,'[1]IP Disp by DMISID'!$C$5:$K$164,5,FALSE)</f>
        <v>2042</v>
      </c>
      <c r="G29" s="78">
        <f>VLOOKUP($C29,'[1]IP Disp by DMISID'!$C$5:$K$164,6,FALSE)</f>
        <v>2108</v>
      </c>
      <c r="H29" s="78">
        <f>VLOOKUP($C29,'[1]IP Disp by DMISID'!$C$5:$K$164,7,FALSE)</f>
        <v>2042</v>
      </c>
      <c r="I29" s="78">
        <f>VLOOKUP($C29,'[1]IP Disp by DMISID'!$C$5:$K$164,8,FALSE)</f>
        <v>1722</v>
      </c>
      <c r="J29" s="78">
        <f>VLOOKUP($C29,'[1]IP Disp by DMISID'!$C$5:$K$164,9,FALSE)</f>
        <v>1525</v>
      </c>
    </row>
    <row r="30" spans="2:10" x14ac:dyDescent="0.3">
      <c r="B30" s="106" t="s">
        <v>18</v>
      </c>
      <c r="C30" s="106" t="s">
        <v>190</v>
      </c>
      <c r="D30" s="106" t="s">
        <v>191</v>
      </c>
      <c r="E30" s="78">
        <f>VLOOKUP($C30,'[1]IP Disp by DMISID'!$C$5:$K$164,4,FALSE)</f>
        <v>293</v>
      </c>
      <c r="F30" s="78">
        <f>VLOOKUP($C30,'[1]IP Disp by DMISID'!$C$5:$K$164,5,FALSE)</f>
        <v>347</v>
      </c>
      <c r="G30" s="78">
        <f>VLOOKUP($C30,'[1]IP Disp by DMISID'!$C$5:$K$164,6,FALSE)</f>
        <v>349</v>
      </c>
      <c r="H30" s="78">
        <f>VLOOKUP($C30,'[1]IP Disp by DMISID'!$C$5:$K$164,7,FALSE)</f>
        <v>377</v>
      </c>
      <c r="I30" s="78">
        <f>VLOOKUP($C30,'[1]IP Disp by DMISID'!$C$5:$K$164,8,FALSE)</f>
        <v>311</v>
      </c>
      <c r="J30" s="78">
        <f>VLOOKUP($C30,'[1]IP Disp by DMISID'!$C$5:$K$164,9,FALSE)</f>
        <v>218</v>
      </c>
    </row>
    <row r="31" spans="2:10" x14ac:dyDescent="0.3">
      <c r="B31" s="106" t="s">
        <v>18</v>
      </c>
      <c r="C31" s="106" t="s">
        <v>192</v>
      </c>
      <c r="D31" s="106" t="s">
        <v>193</v>
      </c>
      <c r="E31" s="78">
        <f>VLOOKUP($C31,'[1]IP Disp by DMISID'!$C$5:$K$164,4,FALSE)</f>
        <v>8074</v>
      </c>
      <c r="F31" s="78">
        <f>VLOOKUP($C31,'[1]IP Disp by DMISID'!$C$5:$K$164,5,FALSE)</f>
        <v>8667</v>
      </c>
      <c r="G31" s="78">
        <f>VLOOKUP($C31,'[1]IP Disp by DMISID'!$C$5:$K$164,6,FALSE)</f>
        <v>9243</v>
      </c>
      <c r="H31" s="78">
        <f>VLOOKUP($C31,'[1]IP Disp by DMISID'!$C$5:$K$164,7,FALSE)</f>
        <v>9120</v>
      </c>
      <c r="I31" s="78">
        <f>VLOOKUP($C31,'[1]IP Disp by DMISID'!$C$5:$K$164,8,FALSE)</f>
        <v>7326</v>
      </c>
      <c r="J31" s="78">
        <f>VLOOKUP($C31,'[1]IP Disp by DMISID'!$C$5:$K$164,9,FALSE)</f>
        <v>8047</v>
      </c>
    </row>
    <row r="32" spans="2:10" x14ac:dyDescent="0.3">
      <c r="B32" s="106" t="s">
        <v>18</v>
      </c>
      <c r="C32" s="106" t="s">
        <v>194</v>
      </c>
      <c r="D32" s="106" t="s">
        <v>195</v>
      </c>
      <c r="E32" s="78">
        <f>VLOOKUP($C32,'[1]IP Disp by DMISID'!$C$5:$K$164,4,FALSE)</f>
        <v>1628</v>
      </c>
      <c r="F32" s="78">
        <f>VLOOKUP($C32,'[1]IP Disp by DMISID'!$C$5:$K$164,5,FALSE)</f>
        <v>1390</v>
      </c>
      <c r="G32" s="78">
        <f>VLOOKUP($C32,'[1]IP Disp by DMISID'!$C$5:$K$164,6,FALSE)</f>
        <v>2748</v>
      </c>
      <c r="H32" s="78">
        <f>VLOOKUP($C32,'[1]IP Disp by DMISID'!$C$5:$K$164,7,FALSE)</f>
        <v>964</v>
      </c>
      <c r="I32" s="78">
        <f>VLOOKUP($C32,'[1]IP Disp by DMISID'!$C$5:$K$164,8,FALSE)</f>
        <v>0</v>
      </c>
      <c r="J32" s="78">
        <f>VLOOKUP($C32,'[1]IP Disp by DMISID'!$C$5:$K$164,9,FALSE)</f>
        <v>0</v>
      </c>
    </row>
    <row r="33" spans="2:10" x14ac:dyDescent="0.3">
      <c r="B33" s="106" t="s">
        <v>18</v>
      </c>
      <c r="C33" s="106" t="s">
        <v>196</v>
      </c>
      <c r="D33" s="106" t="s">
        <v>197</v>
      </c>
      <c r="E33" s="78">
        <f>VLOOKUP($C33,'[1]IP Disp by DMISID'!$C$5:$K$164,4,FALSE)</f>
        <v>194</v>
      </c>
      <c r="F33" s="78">
        <f>VLOOKUP($C33,'[1]IP Disp by DMISID'!$C$5:$K$164,5,FALSE)</f>
        <v>196</v>
      </c>
      <c r="G33" s="78">
        <f>VLOOKUP($C33,'[1]IP Disp by DMISID'!$C$5:$K$164,6,FALSE)</f>
        <v>113</v>
      </c>
      <c r="H33" s="78" t="str">
        <f>VLOOKUP($C33,'[1]IP Disp by DMISID'!$C$5:$K$164,7,FALSE)</f>
        <v>NULL</v>
      </c>
      <c r="I33" s="78">
        <f>VLOOKUP($C33,'[1]IP Disp by DMISID'!$C$5:$K$164,8,FALSE)</f>
        <v>0</v>
      </c>
      <c r="J33" s="78">
        <f>VLOOKUP($C33,'[1]IP Disp by DMISID'!$C$5:$K$164,9,FALSE)</f>
        <v>0</v>
      </c>
    </row>
    <row r="34" spans="2:10" x14ac:dyDescent="0.3">
      <c r="B34" s="106" t="s">
        <v>18</v>
      </c>
      <c r="C34" s="106" t="s">
        <v>198</v>
      </c>
      <c r="D34" s="106" t="s">
        <v>199</v>
      </c>
      <c r="E34" s="78">
        <f>VLOOKUP($C34,'[1]IP Disp by DMISID'!$C$5:$K$164,4,FALSE)</f>
        <v>4882</v>
      </c>
      <c r="F34" s="78">
        <f>VLOOKUP($C34,'[1]IP Disp by DMISID'!$C$5:$K$164,5,FALSE)</f>
        <v>6269</v>
      </c>
      <c r="G34" s="78">
        <f>VLOOKUP($C34,'[1]IP Disp by DMISID'!$C$5:$K$164,6,FALSE)</f>
        <v>6631</v>
      </c>
      <c r="H34" s="78">
        <f>VLOOKUP($C34,'[1]IP Disp by DMISID'!$C$5:$K$164,7,FALSE)</f>
        <v>7229</v>
      </c>
      <c r="I34" s="78">
        <f>VLOOKUP($C34,'[1]IP Disp by DMISID'!$C$5:$K$164,8,FALSE)</f>
        <v>4597</v>
      </c>
      <c r="J34" s="78">
        <f>VLOOKUP($C34,'[1]IP Disp by DMISID'!$C$5:$K$164,9,FALSE)</f>
        <v>7174</v>
      </c>
    </row>
    <row r="35" spans="2:10" x14ac:dyDescent="0.3">
      <c r="B35" s="106" t="s">
        <v>18</v>
      </c>
      <c r="C35" s="106" t="s">
        <v>200</v>
      </c>
      <c r="D35" s="106" t="s">
        <v>201</v>
      </c>
      <c r="E35" s="78">
        <f>VLOOKUP($C35,'[1]IP Disp by DMISID'!$C$5:$K$164,4,FALSE)</f>
        <v>15771</v>
      </c>
      <c r="F35" s="78">
        <f>VLOOKUP($C35,'[1]IP Disp by DMISID'!$C$5:$K$164,5,FALSE)</f>
        <v>16455</v>
      </c>
      <c r="G35" s="78">
        <f>VLOOKUP($C35,'[1]IP Disp by DMISID'!$C$5:$K$164,6,FALSE)</f>
        <v>22202</v>
      </c>
      <c r="H35" s="78">
        <f>VLOOKUP($C35,'[1]IP Disp by DMISID'!$C$5:$K$164,7,FALSE)</f>
        <v>19874</v>
      </c>
      <c r="I35" s="78">
        <f>VLOOKUP($C35,'[1]IP Disp by DMISID'!$C$5:$K$164,8,FALSE)</f>
        <v>15503</v>
      </c>
      <c r="J35" s="78">
        <f>VLOOKUP($C35,'[1]IP Disp by DMISID'!$C$5:$K$164,9,FALSE)</f>
        <v>20896</v>
      </c>
    </row>
    <row r="36" spans="2:10" x14ac:dyDescent="0.3">
      <c r="B36" s="106" t="s">
        <v>18</v>
      </c>
      <c r="C36" s="106" t="s">
        <v>202</v>
      </c>
      <c r="D36" s="106" t="s">
        <v>203</v>
      </c>
      <c r="E36" s="78">
        <f>VLOOKUP($C36,'[1]IP Disp by DMISID'!$C$5:$K$164,4,FALSE)</f>
        <v>6704</v>
      </c>
      <c r="F36" s="78">
        <f>VLOOKUP($C36,'[1]IP Disp by DMISID'!$C$5:$K$164,5,FALSE)</f>
        <v>6266</v>
      </c>
      <c r="G36" s="78">
        <f>VLOOKUP($C36,'[1]IP Disp by DMISID'!$C$5:$K$164,6,FALSE)</f>
        <v>6681</v>
      </c>
      <c r="H36" s="78">
        <f>VLOOKUP($C36,'[1]IP Disp by DMISID'!$C$5:$K$164,7,FALSE)</f>
        <v>6465</v>
      </c>
      <c r="I36" s="78">
        <f>VLOOKUP($C36,'[1]IP Disp by DMISID'!$C$5:$K$164,8,FALSE)</f>
        <v>5925</v>
      </c>
      <c r="J36" s="78">
        <f>VLOOKUP($C36,'[1]IP Disp by DMISID'!$C$5:$K$164,9,FALSE)</f>
        <v>6054</v>
      </c>
    </row>
    <row r="37" spans="2:10" x14ac:dyDescent="0.3">
      <c r="B37" s="152" t="s">
        <v>18</v>
      </c>
      <c r="C37" s="152" t="s">
        <v>208</v>
      </c>
      <c r="D37" s="152" t="s">
        <v>209</v>
      </c>
      <c r="E37" s="78">
        <f>VLOOKUP($C37,'[1]IP Disp by DMISID'!$C$5:$K$164,4,FALSE)</f>
        <v>9764</v>
      </c>
      <c r="F37" s="78">
        <f>VLOOKUP($C37,'[1]IP Disp by DMISID'!$C$5:$K$164,5,FALSE)</f>
        <v>12326</v>
      </c>
      <c r="G37" s="78">
        <f>VLOOKUP($C37,'[1]IP Disp by DMISID'!$C$5:$K$164,6,FALSE)</f>
        <v>12165</v>
      </c>
      <c r="H37" s="78">
        <f>VLOOKUP($C37,'[1]IP Disp by DMISID'!$C$5:$K$164,7,FALSE)</f>
        <v>12026</v>
      </c>
      <c r="I37" s="78">
        <f>VLOOKUP($C37,'[1]IP Disp by DMISID'!$C$5:$K$164,8,FALSE)</f>
        <v>10113</v>
      </c>
      <c r="J37" s="78">
        <f>VLOOKUP($C37,'[1]IP Disp by DMISID'!$C$5:$K$164,9,FALSE)</f>
        <v>614</v>
      </c>
    </row>
    <row r="38" spans="2:10" x14ac:dyDescent="0.3">
      <c r="B38" s="106" t="s">
        <v>18</v>
      </c>
      <c r="C38" s="106" t="s">
        <v>210</v>
      </c>
      <c r="D38" s="106" t="s">
        <v>211</v>
      </c>
      <c r="E38" s="78">
        <f>VLOOKUP($C38,'[1]IP Disp by DMISID'!$C$5:$K$164,4,FALSE)</f>
        <v>692</v>
      </c>
      <c r="F38" s="78">
        <f>VLOOKUP($C38,'[1]IP Disp by DMISID'!$C$5:$K$164,5,FALSE)</f>
        <v>648</v>
      </c>
      <c r="G38" s="78">
        <f>VLOOKUP($C38,'[1]IP Disp by DMISID'!$C$5:$K$164,6,FALSE)</f>
        <v>635</v>
      </c>
      <c r="H38" s="78">
        <f>VLOOKUP($C38,'[1]IP Disp by DMISID'!$C$5:$K$164,7,FALSE)</f>
        <v>530</v>
      </c>
      <c r="I38" s="78">
        <f>VLOOKUP($C38,'[1]IP Disp by DMISID'!$C$5:$K$164,8,FALSE)</f>
        <v>447</v>
      </c>
      <c r="J38" s="78">
        <f>VLOOKUP($C38,'[1]IP Disp by DMISID'!$C$5:$K$164,9,FALSE)</f>
        <v>566</v>
      </c>
    </row>
    <row r="39" spans="2:10" x14ac:dyDescent="0.3">
      <c r="B39" s="106" t="s">
        <v>18</v>
      </c>
      <c r="C39" s="106" t="s">
        <v>216</v>
      </c>
      <c r="D39" s="106" t="s">
        <v>217</v>
      </c>
      <c r="E39" s="78">
        <f>VLOOKUP($C39,'[1]IP Disp by DMISID'!$C$5:$K$164,4,FALSE)</f>
        <v>2927</v>
      </c>
      <c r="F39" s="78">
        <f>VLOOKUP($C39,'[1]IP Disp by DMISID'!$C$5:$K$164,5,FALSE)</f>
        <v>2810</v>
      </c>
      <c r="G39" s="78">
        <f>VLOOKUP($C39,'[1]IP Disp by DMISID'!$C$5:$K$164,6,FALSE)</f>
        <v>2744</v>
      </c>
      <c r="H39" s="78">
        <f>VLOOKUP($C39,'[1]IP Disp by DMISID'!$C$5:$K$164,7,FALSE)</f>
        <v>3032</v>
      </c>
      <c r="I39" s="78">
        <f>VLOOKUP($C39,'[1]IP Disp by DMISID'!$C$5:$K$164,8,FALSE)</f>
        <v>2914</v>
      </c>
      <c r="J39" s="78">
        <f>VLOOKUP($C39,'[1]IP Disp by DMISID'!$C$5:$K$164,9,FALSE)</f>
        <v>2683</v>
      </c>
    </row>
    <row r="40" spans="2:10" x14ac:dyDescent="0.3">
      <c r="B40" s="106" t="s">
        <v>18</v>
      </c>
      <c r="C40" s="106" t="s">
        <v>222</v>
      </c>
      <c r="D40" s="106" t="s">
        <v>223</v>
      </c>
      <c r="E40" s="78">
        <f>VLOOKUP($C40,'[1]IP Disp by DMISID'!$C$5:$K$164,4,FALSE)</f>
        <v>925</v>
      </c>
      <c r="F40" s="78">
        <f>VLOOKUP($C40,'[1]IP Disp by DMISID'!$C$5:$K$164,5,FALSE)</f>
        <v>836</v>
      </c>
      <c r="G40" s="78">
        <f>VLOOKUP($C40,'[1]IP Disp by DMISID'!$C$5:$K$164,6,FALSE)</f>
        <v>729</v>
      </c>
      <c r="H40" s="78">
        <f>VLOOKUP($C40,'[1]IP Disp by DMISID'!$C$5:$K$164,7,FALSE)</f>
        <v>640</v>
      </c>
      <c r="I40" s="78">
        <f>VLOOKUP($C40,'[1]IP Disp by DMISID'!$C$5:$K$164,8,FALSE)</f>
        <v>586</v>
      </c>
      <c r="J40" s="78">
        <f>VLOOKUP($C40,'[1]IP Disp by DMISID'!$C$5:$K$164,9,FALSE)</f>
        <v>677</v>
      </c>
    </row>
    <row r="41" spans="2:10" x14ac:dyDescent="0.3">
      <c r="B41" s="106" t="s">
        <v>21</v>
      </c>
      <c r="C41" s="106" t="s">
        <v>224</v>
      </c>
      <c r="D41" s="106" t="s">
        <v>225</v>
      </c>
      <c r="E41" s="78">
        <f>VLOOKUP($C41,'[1]IP Disp by DMISID'!$C$5:$K$164,4,FALSE)</f>
        <v>4320</v>
      </c>
      <c r="F41" s="78">
        <f>VLOOKUP($C41,'[1]IP Disp by DMISID'!$C$5:$K$164,5,FALSE)</f>
        <v>4383</v>
      </c>
      <c r="G41" s="78">
        <f>VLOOKUP($C41,'[1]IP Disp by DMISID'!$C$5:$K$164,6,FALSE)</f>
        <v>4750</v>
      </c>
      <c r="H41" s="78">
        <f>VLOOKUP($C41,'[1]IP Disp by DMISID'!$C$5:$K$164,7,FALSE)</f>
        <v>4437</v>
      </c>
      <c r="I41" s="78">
        <f>VLOOKUP($C41,'[1]IP Disp by DMISID'!$C$5:$K$164,8,FALSE)</f>
        <v>3981</v>
      </c>
      <c r="J41" s="78">
        <f>VLOOKUP($C41,'[1]IP Disp by DMISID'!$C$5:$K$164,9,FALSE)</f>
        <v>4437</v>
      </c>
    </row>
    <row r="42" spans="2:10" x14ac:dyDescent="0.3">
      <c r="B42" s="106" t="s">
        <v>21</v>
      </c>
      <c r="C42" s="106" t="s">
        <v>226</v>
      </c>
      <c r="D42" s="106" t="s">
        <v>227</v>
      </c>
      <c r="E42" s="78">
        <f>VLOOKUP($C42,'[1]IP Disp by DMISID'!$C$5:$K$164,4,FALSE)</f>
        <v>718</v>
      </c>
      <c r="F42" s="78">
        <f>VLOOKUP($C42,'[1]IP Disp by DMISID'!$C$5:$K$164,5,FALSE)</f>
        <v>493</v>
      </c>
      <c r="G42" s="78">
        <f>VLOOKUP($C42,'[1]IP Disp by DMISID'!$C$5:$K$164,6,FALSE)</f>
        <v>0</v>
      </c>
      <c r="H42" s="78">
        <f>VLOOKUP($C42,'[1]IP Disp by DMISID'!$C$5:$K$164,7,FALSE)</f>
        <v>0</v>
      </c>
      <c r="I42" s="78">
        <f>VLOOKUP($C42,'[1]IP Disp by DMISID'!$C$5:$K$164,8,FALSE)</f>
        <v>0</v>
      </c>
      <c r="J42" s="78" t="str">
        <f>VLOOKUP($C42,'[1]IP Disp by DMISID'!$C$5:$K$164,9,FALSE)</f>
        <v>NULL</v>
      </c>
    </row>
    <row r="43" spans="2:10" x14ac:dyDescent="0.3">
      <c r="B43" s="106" t="s">
        <v>21</v>
      </c>
      <c r="C43" s="106" t="s">
        <v>228</v>
      </c>
      <c r="D43" s="106" t="s">
        <v>229</v>
      </c>
      <c r="E43" s="78">
        <f>VLOOKUP($C43,'[1]IP Disp by DMISID'!$C$5:$K$164,4,FALSE)</f>
        <v>15251</v>
      </c>
      <c r="F43" s="78">
        <f>VLOOKUP($C43,'[1]IP Disp by DMISID'!$C$5:$K$164,5,FALSE)</f>
        <v>15159</v>
      </c>
      <c r="G43" s="78">
        <f>VLOOKUP($C43,'[1]IP Disp by DMISID'!$C$5:$K$164,6,FALSE)</f>
        <v>15167</v>
      </c>
      <c r="H43" s="78">
        <f>VLOOKUP($C43,'[1]IP Disp by DMISID'!$C$5:$K$164,7,FALSE)</f>
        <v>14254</v>
      </c>
      <c r="I43" s="78">
        <f>VLOOKUP($C43,'[1]IP Disp by DMISID'!$C$5:$K$164,8,FALSE)</f>
        <v>13507</v>
      </c>
      <c r="J43" s="78">
        <f>VLOOKUP($C43,'[1]IP Disp by DMISID'!$C$5:$K$164,9,FALSE)</f>
        <v>12383</v>
      </c>
    </row>
    <row r="44" spans="2:10" x14ac:dyDescent="0.3">
      <c r="B44" s="106" t="s">
        <v>21</v>
      </c>
      <c r="C44" s="106" t="s">
        <v>230</v>
      </c>
      <c r="D44" s="106" t="s">
        <v>231</v>
      </c>
      <c r="E44" s="78">
        <f>VLOOKUP($C44,'[1]IP Disp by DMISID'!$C$5:$K$164,4,FALSE)</f>
        <v>1202</v>
      </c>
      <c r="F44" s="78">
        <f>VLOOKUP($C44,'[1]IP Disp by DMISID'!$C$5:$K$164,5,FALSE)</f>
        <v>1129</v>
      </c>
      <c r="G44" s="78">
        <f>VLOOKUP($C44,'[1]IP Disp by DMISID'!$C$5:$K$164,6,FALSE)</f>
        <v>1077</v>
      </c>
      <c r="H44" s="78">
        <f>VLOOKUP($C44,'[1]IP Disp by DMISID'!$C$5:$K$164,7,FALSE)</f>
        <v>591</v>
      </c>
      <c r="I44" s="78">
        <f>VLOOKUP($C44,'[1]IP Disp by DMISID'!$C$5:$K$164,8,FALSE)</f>
        <v>920</v>
      </c>
      <c r="J44" s="78">
        <f>VLOOKUP($C44,'[1]IP Disp by DMISID'!$C$5:$K$164,9,FALSE)</f>
        <v>896</v>
      </c>
    </row>
    <row r="45" spans="2:10" x14ac:dyDescent="0.3">
      <c r="B45" s="106" t="s">
        <v>21</v>
      </c>
      <c r="C45" s="106" t="s">
        <v>234</v>
      </c>
      <c r="D45" s="106" t="s">
        <v>235</v>
      </c>
      <c r="E45" s="78">
        <f>VLOOKUP($C45,'[1]IP Disp by DMISID'!$C$5:$K$164,4,FALSE)</f>
        <v>2405</v>
      </c>
      <c r="F45" s="78">
        <f>VLOOKUP($C45,'[1]IP Disp by DMISID'!$C$5:$K$164,5,FALSE)</f>
        <v>2041</v>
      </c>
      <c r="G45" s="78">
        <f>VLOOKUP($C45,'[1]IP Disp by DMISID'!$C$5:$K$164,6,FALSE)</f>
        <v>1545</v>
      </c>
      <c r="H45" s="78">
        <f>VLOOKUP($C45,'[1]IP Disp by DMISID'!$C$5:$K$164,7,FALSE)</f>
        <v>1271</v>
      </c>
      <c r="I45" s="78">
        <f>VLOOKUP($C45,'[1]IP Disp by DMISID'!$C$5:$K$164,8,FALSE)</f>
        <v>1057</v>
      </c>
      <c r="J45" s="78">
        <f>VLOOKUP($C45,'[1]IP Disp by DMISID'!$C$5:$K$164,9,FALSE)</f>
        <v>962</v>
      </c>
    </row>
    <row r="46" spans="2:10" x14ac:dyDescent="0.3">
      <c r="B46" s="106" t="s">
        <v>21</v>
      </c>
      <c r="C46" s="106" t="s">
        <v>236</v>
      </c>
      <c r="D46" s="106" t="s">
        <v>237</v>
      </c>
      <c r="E46" s="78">
        <f>VLOOKUP($C46,'[1]IP Disp by DMISID'!$C$5:$K$164,4,FALSE)</f>
        <v>3036</v>
      </c>
      <c r="F46" s="78">
        <f>VLOOKUP($C46,'[1]IP Disp by DMISID'!$C$5:$K$164,5,FALSE)</f>
        <v>3461</v>
      </c>
      <c r="G46" s="78">
        <f>VLOOKUP($C46,'[1]IP Disp by DMISID'!$C$5:$K$164,6,FALSE)</f>
        <v>3534</v>
      </c>
      <c r="H46" s="78">
        <f>VLOOKUP($C46,'[1]IP Disp by DMISID'!$C$5:$K$164,7,FALSE)</f>
        <v>3254</v>
      </c>
      <c r="I46" s="78">
        <f>VLOOKUP($C46,'[1]IP Disp by DMISID'!$C$5:$K$164,8,FALSE)</f>
        <v>2950</v>
      </c>
      <c r="J46" s="78">
        <f>VLOOKUP($C46,'[1]IP Disp by DMISID'!$C$5:$K$164,9,FALSE)</f>
        <v>2900</v>
      </c>
    </row>
    <row r="47" spans="2:10" x14ac:dyDescent="0.3">
      <c r="B47" s="106" t="s">
        <v>21</v>
      </c>
      <c r="C47" s="106" t="s">
        <v>240</v>
      </c>
      <c r="D47" s="106" t="s">
        <v>241</v>
      </c>
      <c r="E47" s="78">
        <f>VLOOKUP($C47,'[1]IP Disp by DMISID'!$C$5:$K$164,4,FALSE)</f>
        <v>5064</v>
      </c>
      <c r="F47" s="78">
        <f>VLOOKUP($C47,'[1]IP Disp by DMISID'!$C$5:$K$164,5,FALSE)</f>
        <v>5246</v>
      </c>
      <c r="G47" s="78">
        <f>VLOOKUP($C47,'[1]IP Disp by DMISID'!$C$5:$K$164,6,FALSE)</f>
        <v>5301</v>
      </c>
      <c r="H47" s="78">
        <f>VLOOKUP($C47,'[1]IP Disp by DMISID'!$C$5:$K$164,7,FALSE)</f>
        <v>1319</v>
      </c>
      <c r="I47" s="78">
        <f>VLOOKUP($C47,'[1]IP Disp by DMISID'!$C$5:$K$164,8,FALSE)</f>
        <v>5712</v>
      </c>
      <c r="J47" s="78">
        <f>VLOOKUP($C47,'[1]IP Disp by DMISID'!$C$5:$K$164,9,FALSE)</f>
        <v>5476</v>
      </c>
    </row>
    <row r="48" spans="2:10" x14ac:dyDescent="0.3">
      <c r="B48" s="106" t="s">
        <v>21</v>
      </c>
      <c r="C48" s="106" t="s">
        <v>248</v>
      </c>
      <c r="D48" s="106" t="s">
        <v>249</v>
      </c>
      <c r="E48" s="78">
        <f>VLOOKUP($C48,'[1]IP Disp by DMISID'!$C$5:$K$164,4,FALSE)</f>
        <v>72</v>
      </c>
      <c r="F48" s="78">
        <f>VLOOKUP($C48,'[1]IP Disp by DMISID'!$C$5:$K$164,5,FALSE)</f>
        <v>31</v>
      </c>
      <c r="G48" s="78">
        <f>VLOOKUP($C48,'[1]IP Disp by DMISID'!$C$5:$K$164,6,FALSE)</f>
        <v>16</v>
      </c>
      <c r="H48" s="78">
        <f>VLOOKUP($C48,'[1]IP Disp by DMISID'!$C$5:$K$164,7,FALSE)</f>
        <v>10</v>
      </c>
      <c r="I48" s="78">
        <f>VLOOKUP($C48,'[1]IP Disp by DMISID'!$C$5:$K$164,8,FALSE)</f>
        <v>8</v>
      </c>
      <c r="J48" s="78">
        <f>VLOOKUP($C48,'[1]IP Disp by DMISID'!$C$5:$K$164,9,FALSE)</f>
        <v>0</v>
      </c>
    </row>
    <row r="49" spans="2:10" x14ac:dyDescent="0.3">
      <c r="B49" s="106" t="s">
        <v>21</v>
      </c>
      <c r="C49" s="106" t="s">
        <v>252</v>
      </c>
      <c r="D49" s="106" t="s">
        <v>253</v>
      </c>
      <c r="E49" s="78">
        <f>VLOOKUP($C49,'[1]IP Disp by DMISID'!$C$5:$K$164,4,FALSE)</f>
        <v>12833</v>
      </c>
      <c r="F49" s="78">
        <f>VLOOKUP($C49,'[1]IP Disp by DMISID'!$C$5:$K$164,5,FALSE)</f>
        <v>12805</v>
      </c>
      <c r="G49" s="78">
        <f>VLOOKUP($C49,'[1]IP Disp by DMISID'!$C$5:$K$164,6,FALSE)</f>
        <v>11680</v>
      </c>
      <c r="H49" s="78">
        <f>VLOOKUP($C49,'[1]IP Disp by DMISID'!$C$5:$K$164,7,FALSE)</f>
        <v>10817</v>
      </c>
      <c r="I49" s="78">
        <f>VLOOKUP($C49,'[1]IP Disp by DMISID'!$C$5:$K$164,8,FALSE)</f>
        <v>24067</v>
      </c>
      <c r="J49" s="78">
        <f>VLOOKUP($C49,'[1]IP Disp by DMISID'!$C$5:$K$164,9,FALSE)</f>
        <v>8725</v>
      </c>
    </row>
    <row r="50" spans="2:10" x14ac:dyDescent="0.3">
      <c r="B50" s="152" t="s">
        <v>21</v>
      </c>
      <c r="C50" s="152" t="s">
        <v>254</v>
      </c>
      <c r="D50" s="152" t="s">
        <v>255</v>
      </c>
      <c r="E50" s="78">
        <f>VLOOKUP($C50,'[1]IP Disp by DMISID'!$C$5:$K$164,4,FALSE)</f>
        <v>2435</v>
      </c>
      <c r="F50" s="78">
        <f>VLOOKUP($C50,'[1]IP Disp by DMISID'!$C$5:$K$164,5,FALSE)</f>
        <v>2381</v>
      </c>
      <c r="G50" s="78">
        <f>VLOOKUP($C50,'[1]IP Disp by DMISID'!$C$5:$K$164,6,FALSE)</f>
        <v>1988</v>
      </c>
      <c r="H50" s="78">
        <f>VLOOKUP($C50,'[1]IP Disp by DMISID'!$C$5:$K$164,7,FALSE)</f>
        <v>1709</v>
      </c>
      <c r="I50" s="78">
        <f>VLOOKUP($C50,'[1]IP Disp by DMISID'!$C$5:$K$164,8,FALSE)</f>
        <v>1428</v>
      </c>
      <c r="J50" s="78">
        <f>VLOOKUP($C50,'[1]IP Disp by DMISID'!$C$5:$K$164,9,FALSE)</f>
        <v>0</v>
      </c>
    </row>
    <row r="51" spans="2:10" x14ac:dyDescent="0.3">
      <c r="B51" s="152" t="s">
        <v>21</v>
      </c>
      <c r="C51" s="152" t="s">
        <v>256</v>
      </c>
      <c r="D51" s="152" t="s">
        <v>257</v>
      </c>
      <c r="E51" s="78">
        <f>VLOOKUP($C51,'[1]IP Disp by DMISID'!$C$5:$K$164,4,FALSE)</f>
        <v>671</v>
      </c>
      <c r="F51" s="78">
        <f>VLOOKUP($C51,'[1]IP Disp by DMISID'!$C$5:$K$164,5,FALSE)</f>
        <v>578</v>
      </c>
      <c r="G51" s="78">
        <f>VLOOKUP($C51,'[1]IP Disp by DMISID'!$C$5:$K$164,6,FALSE)</f>
        <v>562</v>
      </c>
      <c r="H51" s="78">
        <f>VLOOKUP($C51,'[1]IP Disp by DMISID'!$C$5:$K$164,7,FALSE)</f>
        <v>550</v>
      </c>
      <c r="I51" s="78">
        <f>VLOOKUP($C51,'[1]IP Disp by DMISID'!$C$5:$K$164,8,FALSE)</f>
        <v>296</v>
      </c>
      <c r="J51" s="78">
        <f>VLOOKUP($C51,'[1]IP Disp by DMISID'!$C$5:$K$164,9,FALSE)</f>
        <v>0</v>
      </c>
    </row>
    <row r="52" spans="2:10" x14ac:dyDescent="0.3">
      <c r="B52" s="106" t="s">
        <v>21</v>
      </c>
      <c r="C52" s="106" t="s">
        <v>266</v>
      </c>
      <c r="D52" s="106" t="s">
        <v>267</v>
      </c>
      <c r="E52" s="78">
        <f>VLOOKUP($C52,'[1]IP Disp by DMISID'!$C$5:$K$164,4,FALSE)</f>
        <v>1852</v>
      </c>
      <c r="F52" s="78">
        <f>VLOOKUP($C52,'[1]IP Disp by DMISID'!$C$5:$K$164,5,FALSE)</f>
        <v>1715</v>
      </c>
      <c r="G52" s="78">
        <f>VLOOKUP($C52,'[1]IP Disp by DMISID'!$C$5:$K$164,6,FALSE)</f>
        <v>1720</v>
      </c>
      <c r="H52" s="78">
        <f>VLOOKUP($C52,'[1]IP Disp by DMISID'!$C$5:$K$164,7,FALSE)</f>
        <v>1830</v>
      </c>
      <c r="I52" s="78">
        <f>VLOOKUP($C52,'[1]IP Disp by DMISID'!$C$5:$K$164,8,FALSE)</f>
        <v>1784</v>
      </c>
      <c r="J52" s="78">
        <f>VLOOKUP($C52,'[1]IP Disp by DMISID'!$C$5:$K$164,9,FALSE)</f>
        <v>1540</v>
      </c>
    </row>
    <row r="53" spans="2:10" x14ac:dyDescent="0.3">
      <c r="B53" s="106" t="s">
        <v>268</v>
      </c>
      <c r="C53" s="106" t="s">
        <v>269</v>
      </c>
      <c r="D53" s="106" t="s">
        <v>270</v>
      </c>
      <c r="E53" s="78">
        <f>VLOOKUP($C53,'[1]IP Disp by DMISID'!$C$5:$K$164,4,FALSE)</f>
        <v>10825</v>
      </c>
      <c r="F53" s="78">
        <f>VLOOKUP($C53,'[1]IP Disp by DMISID'!$C$5:$K$164,5,FALSE)</f>
        <v>11600</v>
      </c>
      <c r="G53" s="78">
        <f>VLOOKUP($C53,'[1]IP Disp by DMISID'!$C$5:$K$164,6,FALSE)</f>
        <v>11381</v>
      </c>
      <c r="H53" s="78">
        <f>VLOOKUP($C53,'[1]IP Disp by DMISID'!$C$5:$K$164,7,FALSE)</f>
        <v>11498</v>
      </c>
      <c r="I53" s="78">
        <f>VLOOKUP($C53,'[1]IP Disp by DMISID'!$C$5:$K$164,8,FALSE)</f>
        <v>10737</v>
      </c>
      <c r="J53" s="78">
        <f>VLOOKUP($C53,'[1]IP Disp by DMISID'!$C$5:$K$164,9,FALSE)</f>
        <v>10818</v>
      </c>
    </row>
    <row r="54" spans="2:10" x14ac:dyDescent="0.3">
      <c r="B54" s="106" t="s">
        <v>268</v>
      </c>
      <c r="C54" s="106" t="s">
        <v>271</v>
      </c>
      <c r="D54" s="106" t="s">
        <v>272</v>
      </c>
      <c r="E54" s="78">
        <f>VLOOKUP($C54,'[1]IP Disp by DMISID'!$C$5:$K$164,4,FALSE)</f>
        <v>5512</v>
      </c>
      <c r="F54" s="78">
        <f>VLOOKUP($C54,'[1]IP Disp by DMISID'!$C$5:$K$164,5,FALSE)</f>
        <v>5450</v>
      </c>
      <c r="G54" s="78">
        <f>VLOOKUP($C54,'[1]IP Disp by DMISID'!$C$5:$K$164,6,FALSE)</f>
        <v>6005</v>
      </c>
      <c r="H54" s="78">
        <f>VLOOKUP($C54,'[1]IP Disp by DMISID'!$C$5:$K$164,7,FALSE)</f>
        <v>6415</v>
      </c>
      <c r="I54" s="78">
        <f>VLOOKUP($C54,'[1]IP Disp by DMISID'!$C$5:$K$164,8,FALSE)</f>
        <v>12191</v>
      </c>
      <c r="J54" s="78">
        <f>VLOOKUP($C54,'[1]IP Disp by DMISID'!$C$5:$K$164,9,FALSE)</f>
        <v>8217</v>
      </c>
    </row>
  </sheetData>
  <sheetProtection algorithmName="SHA-512" hashValue="k7ZL0jS4d/5kY6l1vEoh7Gx3jUCM5VaBEruxX1jROEKjO5397mbsuIzgbWcqy5kINH0kwnKDXyfFkBM5sQjqdA==" saltValue="KMonSHqzgUvO8S2o6VLmU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10" ma:contentTypeDescription="Create a new document." ma:contentTypeScope="" ma:versionID="3863f39d2cfcc365ad4fefd909a6cc3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3b906438bee61a899ffa5cdb1b5a2304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Project No. D2018-D000AX-0174.000" ma:internalName="Comment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60E82-9F2A-4CC5-A372-C6B9D652EADE}">
  <ds:schemaRefs>
    <ds:schemaRef ds:uri="46fdc438-c77e-46f3-b8fa-9ea4f8cf2ec2"/>
    <ds:schemaRef ds:uri="http://purl.org/dc/elements/1.1/"/>
    <ds:schemaRef ds:uri="http://schemas.microsoft.com/office/2006/metadata/properties"/>
    <ds:schemaRef ds:uri="http://schemas.microsoft.com/office/2006/documentManagement/types"/>
    <ds:schemaRef ds:uri="ed942bd9-03bd-4c5c-bfb5-6930f08cf6f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801EB7-7EB9-4C09-97D4-72A51DA67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 2019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Manager/>
  <Company>Altarum Institute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Snyder</dc:creator>
  <cp:keywords/>
  <dc:description/>
  <cp:lastModifiedBy>Snyder, Jesse, CTR, DHA</cp:lastModifiedBy>
  <cp:revision/>
  <dcterms:created xsi:type="dcterms:W3CDTF">2015-11-20T19:03:04Z</dcterms:created>
  <dcterms:modified xsi:type="dcterms:W3CDTF">2020-08-04T19:41:50Z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fc1ea2fd-9897-4362-883f-a8393208f502</vt:lpwstr>
  </property>
</Properties>
</file>