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inty\Documents\Launchpad and Health.mil\Performance Measures - Health.mil\"/>
    </mc:Choice>
  </mc:AlternateContent>
  <xr:revisionPtr revIDLastSave="0" documentId="13_ncr:1_{2A2060E0-ECB9-40A8-A6D5-D97B79E5B8F2}" xr6:coauthVersionLast="47" xr6:coauthVersionMax="47" xr10:uidLastSave="{00000000-0000-0000-0000-000000000000}"/>
  <bookViews>
    <workbookView xWindow="-110" yWindow="30" windowWidth="19420" windowHeight="10280" xr2:uid="{00000000-000D-0000-FFFF-FFFF00000000}"/>
  </bookViews>
  <sheets>
    <sheet name="FY 2022 Goals" sheetId="1" r:id="rId1"/>
    <sheet name="OP $ Collections by DMIS" sheetId="2" r:id="rId2"/>
    <sheet name="OP Claims by DMIS" sheetId="3" r:id="rId3"/>
    <sheet name="OP Visits by DMIS" sheetId="4" r:id="rId4"/>
    <sheet name="IP $ Collections by DMIS" sheetId="5" r:id="rId5"/>
    <sheet name="IP Claims by DMIS" sheetId="6" r:id="rId6"/>
    <sheet name="IP Dispositions by DMIS" sheetId="7" r:id="rId7"/>
  </sheets>
  <definedNames>
    <definedName name="_xlnm._FilterDatabase" localSheetId="4" hidden="1">'IP $ Collections by DMIS'!$B$4:$L$4</definedName>
    <definedName name="_xlnm._FilterDatabase" localSheetId="5" hidden="1">'IP Claims by DMIS'!$B$4:$J$4</definedName>
    <definedName name="_xlnm._FilterDatabase" localSheetId="6" hidden="1">'IP Dispositions by DMIS'!$B$4:$J$4</definedName>
    <definedName name="_xlnm._FilterDatabase" localSheetId="1" hidden="1">'OP $ Collections by DMIS'!$B$4:$L$4</definedName>
    <definedName name="_xlnm._FilterDatabase" localSheetId="2" hidden="1">'OP Claims by DMIS'!$B$4:$J$4</definedName>
    <definedName name="_xlnm._FilterDatabase" localSheetId="3" hidden="1">'OP Visits by DMIS'!$B$4:$J$4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7" i="1" l="1"/>
  <c r="N5" i="7" l="1"/>
  <c r="N6" i="7"/>
  <c r="N7" i="7"/>
  <c r="N8" i="7"/>
  <c r="M8" i="7"/>
  <c r="M7" i="7"/>
  <c r="N5" i="6"/>
  <c r="N6" i="6"/>
  <c r="N7" i="6"/>
  <c r="N8" i="6"/>
  <c r="M8" i="6"/>
  <c r="M7" i="6"/>
  <c r="Q5" i="5"/>
  <c r="Q6" i="5"/>
  <c r="Q7" i="5"/>
  <c r="Q8" i="5"/>
  <c r="P8" i="5"/>
  <c r="P7" i="5"/>
  <c r="N5" i="4"/>
  <c r="N6" i="4"/>
  <c r="N7" i="4"/>
  <c r="N8" i="4"/>
  <c r="M8" i="4"/>
  <c r="M7" i="4"/>
  <c r="N5" i="3"/>
  <c r="N6" i="3"/>
  <c r="N7" i="3"/>
  <c r="N8" i="3"/>
  <c r="M8" i="3"/>
  <c r="M7" i="3"/>
  <c r="P5" i="2"/>
  <c r="P6" i="2"/>
  <c r="P7" i="2"/>
  <c r="P8" i="2"/>
  <c r="O8" i="2"/>
  <c r="O7" i="2"/>
  <c r="L11" i="2" l="1"/>
  <c r="L12" i="2"/>
  <c r="L13" i="2"/>
  <c r="L14" i="2"/>
  <c r="L15" i="2"/>
  <c r="L16" i="2"/>
  <c r="H8" i="1"/>
  <c r="M6" i="3"/>
  <c r="O6" i="2"/>
  <c r="M6" i="7" l="1"/>
  <c r="M5" i="7"/>
  <c r="M6" i="6"/>
  <c r="M5" i="6"/>
  <c r="P5" i="5"/>
  <c r="P6" i="5"/>
  <c r="M6" i="4"/>
  <c r="M5" i="4"/>
  <c r="M5" i="3"/>
  <c r="O5" i="2"/>
  <c r="Q9" i="5" l="1"/>
  <c r="N9" i="4"/>
  <c r="N9" i="3"/>
  <c r="H24" i="1" l="1"/>
  <c r="H16" i="1"/>
  <c r="N9" i="7" l="1"/>
  <c r="M9" i="7"/>
  <c r="N9" i="6"/>
  <c r="M9" i="6"/>
  <c r="P9" i="5"/>
  <c r="L99" i="5"/>
  <c r="L88" i="5"/>
  <c r="L86" i="5"/>
  <c r="L46" i="5"/>
  <c r="L43" i="5"/>
  <c r="L45" i="5"/>
  <c r="M9" i="4"/>
  <c r="M9" i="3"/>
  <c r="P9" i="2"/>
  <c r="O9" i="2"/>
  <c r="L121" i="5" l="1"/>
  <c r="L49" i="5" l="1"/>
  <c r="L50" i="5"/>
  <c r="L52" i="5"/>
  <c r="L54" i="5"/>
  <c r="L62" i="5"/>
  <c r="L70" i="5"/>
  <c r="L71" i="5"/>
  <c r="L72" i="5"/>
  <c r="L75" i="5"/>
  <c r="L78" i="5"/>
  <c r="L79" i="5"/>
  <c r="L81" i="5"/>
  <c r="L82" i="5"/>
  <c r="L84" i="5"/>
  <c r="L90" i="5"/>
  <c r="L98" i="5"/>
  <c r="L106" i="5"/>
  <c r="L108" i="5"/>
  <c r="L110" i="5"/>
  <c r="L111" i="5"/>
  <c r="L112" i="5"/>
  <c r="L119" i="5"/>
  <c r="L120" i="5"/>
  <c r="L122" i="5"/>
  <c r="L125" i="5"/>
  <c r="L127" i="5"/>
  <c r="L131" i="5"/>
  <c r="L133" i="5"/>
  <c r="L134" i="5"/>
  <c r="L137" i="5"/>
  <c r="L139" i="5"/>
  <c r="L140" i="5"/>
  <c r="L141" i="5"/>
  <c r="L142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4" i="5"/>
  <c r="L47" i="5"/>
  <c r="L48" i="5"/>
  <c r="L65" i="5"/>
  <c r="L87" i="5"/>
  <c r="L100" i="5"/>
  <c r="L16" i="5"/>
  <c r="L135" i="2"/>
  <c r="L136" i="2"/>
  <c r="L23" i="2"/>
  <c r="L24" i="2"/>
  <c r="L26" i="2"/>
  <c r="L28" i="2"/>
  <c r="L40" i="2"/>
  <c r="L48" i="2"/>
  <c r="L49" i="2"/>
  <c r="L50" i="2"/>
  <c r="L53" i="2"/>
  <c r="L57" i="2"/>
  <c r="L58" i="2"/>
  <c r="L60" i="2"/>
  <c r="L61" i="2"/>
  <c r="L63" i="2"/>
  <c r="L70" i="2"/>
  <c r="L78" i="2"/>
  <c r="L88" i="2"/>
  <c r="L93" i="2"/>
  <c r="L96" i="2"/>
  <c r="L97" i="2"/>
  <c r="L98" i="2"/>
  <c r="L106" i="2"/>
  <c r="L107" i="2"/>
  <c r="L110" i="2"/>
  <c r="L115" i="2"/>
  <c r="R7" i="5" l="1"/>
  <c r="R6" i="5"/>
  <c r="L126" i="5"/>
  <c r="L128" i="5"/>
  <c r="L129" i="5"/>
  <c r="L130" i="5"/>
  <c r="L132" i="5"/>
  <c r="L135" i="5"/>
  <c r="L136" i="5"/>
  <c r="L138" i="5"/>
  <c r="L5" i="5"/>
  <c r="L6" i="5"/>
  <c r="L7" i="5"/>
  <c r="L8" i="5"/>
  <c r="L9" i="5"/>
  <c r="L10" i="5"/>
  <c r="L11" i="5"/>
  <c r="L12" i="5"/>
  <c r="L13" i="5"/>
  <c r="L14" i="5"/>
  <c r="L15" i="5"/>
  <c r="R5" i="5" l="1"/>
  <c r="L27" i="2"/>
  <c r="L29" i="2"/>
  <c r="L30" i="2"/>
  <c r="L31" i="2"/>
  <c r="L32" i="2"/>
  <c r="L33" i="2"/>
  <c r="L34" i="2"/>
  <c r="L35" i="2"/>
  <c r="L41" i="2"/>
  <c r="L21" i="2"/>
  <c r="L44" i="2"/>
  <c r="L45" i="2"/>
  <c r="L46" i="2"/>
  <c r="L47" i="2"/>
  <c r="L51" i="2"/>
  <c r="L52" i="2"/>
  <c r="L54" i="2"/>
  <c r="L55" i="2"/>
  <c r="L59" i="2"/>
  <c r="L62" i="2"/>
  <c r="L64" i="2"/>
  <c r="L69" i="2"/>
  <c r="L71" i="2"/>
  <c r="L72" i="2"/>
  <c r="L73" i="2"/>
  <c r="L74" i="2"/>
  <c r="L75" i="2"/>
  <c r="L76" i="2"/>
  <c r="L77" i="2"/>
  <c r="L84" i="2"/>
  <c r="L85" i="2"/>
  <c r="L86" i="2"/>
  <c r="L87" i="2"/>
  <c r="L90" i="2"/>
  <c r="L94" i="2"/>
  <c r="L99" i="2"/>
  <c r="L100" i="2"/>
  <c r="L101" i="2"/>
  <c r="L102" i="2"/>
  <c r="L104" i="2"/>
  <c r="L105" i="2"/>
  <c r="L113" i="2"/>
  <c r="L114" i="2"/>
  <c r="L116" i="2"/>
  <c r="L117" i="2"/>
  <c r="L118" i="2"/>
  <c r="L120" i="2"/>
  <c r="L122" i="2"/>
  <c r="L124" i="2"/>
  <c r="L126" i="2"/>
  <c r="L130" i="2"/>
  <c r="L131" i="2"/>
  <c r="L133" i="2"/>
  <c r="L134" i="2"/>
  <c r="L5" i="2"/>
  <c r="L6" i="2"/>
  <c r="L7" i="2"/>
  <c r="L8" i="2"/>
  <c r="L9" i="2"/>
  <c r="L10" i="2"/>
  <c r="Q5" i="2" l="1"/>
  <c r="C3" i="1" s="1"/>
  <c r="L125" i="2"/>
  <c r="L25" i="2"/>
  <c r="L83" i="2"/>
  <c r="C36" i="1"/>
  <c r="C24" i="1"/>
  <c r="L127" i="2" l="1"/>
  <c r="C21" i="1"/>
  <c r="C33" i="1"/>
  <c r="C32" i="1"/>
  <c r="L128" i="2" l="1"/>
  <c r="C20" i="1"/>
  <c r="C34" i="1"/>
  <c r="C37" i="1" s="1"/>
  <c r="C39" i="1" s="1"/>
  <c r="C22" i="1" l="1"/>
  <c r="L53" i="5"/>
  <c r="L56" i="5"/>
  <c r="L58" i="5"/>
  <c r="L60" i="5"/>
  <c r="L63" i="5"/>
  <c r="L66" i="5"/>
  <c r="L68" i="5"/>
  <c r="L73" i="5"/>
  <c r="L76" i="5"/>
  <c r="L80" i="5"/>
  <c r="L89" i="5"/>
  <c r="L92" i="5"/>
  <c r="L94" i="5"/>
  <c r="L96" i="5"/>
  <c r="L103" i="5"/>
  <c r="L105" i="5"/>
  <c r="L109" i="5"/>
  <c r="L114" i="5"/>
  <c r="L116" i="5"/>
  <c r="L118" i="5"/>
  <c r="L124" i="5"/>
  <c r="L55" i="5"/>
  <c r="L57" i="5"/>
  <c r="L59" i="5"/>
  <c r="L61" i="5"/>
  <c r="L67" i="5"/>
  <c r="L69" i="5"/>
  <c r="L74" i="5"/>
  <c r="L77" i="5"/>
  <c r="L83" i="5"/>
  <c r="L85" i="5"/>
  <c r="L91" i="5"/>
  <c r="L93" i="5"/>
  <c r="L95" i="5"/>
  <c r="L97" i="5"/>
  <c r="L104" i="5"/>
  <c r="L107" i="5"/>
  <c r="L113" i="5"/>
  <c r="L115" i="5"/>
  <c r="L117" i="5"/>
  <c r="C25" i="1" l="1"/>
  <c r="C27" i="1" s="1"/>
  <c r="L18" i="2"/>
  <c r="L17" i="2"/>
  <c r="L101" i="5"/>
  <c r="L102" i="5"/>
  <c r="L64" i="5"/>
  <c r="L51" i="5"/>
  <c r="L123" i="5"/>
  <c r="R8" i="5" l="1"/>
  <c r="D13" i="1"/>
  <c r="D10" i="1"/>
  <c r="J12" i="1" s="1"/>
  <c r="L19" i="2"/>
  <c r="L20" i="2"/>
  <c r="D11" i="1"/>
  <c r="Q6" i="2" l="1"/>
  <c r="C4" i="1" s="1"/>
  <c r="R9" i="5"/>
  <c r="L38" i="2"/>
  <c r="L37" i="2"/>
  <c r="L36" i="2"/>
  <c r="J15" i="1"/>
  <c r="D12" i="1"/>
  <c r="L39" i="2" l="1"/>
  <c r="L42" i="2"/>
  <c r="J13" i="1"/>
  <c r="J14" i="1"/>
  <c r="D14" i="1"/>
  <c r="L43" i="2" l="1"/>
  <c r="L56" i="2"/>
  <c r="I16" i="1"/>
  <c r="J16" i="1" s="1"/>
  <c r="L66" i="2" l="1"/>
  <c r="L81" i="2"/>
  <c r="L82" i="2"/>
  <c r="L92" i="2" l="1"/>
  <c r="L91" i="2"/>
  <c r="L89" i="2"/>
  <c r="L95" i="2" l="1"/>
  <c r="L103" i="2"/>
  <c r="L109" i="2" l="1"/>
  <c r="L111" i="2"/>
  <c r="L112" i="2" l="1"/>
  <c r="L119" i="2"/>
  <c r="L123" i="2" l="1"/>
  <c r="L121" i="2"/>
  <c r="L132" i="2" l="1"/>
  <c r="L137" i="2" l="1"/>
  <c r="L138" i="2"/>
  <c r="L141" i="2" l="1"/>
  <c r="L139" i="2"/>
  <c r="L140" i="2"/>
  <c r="L22" i="2" l="1"/>
  <c r="Q7" i="2" s="1"/>
  <c r="C5" i="1" s="1"/>
  <c r="L142" i="2"/>
  <c r="L67" i="2" l="1"/>
  <c r="L65" i="2"/>
  <c r="C12" i="1" l="1"/>
  <c r="E5" i="1"/>
  <c r="L108" i="2"/>
  <c r="L68" i="2"/>
  <c r="L80" i="2"/>
  <c r="L129" i="2"/>
  <c r="L79" i="2"/>
  <c r="Q8" i="2" l="1"/>
  <c r="C6" i="1" s="1"/>
  <c r="C7" i="1" s="1"/>
  <c r="Q9" i="2"/>
  <c r="E3" i="1"/>
  <c r="C11" i="1"/>
  <c r="E4" i="1"/>
  <c r="E12" i="1"/>
  <c r="J22" i="1" s="1"/>
  <c r="J6" i="1"/>
  <c r="C13" i="1" l="1"/>
  <c r="E7" i="1"/>
  <c r="C10" i="1"/>
  <c r="J4" i="1" s="1"/>
  <c r="J5" i="1"/>
  <c r="E11" i="1"/>
  <c r="J21" i="1" s="1"/>
  <c r="E6" i="1"/>
  <c r="E13" i="1"/>
  <c r="C14" i="1" l="1"/>
  <c r="E10" i="1"/>
  <c r="J20" i="1" s="1"/>
  <c r="J7" i="1"/>
  <c r="I8" i="1"/>
  <c r="J8" i="1" s="1"/>
  <c r="E14" i="1" l="1"/>
  <c r="J23" i="1"/>
  <c r="I24" i="1"/>
  <c r="J24" i="1" s="1"/>
</calcChain>
</file>

<file path=xl/sharedStrings.xml><?xml version="1.0" encoding="utf-8"?>
<sst xmlns="http://schemas.openxmlformats.org/spreadsheetml/2006/main" count="4645" uniqueCount="337">
  <si>
    <t>Outpatient Goal</t>
  </si>
  <si>
    <t>Inpatient Goal</t>
  </si>
  <si>
    <t>Overall Goal</t>
  </si>
  <si>
    <t>Outpatient Goals ($ millions)</t>
  </si>
  <si>
    <t>Service &amp; DHA</t>
  </si>
  <si>
    <t>FY 2020</t>
  </si>
  <si>
    <t>FY 2021</t>
  </si>
  <si>
    <t>% Change</t>
  </si>
  <si>
    <t>Navy</t>
  </si>
  <si>
    <t>Army</t>
  </si>
  <si>
    <t xml:space="preserve">Air Force </t>
  </si>
  <si>
    <t>DHA</t>
  </si>
  <si>
    <t>Air Force</t>
  </si>
  <si>
    <t>All Services and DHA</t>
  </si>
  <si>
    <t>Total</t>
  </si>
  <si>
    <t>Inpatient Goals ($ millions)</t>
  </si>
  <si>
    <t>Outpatient Goal Setting Factor Calculations</t>
  </si>
  <si>
    <t>Overall Goals ($ millions)</t>
  </si>
  <si>
    <t>FY20 Outpatient Claims to Visits</t>
  </si>
  <si>
    <t xml:space="preserve">Outpatient Claims to Visits Rate Change </t>
  </si>
  <si>
    <t>CMAC Factor +1</t>
  </si>
  <si>
    <t>Outpatient Claims to Visits Rate Change + 1</t>
  </si>
  <si>
    <t>Outpatient Goal Setting Factor</t>
  </si>
  <si>
    <t>Inpatient Goal Setting Factor Calculations</t>
  </si>
  <si>
    <t>FY20 Inpatient Claims to Disp</t>
  </si>
  <si>
    <t>Inpatient Claims to Disp Rate Change</t>
  </si>
  <si>
    <t>ASA Factor + 1</t>
  </si>
  <si>
    <t>Inpatient Claims to Disp Rate Change + 1</t>
  </si>
  <si>
    <t>Inpatient Goal Setting Factor</t>
  </si>
  <si>
    <t>Total Outpatient $ Collections Metric by DMIS ID</t>
  </si>
  <si>
    <t>Service</t>
  </si>
  <si>
    <t>DMIS ID</t>
  </si>
  <si>
    <t>DMIS ID NAME</t>
  </si>
  <si>
    <t>Total OP Collections In FY by DMIS ID</t>
  </si>
  <si>
    <t>FY2016</t>
  </si>
  <si>
    <t>FY2017</t>
  </si>
  <si>
    <t>FY2018</t>
  </si>
  <si>
    <t>FY2019</t>
  </si>
  <si>
    <t>FY2020</t>
  </si>
  <si>
    <t>Goal Setting Factor</t>
  </si>
  <si>
    <t>0633</t>
  </si>
  <si>
    <t>RAF Lakenhealth (48th Medical Group)</t>
  </si>
  <si>
    <t>0635</t>
  </si>
  <si>
    <t>Incirlik AB (39th Medical Group)</t>
  </si>
  <si>
    <t>0637</t>
  </si>
  <si>
    <t>Kunsan AB (8th Medical Group)</t>
  </si>
  <si>
    <t>0638</t>
  </si>
  <si>
    <t>Osan AB (51st Medical Group)</t>
  </si>
  <si>
    <t xml:space="preserve">DHA </t>
  </si>
  <si>
    <t>0639</t>
  </si>
  <si>
    <t>Misawa AB (35th Medical Group)</t>
  </si>
  <si>
    <t>Grand Total</t>
  </si>
  <si>
    <t>0640</t>
  </si>
  <si>
    <t>Yokota AB (374th Medical Group)</t>
  </si>
  <si>
    <t>0799</t>
  </si>
  <si>
    <t>Geilenkirchen AB (470th Medical Group)</t>
  </si>
  <si>
    <t>0802</t>
  </si>
  <si>
    <t>Andersen JB (36th Medical Group)</t>
  </si>
  <si>
    <t>0804</t>
  </si>
  <si>
    <t>Kadena AB (18th Medical Group)</t>
  </si>
  <si>
    <t>0805</t>
  </si>
  <si>
    <t>Spangdahlem AB (52nd Medical Group)</t>
  </si>
  <si>
    <t>0806</t>
  </si>
  <si>
    <t>Ramstein AB (86th Medical Group)</t>
  </si>
  <si>
    <t>0808</t>
  </si>
  <si>
    <t>Aviano AB (31st Medical Group)</t>
  </si>
  <si>
    <t>0607</t>
  </si>
  <si>
    <t>Landstuhl Regional Medical Center</t>
  </si>
  <si>
    <t>0609</t>
  </si>
  <si>
    <t>Vilseck (Bavaria MEDDAC)</t>
  </si>
  <si>
    <t>0610</t>
  </si>
  <si>
    <t>Camp Zama (BG CRAWFORD)</t>
  </si>
  <si>
    <t>0612</t>
  </si>
  <si>
    <t>Camp Humphreys (Brian Allgood Army Community Hospital)</t>
  </si>
  <si>
    <t>0024</t>
  </si>
  <si>
    <t>NH Camp Pendelton</t>
  </si>
  <si>
    <t>0028</t>
  </si>
  <si>
    <t>NHC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</si>
  <si>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</si>
  <si>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</si>
  <si>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</si>
  <si>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</si>
  <si>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</si>
  <si>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</si>
  <si>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</si>
  <si>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</si>
  <si>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0056</t>
  </si>
  <si>
    <t>NHC Great Lakes</t>
  </si>
  <si>
    <t>0068</t>
  </si>
  <si>
    <t>NHC Patuxent River</t>
  </si>
  <si>
    <t>0091</t>
  </si>
  <si>
    <t>NMC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</si>
  <si>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</si>
  <si>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</si>
  <si>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</si>
  <si>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</si>
  <si>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</si>
  <si>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</si>
  <si>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</si>
  <si>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</si>
  <si>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0107</t>
  </si>
  <si>
    <t>NBHC NSA Mid-South</t>
  </si>
  <si>
    <t>0118</t>
  </si>
  <si>
    <t>NHC Corpus Christi</t>
  </si>
  <si>
    <t>0124</t>
  </si>
  <si>
    <t>NMC Portsmouth</t>
  </si>
  <si>
    <t>0126</t>
  </si>
  <si>
    <t>NH Bremerton</t>
  </si>
  <si>
    <t>0127</t>
  </si>
  <si>
    <t>NHC Oak Harbor</t>
  </si>
  <si>
    <t>0280</t>
  </si>
  <si>
    <t>NHC Hawaii</t>
  </si>
  <si>
    <t>0306</t>
  </si>
  <si>
    <t>NHC Annapolis</t>
  </si>
  <si>
    <t>0321</t>
  </si>
  <si>
    <t>NBHC Portsmouth</t>
  </si>
  <si>
    <t>0385</t>
  </si>
  <si>
    <t>NHC Quantico</t>
  </si>
  <si>
    <t>0617</t>
  </si>
  <si>
    <t>Naval Hospital Naples</t>
  </si>
  <si>
    <t>0618</t>
  </si>
  <si>
    <t>Naval Hospital Rota</t>
  </si>
  <si>
    <t>0620</t>
  </si>
  <si>
    <t>NH Guam</t>
  </si>
  <si>
    <t>0621</t>
  </si>
  <si>
    <t>NH Okinawa</t>
  </si>
  <si>
    <t>0622</t>
  </si>
  <si>
    <t>NH Yokosuka</t>
  </si>
  <si>
    <t>0624</t>
  </si>
  <si>
    <t>NH Sigonella</t>
  </si>
  <si>
    <t>0001</t>
  </si>
  <si>
    <t>Redstone Arsenal (Fox Army Health Clinic)</t>
  </si>
  <si>
    <t>0003</t>
  </si>
  <si>
    <t>Ft. Rucker (Lyster Army Health Clinic)</t>
  </si>
  <si>
    <t>0004</t>
  </si>
  <si>
    <t>Maxwell AFB (42nd Medical Group)</t>
  </si>
  <si>
    <t>0005</t>
  </si>
  <si>
    <t>Ft. Wainwright (Bassett Army Community Hospital)</t>
  </si>
  <si>
    <t>0006</t>
  </si>
  <si>
    <t>Elmendorf AFB (673rd Medical group)</t>
  </si>
  <si>
    <t>0008</t>
  </si>
  <si>
    <t>Ft. Huachuca (Bliss Army Health Clinic)</t>
  </si>
  <si>
    <t>0009</t>
  </si>
  <si>
    <t>Luke AFB (56th Medical Group)</t>
  </si>
  <si>
    <t>0010</t>
  </si>
  <si>
    <t>Davis Monthan AFB (355th Medical Group)</t>
  </si>
  <si>
    <t>0013</t>
  </si>
  <si>
    <t>Little Rock AFB (19th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</si>
  <si>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</si>
  <si>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</si>
  <si>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</si>
  <si>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</si>
  <si>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</si>
  <si>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</si>
  <si>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</si>
  <si>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(412th Medical Group)</t>
  </si>
  <si>
    <t>0032</t>
  </si>
  <si>
    <t>Ft. Carson (Evans Army Community Hospital)</t>
  </si>
  <si>
    <t>0033</t>
  </si>
  <si>
    <t>USAF Academy (10th Medical Group)</t>
  </si>
  <si>
    <t>0036</t>
  </si>
  <si>
    <t>Dover AFB (436th Medical Group)</t>
  </si>
  <si>
    <t>0039</t>
  </si>
  <si>
    <t>NH Jacksonville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</si>
  <si>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</si>
  <si>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</si>
  <si>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</si>
  <si>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</si>
  <si>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</si>
  <si>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</si>
  <si>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</si>
  <si>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</si>
  <si>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0047</t>
  </si>
  <si>
    <t>Ft. Gordon (Eisenhower-Gordon Army Medical Center)</t>
  </si>
  <si>
    <t>0048</t>
  </si>
  <si>
    <t>Ft. Benning (Martin-Benning Army Community Hospital)</t>
  </si>
  <si>
    <t>0049</t>
  </si>
  <si>
    <t>Ft. Stewart (Winn Army Community Hospital)</t>
  </si>
  <si>
    <t>0050</t>
  </si>
  <si>
    <t>Moody AFB (23rd Medical Group)</t>
  </si>
  <si>
    <t>0051</t>
  </si>
  <si>
    <t>Robins AFB (78th Medical Group)</t>
  </si>
  <si>
    <t>0052</t>
  </si>
  <si>
    <t>Ft. Shafter (Tripler Army Medical Center)</t>
  </si>
  <si>
    <t>0053</t>
  </si>
  <si>
    <t>Mountain Home AFB (366th Medical Group)</t>
  </si>
  <si>
    <t>0055</t>
  </si>
  <si>
    <t>Scott AFB (375th Medical Group)</t>
  </si>
  <si>
    <t>0057</t>
  </si>
  <si>
    <t>Ft. Riley (Irwin Army Community Hospital)</t>
  </si>
  <si>
    <t>0058</t>
  </si>
  <si>
    <t>Ft. Leavenworth (Munson Army Health Clinic)</t>
  </si>
  <si>
    <t>0059</t>
  </si>
  <si>
    <t>McConnell AFB (22nd Medical Group)</t>
  </si>
  <si>
    <t>0060</t>
  </si>
  <si>
    <t>Ft. Campbell (Blanchfield Army Community Hospital)</t>
  </si>
  <si>
    <t>0061</t>
  </si>
  <si>
    <t>Ft. Knox (Ireland Army Health Clinic)</t>
  </si>
  <si>
    <t>0062</t>
  </si>
  <si>
    <t>Barksdale AFB (2nd Medical Group)</t>
  </si>
  <si>
    <t>0064</t>
  </si>
  <si>
    <t>Ft. Polk (Bayne-Jones Army Community Hospital)</t>
  </si>
  <si>
    <t>0066</t>
  </si>
  <si>
    <t>Andrews AFB (79th Medical Group)</t>
  </si>
  <si>
    <t>0067</t>
  </si>
  <si>
    <t>Walter Reed National Military Medical Center</t>
  </si>
  <si>
    <t>0069</t>
  </si>
  <si>
    <t>Ft. Meade (Kimbrough Ambulatory Care Center)</t>
  </si>
  <si>
    <t>0073</t>
  </si>
  <si>
    <t>Keesler AFB (81st Medical Group)</t>
  </si>
  <si>
    <t>0074</t>
  </si>
  <si>
    <t>Columbus AFB (14th Medical Group)</t>
  </si>
  <si>
    <t>0075</t>
  </si>
  <si>
    <t>Ft. Leonard Wood (Wood Army Community Hospital)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</si>
  <si>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</si>
  <si>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</si>
  <si>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</si>
  <si>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</si>
  <si>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</si>
  <si>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</si>
  <si>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</si>
  <si>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</si>
  <si>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</si>
  <si>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</si>
  <si>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</si>
  <si>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</si>
  <si>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</si>
  <si>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</si>
  <si>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0086</t>
  </si>
  <si>
    <t>West Point (Keller Army Community Hospital)</t>
  </si>
  <si>
    <t>0089</t>
  </si>
  <si>
    <t>Ft. Bragg (Womack Army Medical Center)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</si>
  <si>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</si>
  <si>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</si>
  <si>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</si>
  <si>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</si>
  <si>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</si>
  <si>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</si>
  <si>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</si>
  <si>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</si>
  <si>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</si>
  <si>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</si>
  <si>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</si>
  <si>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</si>
  <si>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0098</t>
  </si>
  <si>
    <t>Ft. Sill (Reynolds Army Health Clinic)</t>
  </si>
  <si>
    <t>0101</t>
  </si>
  <si>
    <t>Shaw AFB (20th Medical Group)</t>
  </si>
  <si>
    <t>0105</t>
  </si>
  <si>
    <t>Ft. Jackson (Moncrief Army Health Clinic)</t>
  </si>
  <si>
    <t>0106</t>
  </si>
  <si>
    <t>Ellsworth AFB (28th Medical Group)</t>
  </si>
  <si>
    <t>0108</t>
  </si>
  <si>
    <t>Ft. Bliss (William Beaumont Army Medical Center)</t>
  </si>
  <si>
    <t>0109</t>
  </si>
  <si>
    <t>Ft. Sam Houston (BAMC Army Medical Center)</t>
  </si>
  <si>
    <t>0110</t>
  </si>
  <si>
    <t>Ft. Hood (Darnall Army Medical Center)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</si>
  <si>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</si>
  <si>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</si>
  <si>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</si>
  <si>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</si>
  <si>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</si>
  <si>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</si>
  <si>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</si>
  <si>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</si>
  <si>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</si>
  <si>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</si>
  <si>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</si>
  <si>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(633rd Medical Group)</t>
  </si>
  <si>
    <t>0121</t>
  </si>
  <si>
    <t>Ft. Eustis (McDonald Army Health Clinic)</t>
  </si>
  <si>
    <t>0122</t>
  </si>
  <si>
    <t>Ft. Lee (Kenner Army Health Clinic)</t>
  </si>
  <si>
    <t>0123</t>
  </si>
  <si>
    <t>Ft. Belvoir Community Hospital</t>
  </si>
  <si>
    <t>0125</t>
  </si>
  <si>
    <t>Ft. Lewis (Madigan Army Medical Center)</t>
  </si>
  <si>
    <t>0128</t>
  </si>
  <si>
    <t>Fairchild AFB (92nd Medical Group)</t>
  </si>
  <si>
    <t>0129</t>
  </si>
  <si>
    <t>F.E. Warren AFB (90th Medical Group)</t>
  </si>
  <si>
    <t>0131</t>
  </si>
  <si>
    <t>Ft. Irwin (Weed Army Community Hospital)</t>
  </si>
  <si>
    <t>0203</t>
  </si>
  <si>
    <t>Eielson AFB (354th Medical Group)</t>
  </si>
  <si>
    <t>0248</t>
  </si>
  <si>
    <t>Los Angeles AFB (61st Medical Group)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</si>
  <si>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</si>
  <si>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</si>
  <si>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</si>
  <si>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</si>
  <si>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</si>
  <si>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</si>
  <si>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</si>
  <si>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(87th Medical Group)</t>
  </si>
  <si>
    <t>0330</t>
  </si>
  <si>
    <t>Ft. Drum (Guthrie Army Health Clinic)</t>
  </si>
  <si>
    <t>0338</t>
  </si>
  <si>
    <t>Vance AFB (71st Medical Group)</t>
  </si>
  <si>
    <t>0351</t>
  </si>
  <si>
    <t>Letterkenny Army Depot (Army Health Clinic)</t>
  </si>
  <si>
    <t>0352</t>
  </si>
  <si>
    <t>Carlisle Barracks (Dunham Army Health Clinic)</t>
  </si>
  <si>
    <t>0356</t>
  </si>
  <si>
    <t>Charleston JB (628th Medical Group)</t>
  </si>
  <si>
    <t>0364</t>
  </si>
  <si>
    <t>Goodfellow AFB (17th Medical Group)</t>
  </si>
  <si>
    <t>0366</t>
  </si>
  <si>
    <t>Randolph AFB (359th Medical Group)</t>
  </si>
  <si>
    <t>0395</t>
  </si>
  <si>
    <t>McChord AFB (62nd Medical Group)</t>
  </si>
  <si>
    <t>0413</t>
  </si>
  <si>
    <t>Bolling AFB (11th Medical Group)</t>
  </si>
  <si>
    <t>7139</t>
  </si>
  <si>
    <t>Hurlburt Field (1st Special Operations Medical Group)</t>
  </si>
  <si>
    <t>7200</t>
  </si>
  <si>
    <t>Buckley AFB (460th Medical Group)</t>
  </si>
  <si>
    <t>Total Outpatient Claims metric QC by DMIS ID</t>
  </si>
  <si>
    <t>Number of OP Claims for CFY</t>
  </si>
  <si>
    <t>Total Outpatient Visits Metric by DMIS ID</t>
  </si>
  <si>
    <t>Number of OP Visits for CFY</t>
  </si>
  <si>
    <t>Total Inpatient $ Collections Metric by DMIS ID</t>
  </si>
  <si>
    <t>Total IP Collections In FY by DMIS ID</t>
  </si>
  <si>
    <t>Total Inpatient Claims Metric by DMIS ID</t>
  </si>
  <si>
    <t>Number of IP Claims for CFY</t>
  </si>
  <si>
    <t>Total Inpatient Dispositions Metric by DMIS ID</t>
  </si>
  <si>
    <t>Number of IP Dispositions for CFY</t>
  </si>
  <si>
    <t>FY2021</t>
  </si>
  <si>
    <t>FY 2022 Goals</t>
  </si>
  <si>
    <t>FY 2022 Goals in Millions USD</t>
  </si>
  <si>
    <t>FY 2022</t>
  </si>
  <si>
    <t>FY21 Outpatient Claims to Visits</t>
  </si>
  <si>
    <t>FY21 Inpatient Claims to Disp</t>
  </si>
  <si>
    <t>FY21 ASA Average Ratio</t>
  </si>
  <si>
    <t>CY20 - CY21 CMAC Rate Change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</si>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</sst>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"/>
    <numFmt numFmtId="167" formatCode="0.000000000000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29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19" fillId="0" borderId="0" xfId="43"/>
    <xf numFmtId="49" fontId="19" fillId="0" borderId="0" xfId="43" applyNumberFormat="1"/>
    <xf numFmtId="0" fontId="20" fillId="0" borderId="16" xfId="43" applyFont="1" applyBorder="1"/>
    <xf numFmtId="0" fontId="20" fillId="0" borderId="16" xfId="42" applyFont="1" applyBorder="1" applyAlignment="1">
      <alignment horizontal="center"/>
    </xf>
    <xf numFmtId="0" fontId="20" fillId="0" borderId="18" xfId="42" applyFont="1" applyBorder="1" applyAlignment="1">
      <alignment horizontal="center"/>
    </xf>
    <xf numFmtId="44" fontId="18" fillId="0" borderId="12" xfId="1" applyFont="1" applyBorder="1"/>
    <xf numFmtId="44" fontId="18" fillId="0" borderId="14" xfId="1" applyFont="1" applyBorder="1"/>
    <xf numFmtId="0" fontId="18" fillId="0" borderId="16" xfId="42" applyBorder="1"/>
    <xf numFmtId="0" fontId="18" fillId="0" borderId="10" xfId="42" applyBorder="1"/>
    <xf numFmtId="0" fontId="18" fillId="0" borderId="11" xfId="42" applyBorder="1"/>
    <xf numFmtId="0" fontId="20" fillId="0" borderId="13" xfId="43" applyFont="1" applyBorder="1" applyAlignment="1">
      <alignment horizontal="center"/>
    </xf>
    <xf numFmtId="0" fontId="21" fillId="0" borderId="0" xfId="0" applyFont="1"/>
    <xf numFmtId="0" fontId="16" fillId="0" borderId="0" xfId="0" applyFont="1"/>
    <xf numFmtId="2" fontId="0" fillId="0" borderId="0" xfId="0" applyNumberFormat="1"/>
    <xf numFmtId="164" fontId="0" fillId="0" borderId="14" xfId="0" applyNumberFormat="1" applyBorder="1" applyAlignment="1">
      <alignment horizontal="center"/>
    </xf>
    <xf numFmtId="0" fontId="21" fillId="0" borderId="0" xfId="43" applyFont="1"/>
    <xf numFmtId="49" fontId="21" fillId="0" borderId="10" xfId="43" applyNumberFormat="1" applyFont="1" applyBorder="1"/>
    <xf numFmtId="49" fontId="21" fillId="0" borderId="11" xfId="43" applyNumberFormat="1" applyFont="1" applyBorder="1"/>
    <xf numFmtId="49" fontId="21" fillId="0" borderId="16" xfId="43" applyNumberFormat="1" applyFont="1" applyBorder="1"/>
    <xf numFmtId="10" fontId="23" fillId="0" borderId="0" xfId="51" applyNumberFormat="1" applyFont="1"/>
    <xf numFmtId="164" fontId="23" fillId="0" borderId="0" xfId="0" applyNumberFormat="1" applyFont="1"/>
    <xf numFmtId="44" fontId="18" fillId="0" borderId="18" xfId="1" applyFont="1" applyBorder="1"/>
    <xf numFmtId="7" fontId="18" fillId="0" borderId="14" xfId="1" applyNumberFormat="1" applyFont="1" applyBorder="1"/>
    <xf numFmtId="7" fontId="18" fillId="0" borderId="18" xfId="1" applyNumberFormat="1" applyFont="1" applyBorder="1"/>
    <xf numFmtId="10" fontId="21" fillId="0" borderId="0" xfId="0" applyNumberFormat="1" applyFont="1"/>
    <xf numFmtId="165" fontId="21" fillId="0" borderId="0" xfId="0" applyNumberFormat="1" applyFont="1"/>
    <xf numFmtId="7" fontId="0" fillId="0" borderId="0" xfId="0" applyNumberFormat="1"/>
    <xf numFmtId="7" fontId="18" fillId="0" borderId="12" xfId="1" applyNumberFormat="1" applyFont="1" applyBorder="1"/>
    <xf numFmtId="7" fontId="18" fillId="0" borderId="15" xfId="1" applyNumberFormat="1" applyFont="1" applyBorder="1"/>
    <xf numFmtId="0" fontId="20" fillId="0" borderId="23" xfId="43" applyFont="1" applyBorder="1" applyAlignment="1">
      <alignment horizontal="center"/>
    </xf>
    <xf numFmtId="0" fontId="18" fillId="0" borderId="20" xfId="53" applyFont="1" applyBorder="1" applyAlignment="1">
      <alignment horizontal="center"/>
    </xf>
    <xf numFmtId="0" fontId="18" fillId="0" borderId="18" xfId="53" applyFont="1" applyBorder="1" applyAlignment="1">
      <alignment horizontal="center"/>
    </xf>
    <xf numFmtId="0" fontId="0" fillId="0" borderId="22" xfId="0" applyBorder="1"/>
    <xf numFmtId="164" fontId="21" fillId="0" borderId="21" xfId="43" applyNumberFormat="1" applyFont="1" applyBorder="1" applyAlignment="1">
      <alignment horizontal="center"/>
    </xf>
    <xf numFmtId="164" fontId="21" fillId="0" borderId="22" xfId="43" applyNumberFormat="1" applyFont="1" applyBorder="1" applyAlignment="1">
      <alignment horizontal="center"/>
    </xf>
    <xf numFmtId="164" fontId="21" fillId="0" borderId="20" xfId="43" applyNumberFormat="1" applyFont="1" applyBorder="1" applyAlignment="1">
      <alignment horizontal="center"/>
    </xf>
    <xf numFmtId="0" fontId="20" fillId="0" borderId="20" xfId="43" applyFont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20" fillId="0" borderId="20" xfId="42" applyFont="1" applyBorder="1" applyAlignment="1">
      <alignment horizontal="center"/>
    </xf>
    <xf numFmtId="166" fontId="24" fillId="0" borderId="11" xfId="53" applyNumberFormat="1" applyBorder="1"/>
    <xf numFmtId="44" fontId="18" fillId="0" borderId="21" xfId="1" applyFont="1" applyBorder="1"/>
    <xf numFmtId="44" fontId="18" fillId="0" borderId="22" xfId="1" applyFont="1" applyBorder="1"/>
    <xf numFmtId="44" fontId="18" fillId="0" borderId="20" xfId="1" applyFont="1" applyBorder="1"/>
    <xf numFmtId="7" fontId="18" fillId="0" borderId="21" xfId="1" applyNumberFormat="1" applyFont="1" applyBorder="1"/>
    <xf numFmtId="7" fontId="18" fillId="0" borderId="22" xfId="1" applyNumberFormat="1" applyFont="1" applyBorder="1"/>
    <xf numFmtId="7" fontId="18" fillId="0" borderId="20" xfId="1" applyNumberFormat="1" applyFont="1" applyBorder="1"/>
    <xf numFmtId="0" fontId="0" fillId="34" borderId="20" xfId="0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0" fillId="34" borderId="21" xfId="0" applyFill="1" applyBorder="1" applyAlignment="1">
      <alignment horizontal="center"/>
    </xf>
    <xf numFmtId="0" fontId="0" fillId="0" borderId="20" xfId="0" applyBorder="1"/>
    <xf numFmtId="164" fontId="0" fillId="0" borderId="22" xfId="0" applyNumberFormat="1" applyBorder="1" applyAlignment="1">
      <alignment horizontal="center"/>
    </xf>
    <xf numFmtId="9" fontId="0" fillId="0" borderId="14" xfId="51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9" fontId="0" fillId="0" borderId="18" xfId="5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9" fontId="0" fillId="0" borderId="21" xfId="51" applyFont="1" applyBorder="1" applyAlignment="1">
      <alignment horizontal="center"/>
    </xf>
    <xf numFmtId="9" fontId="0" fillId="0" borderId="22" xfId="51" applyFont="1" applyBorder="1" applyAlignment="1">
      <alignment horizontal="center"/>
    </xf>
    <xf numFmtId="9" fontId="0" fillId="0" borderId="20" xfId="51" applyFont="1" applyBorder="1" applyAlignment="1">
      <alignment horizontal="center"/>
    </xf>
    <xf numFmtId="167" fontId="0" fillId="0" borderId="0" xfId="0" applyNumberFormat="1"/>
    <xf numFmtId="0" fontId="0" fillId="0" borderId="19" xfId="0" applyBorder="1"/>
    <xf numFmtId="0" fontId="18" fillId="0" borderId="0" xfId="53" applyFont="1"/>
    <xf numFmtId="0" fontId="25" fillId="0" borderId="0" xfId="54" applyFont="1"/>
    <xf numFmtId="0" fontId="25" fillId="0" borderId="0" xfId="0" applyFont="1"/>
    <xf numFmtId="0" fontId="18" fillId="0" borderId="0" xfId="43" applyFont="1"/>
    <xf numFmtId="49" fontId="18" fillId="0" borderId="0" xfId="43" applyNumberFormat="1" applyFont="1"/>
    <xf numFmtId="165" fontId="0" fillId="0" borderId="0" xfId="0" applyNumberFormat="1" applyAlignment="1">
      <alignment horizontal="center"/>
    </xf>
    <xf numFmtId="0" fontId="21" fillId="0" borderId="0" xfId="42" applyFont="1"/>
    <xf numFmtId="0" fontId="18" fillId="0" borderId="0" xfId="42"/>
    <xf numFmtId="3" fontId="21" fillId="0" borderId="0" xfId="42" applyNumberFormat="1" applyFont="1"/>
    <xf numFmtId="0" fontId="20" fillId="0" borderId="10" xfId="42" applyFont="1" applyBorder="1" applyAlignment="1">
      <alignment horizontal="center"/>
    </xf>
    <xf numFmtId="3" fontId="24" fillId="0" borderId="11" xfId="53" applyNumberFormat="1" applyBorder="1"/>
    <xf numFmtId="3" fontId="24" fillId="0" borderId="22" xfId="53" applyNumberFormat="1" applyBorder="1"/>
    <xf numFmtId="49" fontId="21" fillId="0" borderId="10" xfId="42" applyNumberFormat="1" applyFont="1" applyBorder="1"/>
    <xf numFmtId="3" fontId="21" fillId="0" borderId="21" xfId="43" applyNumberFormat="1" applyFont="1" applyBorder="1" applyAlignment="1">
      <alignment horizontal="center"/>
    </xf>
    <xf numFmtId="49" fontId="21" fillId="0" borderId="11" xfId="42" applyNumberFormat="1" applyFont="1" applyBorder="1"/>
    <xf numFmtId="3" fontId="21" fillId="0" borderId="22" xfId="43" applyNumberFormat="1" applyFont="1" applyBorder="1" applyAlignment="1">
      <alignment horizontal="center"/>
    </xf>
    <xf numFmtId="49" fontId="21" fillId="0" borderId="16" xfId="42" applyNumberFormat="1" applyFont="1" applyBorder="1"/>
    <xf numFmtId="3" fontId="21" fillId="0" borderId="16" xfId="49" applyNumberFormat="1" applyFont="1" applyBorder="1" applyAlignment="1">
      <alignment horizontal="center"/>
    </xf>
    <xf numFmtId="3" fontId="21" fillId="0" borderId="20" xfId="49" applyNumberFormat="1" applyFont="1" applyBorder="1" applyAlignment="1">
      <alignment horizontal="center"/>
    </xf>
    <xf numFmtId="0" fontId="24" fillId="0" borderId="22" xfId="53" applyBorder="1"/>
    <xf numFmtId="0" fontId="16" fillId="0" borderId="1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0" fontId="14" fillId="0" borderId="0" xfId="51" applyNumberFormat="1" applyFont="1" applyFill="1"/>
    <xf numFmtId="10" fontId="23" fillId="0" borderId="0" xfId="51" applyNumberFormat="1" applyFont="1" applyFill="1"/>
    <xf numFmtId="0" fontId="24" fillId="0" borderId="19" xfId="53" applyBorder="1"/>
    <xf numFmtId="0" fontId="21" fillId="0" borderId="0" xfId="49" applyFont="1"/>
    <xf numFmtId="0" fontId="19" fillId="0" borderId="0" xfId="49"/>
    <xf numFmtId="49" fontId="19" fillId="0" borderId="0" xfId="49" applyNumberFormat="1"/>
    <xf numFmtId="164" fontId="19" fillId="0" borderId="16" xfId="49" applyNumberFormat="1" applyBorder="1"/>
    <xf numFmtId="164" fontId="19" fillId="0" borderId="17" xfId="49" applyNumberFormat="1" applyBorder="1"/>
    <xf numFmtId="164" fontId="20" fillId="0" borderId="20" xfId="49" applyNumberFormat="1" applyFont="1" applyBorder="1" applyAlignment="1">
      <alignment horizontal="center"/>
    </xf>
    <xf numFmtId="164" fontId="20" fillId="0" borderId="17" xfId="49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49" fontId="21" fillId="0" borderId="11" xfId="49" applyNumberFormat="1" applyFont="1" applyBorder="1"/>
    <xf numFmtId="164" fontId="21" fillId="0" borderId="0" xfId="49" applyNumberFormat="1" applyFont="1"/>
    <xf numFmtId="49" fontId="21" fillId="0" borderId="16" xfId="49" applyNumberFormat="1" applyFont="1" applyBorder="1"/>
    <xf numFmtId="164" fontId="21" fillId="0" borderId="17" xfId="49" applyNumberFormat="1" applyFont="1" applyBorder="1"/>
    <xf numFmtId="164" fontId="21" fillId="0" borderId="18" xfId="43" applyNumberFormat="1" applyFont="1" applyBorder="1" applyAlignment="1">
      <alignment horizontal="center"/>
    </xf>
    <xf numFmtId="166" fontId="24" fillId="0" borderId="0" xfId="53" applyNumberFormat="1"/>
    <xf numFmtId="3" fontId="21" fillId="0" borderId="0" xfId="49" applyNumberFormat="1" applyFont="1"/>
    <xf numFmtId="0" fontId="16" fillId="0" borderId="12" xfId="0" applyFont="1" applyBorder="1" applyAlignment="1">
      <alignment horizontal="center"/>
    </xf>
    <xf numFmtId="49" fontId="21" fillId="0" borderId="10" xfId="49" applyNumberFormat="1" applyFont="1" applyBorder="1"/>
    <xf numFmtId="10" fontId="14" fillId="0" borderId="0" xfId="0" applyNumberFormat="1" applyFont="1"/>
    <xf numFmtId="3" fontId="19" fillId="0" borderId="0" xfId="49" applyNumberFormat="1"/>
    <xf numFmtId="3" fontId="20" fillId="0" borderId="21" xfId="49" applyNumberFormat="1" applyFont="1" applyBorder="1" applyAlignment="1">
      <alignment horizontal="center"/>
    </xf>
    <xf numFmtId="3" fontId="21" fillId="0" borderId="19" xfId="49" applyNumberFormat="1" applyFont="1" applyBorder="1" applyAlignment="1">
      <alignment horizontal="center"/>
    </xf>
    <xf numFmtId="166" fontId="0" fillId="0" borderId="0" xfId="0" applyNumberFormat="1"/>
    <xf numFmtId="3" fontId="24" fillId="0" borderId="10" xfId="53" applyNumberFormat="1" applyBorder="1"/>
    <xf numFmtId="3" fontId="24" fillId="0" borderId="24" xfId="53" applyNumberFormat="1" applyBorder="1"/>
    <xf numFmtId="3" fontId="24" fillId="0" borderId="25" xfId="53" applyNumberFormat="1" applyBorder="1"/>
    <xf numFmtId="164" fontId="21" fillId="0" borderId="0" xfId="43" applyNumberFormat="1" applyFont="1" applyAlignment="1">
      <alignment horizontal="center"/>
    </xf>
    <xf numFmtId="164" fontId="0" fillId="0" borderId="0" xfId="0" applyNumberFormat="1"/>
    <xf numFmtId="166" fontId="24" fillId="0" borderId="22" xfId="53" applyNumberFormat="1" applyBorder="1"/>
    <xf numFmtId="166" fontId="24" fillId="0" borderId="25" xfId="53" applyNumberFormat="1" applyBorder="1"/>
    <xf numFmtId="0" fontId="24" fillId="0" borderId="11" xfId="53" applyBorder="1"/>
    <xf numFmtId="10" fontId="14" fillId="0" borderId="0" xfId="51" applyNumberFormat="1" applyFont="1"/>
    <xf numFmtId="10" fontId="0" fillId="0" borderId="0" xfId="51" applyNumberFormat="1" applyFont="1"/>
    <xf numFmtId="0" fontId="16" fillId="34" borderId="16" xfId="0" applyFont="1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4" borderId="19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7" fillId="33" borderId="0" xfId="0" applyFont="1" applyFill="1"/>
    <xf numFmtId="165" fontId="27" fillId="33" borderId="0" xfId="0" applyNumberFormat="1" applyFont="1" applyFill="1"/>
  </cellXfs>
  <cellStyles count="101">
    <cellStyle name="20% - Accent1" xfId="19" builtinId="30" customBuiltin="1"/>
    <cellStyle name="20% - Accent1 2" xfId="56" xr:uid="{00000000-0005-0000-0000-000001000000}"/>
    <cellStyle name="20% - Accent1 2 2" xfId="89" xr:uid="{00000000-0005-0000-0000-000001000000}"/>
    <cellStyle name="20% - Accent1 3" xfId="70" xr:uid="{00000000-0005-0000-0000-000043000000}"/>
    <cellStyle name="20% - Accent2" xfId="23" builtinId="34" customBuiltin="1"/>
    <cellStyle name="20% - Accent2 2" xfId="58" xr:uid="{00000000-0005-0000-0000-000003000000}"/>
    <cellStyle name="20% - Accent2 2 2" xfId="91" xr:uid="{00000000-0005-0000-0000-000003000000}"/>
    <cellStyle name="20% - Accent2 3" xfId="72" xr:uid="{00000000-0005-0000-0000-000045000000}"/>
    <cellStyle name="20% - Accent3" xfId="27" builtinId="38" customBuiltin="1"/>
    <cellStyle name="20% - Accent3 2" xfId="60" xr:uid="{00000000-0005-0000-0000-000005000000}"/>
    <cellStyle name="20% - Accent3 2 2" xfId="93" xr:uid="{00000000-0005-0000-0000-000005000000}"/>
    <cellStyle name="20% - Accent3 3" xfId="74" xr:uid="{00000000-0005-0000-0000-000047000000}"/>
    <cellStyle name="20% - Accent4" xfId="31" builtinId="42" customBuiltin="1"/>
    <cellStyle name="20% - Accent4 2" xfId="62" xr:uid="{00000000-0005-0000-0000-000007000000}"/>
    <cellStyle name="20% - Accent4 2 2" xfId="95" xr:uid="{00000000-0005-0000-0000-000007000000}"/>
    <cellStyle name="20% - Accent4 3" xfId="76" xr:uid="{00000000-0005-0000-0000-000049000000}"/>
    <cellStyle name="20% - Accent5" xfId="35" builtinId="46" customBuiltin="1"/>
    <cellStyle name="20% - Accent5 2" xfId="64" xr:uid="{00000000-0005-0000-0000-000009000000}"/>
    <cellStyle name="20% - Accent5 2 2" xfId="97" xr:uid="{00000000-0005-0000-0000-000009000000}"/>
    <cellStyle name="20% - Accent5 3" xfId="78" xr:uid="{00000000-0005-0000-0000-00004B000000}"/>
    <cellStyle name="20% - Accent6" xfId="39" builtinId="50" customBuiltin="1"/>
    <cellStyle name="20% - Accent6 2" xfId="66" xr:uid="{00000000-0005-0000-0000-00000B000000}"/>
    <cellStyle name="20% - Accent6 2 2" xfId="99" xr:uid="{00000000-0005-0000-0000-00000B000000}"/>
    <cellStyle name="20% - Accent6 3" xfId="80" xr:uid="{00000000-0005-0000-0000-00004D000000}"/>
    <cellStyle name="40% - Accent1" xfId="20" builtinId="31" customBuiltin="1"/>
    <cellStyle name="40% - Accent1 2" xfId="57" xr:uid="{00000000-0005-0000-0000-00000D000000}"/>
    <cellStyle name="40% - Accent1 2 2" xfId="90" xr:uid="{00000000-0005-0000-0000-00000D000000}"/>
    <cellStyle name="40% - Accent1 3" xfId="71" xr:uid="{00000000-0005-0000-0000-00004F000000}"/>
    <cellStyle name="40% - Accent2" xfId="24" builtinId="35" customBuiltin="1"/>
    <cellStyle name="40% - Accent2 2" xfId="59" xr:uid="{00000000-0005-0000-0000-00000F000000}"/>
    <cellStyle name="40% - Accent2 2 2" xfId="92" xr:uid="{00000000-0005-0000-0000-00000F000000}"/>
    <cellStyle name="40% - Accent2 3" xfId="73" xr:uid="{00000000-0005-0000-0000-000051000000}"/>
    <cellStyle name="40% - Accent3" xfId="28" builtinId="39" customBuiltin="1"/>
    <cellStyle name="40% - Accent3 2" xfId="61" xr:uid="{00000000-0005-0000-0000-000011000000}"/>
    <cellStyle name="40% - Accent3 2 2" xfId="94" xr:uid="{00000000-0005-0000-0000-000011000000}"/>
    <cellStyle name="40% - Accent3 3" xfId="75" xr:uid="{00000000-0005-0000-0000-000053000000}"/>
    <cellStyle name="40% - Accent4" xfId="32" builtinId="43" customBuiltin="1"/>
    <cellStyle name="40% - Accent4 2" xfId="63" xr:uid="{00000000-0005-0000-0000-000013000000}"/>
    <cellStyle name="40% - Accent4 2 2" xfId="96" xr:uid="{00000000-0005-0000-0000-000013000000}"/>
    <cellStyle name="40% - Accent4 3" xfId="77" xr:uid="{00000000-0005-0000-0000-000055000000}"/>
    <cellStyle name="40% - Accent5" xfId="36" builtinId="47" customBuiltin="1"/>
    <cellStyle name="40% - Accent5 2" xfId="65" xr:uid="{00000000-0005-0000-0000-000015000000}"/>
    <cellStyle name="40% - Accent5 2 2" xfId="98" xr:uid="{00000000-0005-0000-0000-000015000000}"/>
    <cellStyle name="40% - Accent5 3" xfId="79" xr:uid="{00000000-0005-0000-0000-000057000000}"/>
    <cellStyle name="40% - Accent6" xfId="40" builtinId="51" customBuiltin="1"/>
    <cellStyle name="40% - Accent6 2" xfId="67" xr:uid="{00000000-0005-0000-0000-000017000000}"/>
    <cellStyle name="40% - Accent6 2 2" xfId="100" xr:uid="{00000000-0005-0000-0000-000017000000}"/>
    <cellStyle name="40% - Accent6 3" xfId="81" xr:uid="{00000000-0005-0000-0000-000059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69" xr:uid="{00000000-0005-0000-0000-00005B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00000000-0005-0000-0000-000026000000}"/>
    <cellStyle name="Normal 2 2" xfId="44" xr:uid="{00000000-0005-0000-0000-000027000000}"/>
    <cellStyle name="Normal 2 2 2" xfId="45" xr:uid="{00000000-0005-0000-0000-000028000000}"/>
    <cellStyle name="Normal 2 2 3" xfId="49" xr:uid="{00000000-0005-0000-0000-000029000000}"/>
    <cellStyle name="Normal 2 2 3 2" xfId="85" xr:uid="{00000000-0005-0000-0000-000029000000}"/>
    <cellStyle name="Normal 2 2 4" xfId="53" xr:uid="{00000000-0005-0000-0000-000032000000}"/>
    <cellStyle name="Normal 2 3" xfId="46" xr:uid="{00000000-0005-0000-0000-00002A000000}"/>
    <cellStyle name="Normal 2 4" xfId="54" xr:uid="{00000000-0005-0000-0000-000031000000}"/>
    <cellStyle name="Normal 3" xfId="47" xr:uid="{00000000-0005-0000-0000-00002B000000}"/>
    <cellStyle name="Normal 3 2" xfId="83" xr:uid="{00000000-0005-0000-0000-00002B000000}"/>
    <cellStyle name="Normal 4" xfId="50" xr:uid="{00000000-0005-0000-0000-00002C000000}"/>
    <cellStyle name="Normal 4 2" xfId="86" xr:uid="{00000000-0005-0000-0000-00002C000000}"/>
    <cellStyle name="Normal 5" xfId="43" xr:uid="{00000000-0005-0000-0000-00002D000000}"/>
    <cellStyle name="Normal 5 2" xfId="82" xr:uid="{00000000-0005-0000-0000-00002D000000}"/>
    <cellStyle name="Normal 6" xfId="52" xr:uid="{00000000-0005-0000-0000-000044000000}"/>
    <cellStyle name="Normal 7" xfId="68" xr:uid="{00000000-0005-0000-0000-00005C000000}"/>
    <cellStyle name="Note 2" xfId="48" xr:uid="{00000000-0005-0000-0000-00002E000000}"/>
    <cellStyle name="Note 2 2" xfId="84" xr:uid="{00000000-0005-0000-0000-00002E000000}"/>
    <cellStyle name="Note 3" xfId="55" xr:uid="{00000000-0005-0000-0000-000038000000}"/>
    <cellStyle name="Note 3 2" xfId="88" xr:uid="{00000000-0005-0000-0000-000038000000}"/>
    <cellStyle name="Output" xfId="11" builtinId="21" customBuiltin="1"/>
    <cellStyle name="Percent" xfId="51" builtinId="5"/>
    <cellStyle name="Percent 2" xfId="87" xr:uid="{00000000-0005-0000-0000-000066000000}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39"/>
  <sheetViews>
    <sheetView tabSelected="1" workbookViewId="0"/>
  </sheetViews>
  <sheetFormatPr defaultRowHeight="15" x14ac:dyDescent="0.25"/>
  <cols>
    <col min="1" max="1" width="8.5703125" customWidth="1"/>
    <col min="2" max="2" width="39.85546875" bestFit="1" customWidth="1"/>
    <col min="3" max="3" width="18.85546875" bestFit="1" customWidth="1"/>
    <col min="4" max="4" width="19.42578125" customWidth="1"/>
    <col min="5" max="5" width="22.85546875" customWidth="1"/>
    <col min="6" max="6" width="29.7109375" bestFit="1" customWidth="1"/>
    <col min="7" max="7" width="18.7109375" customWidth="1"/>
    <col min="9" max="9" width="8" customWidth="1"/>
  </cols>
  <sheetData>
    <row r="1" spans="2:10" ht="15.75" thickBot="1" x14ac:dyDescent="0.3"/>
    <row r="2" spans="2:10" ht="15.75" thickBot="1" x14ac:dyDescent="0.3">
      <c r="B2" s="6" t="s">
        <v>329</v>
      </c>
      <c r="C2" s="41" t="s">
        <v>0</v>
      </c>
      <c r="D2" s="41" t="s">
        <v>1</v>
      </c>
      <c r="E2" s="7" t="s">
        <v>2</v>
      </c>
      <c r="F2" s="16"/>
      <c r="G2" s="121" t="s">
        <v>3</v>
      </c>
      <c r="H2" s="122"/>
      <c r="I2" s="122"/>
      <c r="J2" s="123"/>
    </row>
    <row r="3" spans="2:10" ht="15.75" thickBot="1" x14ac:dyDescent="0.3">
      <c r="B3" s="11" t="s">
        <v>10</v>
      </c>
      <c r="C3" s="43">
        <f>'OP $ Collections by DMIS'!Q5</f>
        <v>180688.23657821998</v>
      </c>
      <c r="D3" s="43">
        <f>'IP $ Collections by DMIS'!R5</f>
        <v>20616.827724352053</v>
      </c>
      <c r="E3" s="8">
        <f>C3+D3</f>
        <v>201305.06430257202</v>
      </c>
      <c r="F3" s="16"/>
      <c r="G3" s="49" t="s">
        <v>4</v>
      </c>
      <c r="H3" s="49" t="s">
        <v>6</v>
      </c>
      <c r="I3" s="49" t="s">
        <v>331</v>
      </c>
      <c r="J3" s="50" t="s">
        <v>7</v>
      </c>
    </row>
    <row r="4" spans="2:10" x14ac:dyDescent="0.25">
      <c r="B4" s="12" t="s">
        <v>9</v>
      </c>
      <c r="C4" s="44">
        <f>'OP $ Collections by DMIS'!Q6</f>
        <v>2863818.5623454358</v>
      </c>
      <c r="D4" s="44">
        <f>'IP $ Collections by DMIS'!R6</f>
        <v>1234693.5045890647</v>
      </c>
      <c r="E4" s="9">
        <f t="shared" ref="E4:E7" si="0">C4+D4</f>
        <v>4098512.0669345008</v>
      </c>
      <c r="F4" s="16"/>
      <c r="G4" s="35" t="s">
        <v>10</v>
      </c>
      <c r="H4" s="53">
        <v>0.37</v>
      </c>
      <c r="I4" s="53">
        <v>0.18</v>
      </c>
      <c r="J4" s="54">
        <f>(I4-H4)/H4</f>
        <v>-0.51351351351351349</v>
      </c>
    </row>
    <row r="5" spans="2:10" x14ac:dyDescent="0.25">
      <c r="B5" s="12" t="s">
        <v>8</v>
      </c>
      <c r="C5" s="44">
        <f>'OP $ Collections by DMIS'!Q7</f>
        <v>376472.70631708368</v>
      </c>
      <c r="D5" s="44">
        <f>'IP $ Collections by DMIS'!R7</f>
        <v>180086.56800620386</v>
      </c>
      <c r="E5" s="9">
        <f t="shared" si="0"/>
        <v>556559.27432328754</v>
      </c>
      <c r="F5" s="16"/>
      <c r="G5" s="35" t="s">
        <v>9</v>
      </c>
      <c r="H5" s="53">
        <v>3.63</v>
      </c>
      <c r="I5" s="53">
        <v>2.86</v>
      </c>
      <c r="J5" s="54">
        <f>(I5-H5)/H5</f>
        <v>-0.21212121212121213</v>
      </c>
    </row>
    <row r="6" spans="2:10" ht="15.75" thickBot="1" x14ac:dyDescent="0.3">
      <c r="B6" s="12" t="s">
        <v>11</v>
      </c>
      <c r="C6" s="44">
        <f>'OP $ Collections by DMIS'!Q8</f>
        <v>49077026.153149262</v>
      </c>
      <c r="D6" s="44">
        <f>'IP $ Collections by DMIS'!R8</f>
        <v>12344090.355020907</v>
      </c>
      <c r="E6" s="9">
        <f t="shared" si="0"/>
        <v>61421116.508170173</v>
      </c>
      <c r="F6" s="16"/>
      <c r="G6" s="35" t="s">
        <v>8</v>
      </c>
      <c r="H6" s="53">
        <v>0.83</v>
      </c>
      <c r="I6" s="53">
        <v>0.38</v>
      </c>
      <c r="J6" s="54">
        <f t="shared" ref="J6:J8" si="1">(I6-H6)/H6</f>
        <v>-0.54216867469879515</v>
      </c>
    </row>
    <row r="7" spans="2:10" ht="15.75" thickBot="1" x14ac:dyDescent="0.3">
      <c r="B7" s="10" t="s">
        <v>13</v>
      </c>
      <c r="C7" s="45">
        <f>SUM(C3:C6)</f>
        <v>52498005.65839</v>
      </c>
      <c r="D7" s="45">
        <f>SUM(D3:D6)</f>
        <v>13779487.255340528</v>
      </c>
      <c r="E7" s="24">
        <f t="shared" si="0"/>
        <v>66277492.913730532</v>
      </c>
      <c r="G7" s="35" t="s">
        <v>11</v>
      </c>
      <c r="H7" s="53">
        <v>91.63</v>
      </c>
      <c r="I7" s="53">
        <v>49.08</v>
      </c>
      <c r="J7" s="54">
        <f t="shared" si="1"/>
        <v>-0.46436756520790134</v>
      </c>
    </row>
    <row r="8" spans="2:10" ht="15.75" thickBot="1" x14ac:dyDescent="0.3">
      <c r="G8" s="52" t="s">
        <v>14</v>
      </c>
      <c r="H8" s="55">
        <f>SUM(H4:H7)</f>
        <v>96.46</v>
      </c>
      <c r="I8" s="55">
        <f>SUM(I4:I7)</f>
        <v>52.5</v>
      </c>
      <c r="J8" s="56">
        <f t="shared" si="1"/>
        <v>-0.45573294629898398</v>
      </c>
    </row>
    <row r="9" spans="2:10" ht="15.75" thickBot="1" x14ac:dyDescent="0.3">
      <c r="B9" s="6" t="s">
        <v>330</v>
      </c>
      <c r="C9" s="41" t="s">
        <v>0</v>
      </c>
      <c r="D9" s="41" t="s">
        <v>1</v>
      </c>
      <c r="E9" s="7" t="s">
        <v>2</v>
      </c>
    </row>
    <row r="10" spans="2:10" ht="15.75" thickBot="1" x14ac:dyDescent="0.3">
      <c r="B10" s="11" t="s">
        <v>10</v>
      </c>
      <c r="C10" s="46">
        <f>ROUND(C3/1000000,2)</f>
        <v>0.18</v>
      </c>
      <c r="D10" s="46">
        <f>ROUND(D3/1000000,2)</f>
        <v>0.02</v>
      </c>
      <c r="E10" s="30">
        <f>C10+D10</f>
        <v>0.19999999999999998</v>
      </c>
      <c r="G10" s="121" t="s">
        <v>15</v>
      </c>
      <c r="H10" s="122"/>
      <c r="I10" s="122"/>
      <c r="J10" s="123"/>
    </row>
    <row r="11" spans="2:10" ht="15.75" thickBot="1" x14ac:dyDescent="0.3">
      <c r="B11" s="12" t="s">
        <v>9</v>
      </c>
      <c r="C11" s="47">
        <f t="shared" ref="C11:D13" si="2">ROUND(C4/1000000,2)</f>
        <v>2.86</v>
      </c>
      <c r="D11" s="47">
        <f t="shared" si="2"/>
        <v>1.23</v>
      </c>
      <c r="E11" s="25">
        <f>C11+D11</f>
        <v>4.09</v>
      </c>
      <c r="G11" s="49" t="s">
        <v>4</v>
      </c>
      <c r="H11" s="49" t="s">
        <v>6</v>
      </c>
      <c r="I11" s="49" t="s">
        <v>331</v>
      </c>
      <c r="J11" s="51" t="s">
        <v>7</v>
      </c>
    </row>
    <row r="12" spans="2:10" x14ac:dyDescent="0.25">
      <c r="B12" s="12" t="s">
        <v>8</v>
      </c>
      <c r="C12" s="47">
        <f t="shared" si="2"/>
        <v>0.38</v>
      </c>
      <c r="D12" s="47">
        <f t="shared" si="2"/>
        <v>0.18</v>
      </c>
      <c r="E12" s="25">
        <f>C12+D12</f>
        <v>0.56000000000000005</v>
      </c>
      <c r="G12" s="35" t="s">
        <v>10</v>
      </c>
      <c r="H12" s="57">
        <v>0.02</v>
      </c>
      <c r="I12" s="57">
        <v>0.02</v>
      </c>
      <c r="J12" s="58">
        <f>(I12-H12)/H12</f>
        <v>0</v>
      </c>
    </row>
    <row r="13" spans="2:10" ht="15.75" thickBot="1" x14ac:dyDescent="0.3">
      <c r="B13" s="12" t="s">
        <v>11</v>
      </c>
      <c r="C13" s="47">
        <f t="shared" si="2"/>
        <v>49.08</v>
      </c>
      <c r="D13" s="47">
        <f t="shared" si="2"/>
        <v>12.34</v>
      </c>
      <c r="E13" s="31">
        <f>C13+D13</f>
        <v>61.42</v>
      </c>
      <c r="G13" s="35" t="s">
        <v>9</v>
      </c>
      <c r="H13" s="53">
        <v>1.43</v>
      </c>
      <c r="I13" s="53">
        <v>1.23</v>
      </c>
      <c r="J13" s="59">
        <f t="shared" ref="J13:J16" si="3">(I13-H13)/H13</f>
        <v>-0.13986013986013984</v>
      </c>
    </row>
    <row r="14" spans="2:10" ht="15.75" thickBot="1" x14ac:dyDescent="0.3">
      <c r="B14" s="10" t="s">
        <v>13</v>
      </c>
      <c r="C14" s="48">
        <f>SUM(C10:C13)</f>
        <v>52.5</v>
      </c>
      <c r="D14" s="48">
        <f>SUM(D10:D13)</f>
        <v>13.77</v>
      </c>
      <c r="E14" s="26">
        <f>SUM(E10:E13)</f>
        <v>66.27</v>
      </c>
      <c r="G14" s="35" t="s">
        <v>8</v>
      </c>
      <c r="H14" s="53">
        <v>0.36</v>
      </c>
      <c r="I14" s="53">
        <v>0.18</v>
      </c>
      <c r="J14" s="59">
        <f t="shared" si="3"/>
        <v>-0.5</v>
      </c>
    </row>
    <row r="15" spans="2:10" ht="15.75" thickBot="1" x14ac:dyDescent="0.3">
      <c r="C15" s="29"/>
      <c r="G15" s="35" t="s">
        <v>11</v>
      </c>
      <c r="H15" s="53">
        <v>27.55</v>
      </c>
      <c r="I15" s="53">
        <v>12.34</v>
      </c>
      <c r="J15" s="59">
        <f t="shared" si="3"/>
        <v>-0.55208711433756807</v>
      </c>
    </row>
    <row r="16" spans="2:10" ht="15.75" thickBot="1" x14ac:dyDescent="0.3">
      <c r="G16" s="52" t="s">
        <v>14</v>
      </c>
      <c r="H16" s="55">
        <f>SUM(H12:H15)</f>
        <v>29.36</v>
      </c>
      <c r="I16" s="55">
        <f>SUM(I12:I15)</f>
        <v>13.77</v>
      </c>
      <c r="J16" s="60">
        <f t="shared" si="3"/>
        <v>-0.53099455040871935</v>
      </c>
    </row>
    <row r="17" spans="2:10" ht="15.75" thickBot="1" x14ac:dyDescent="0.3"/>
    <row r="18" spans="2:10" ht="15.75" thickBot="1" x14ac:dyDescent="0.3">
      <c r="B18" s="15" t="s">
        <v>16</v>
      </c>
      <c r="G18" s="124" t="s">
        <v>17</v>
      </c>
      <c r="H18" s="125"/>
      <c r="I18" s="125"/>
      <c r="J18" s="126"/>
    </row>
    <row r="19" spans="2:10" ht="15.75" thickBot="1" x14ac:dyDescent="0.3">
      <c r="G19" s="49" t="s">
        <v>4</v>
      </c>
      <c r="H19" s="49" t="s">
        <v>6</v>
      </c>
      <c r="I19" s="49" t="s">
        <v>331</v>
      </c>
      <c r="J19" s="40" t="s">
        <v>7</v>
      </c>
    </row>
    <row r="20" spans="2:10" x14ac:dyDescent="0.25">
      <c r="B20" t="s">
        <v>18</v>
      </c>
      <c r="C20" s="27">
        <f>'OP Claims by DMIS'!M9/'OP Visits by DMIS'!M9</f>
        <v>0.17837768249061287</v>
      </c>
      <c r="D20" s="22"/>
      <c r="E20" s="22"/>
      <c r="G20" s="35" t="s">
        <v>10</v>
      </c>
      <c r="H20" s="53">
        <v>0.39</v>
      </c>
      <c r="I20" s="53">
        <v>0.19999999999999998</v>
      </c>
      <c r="J20" s="54">
        <f>(I20-H20)/H20</f>
        <v>-0.48717948717948723</v>
      </c>
    </row>
    <row r="21" spans="2:10" x14ac:dyDescent="0.25">
      <c r="B21" t="s">
        <v>332</v>
      </c>
      <c r="C21" s="27">
        <f>'OP Claims by DMIS'!N9/'OP Visits by DMIS'!N9</f>
        <v>0.13892120316281878</v>
      </c>
      <c r="G21" s="35" t="s">
        <v>9</v>
      </c>
      <c r="H21" s="53">
        <v>5.0599999999999996</v>
      </c>
      <c r="I21" s="53">
        <v>4.09</v>
      </c>
      <c r="J21" s="54">
        <f t="shared" ref="J21:J24" si="4">(I21-H21)/H21</f>
        <v>-0.19169960474308298</v>
      </c>
    </row>
    <row r="22" spans="2:10" x14ac:dyDescent="0.25">
      <c r="B22" t="s">
        <v>19</v>
      </c>
      <c r="C22" s="27">
        <f>(C21-C20)/C20</f>
        <v>-0.22119627734187255</v>
      </c>
      <c r="D22" s="119"/>
      <c r="E22" s="2"/>
      <c r="G22" s="35" t="s">
        <v>8</v>
      </c>
      <c r="H22" s="53">
        <v>1.19</v>
      </c>
      <c r="I22" s="53">
        <v>0.56000000000000005</v>
      </c>
      <c r="J22" s="54">
        <f t="shared" si="4"/>
        <v>-0.52941176470588225</v>
      </c>
    </row>
    <row r="23" spans="2:10" ht="15.75" thickBot="1" x14ac:dyDescent="0.3">
      <c r="B23" s="14" t="s">
        <v>335</v>
      </c>
      <c r="C23" s="27">
        <v>7.0000000000000001E-3</v>
      </c>
      <c r="D23" s="1"/>
      <c r="G23" s="35" t="s">
        <v>11</v>
      </c>
      <c r="H23" s="53">
        <v>119.17999999999999</v>
      </c>
      <c r="I23" s="53">
        <v>61.42</v>
      </c>
      <c r="J23" s="54">
        <f t="shared" si="4"/>
        <v>-0.48464507467695916</v>
      </c>
    </row>
    <row r="24" spans="2:10" ht="15.75" thickBot="1" x14ac:dyDescent="0.3">
      <c r="B24" t="s">
        <v>20</v>
      </c>
      <c r="C24" s="28">
        <f>1+C23</f>
        <v>1.0069999999999999</v>
      </c>
      <c r="D24" s="1"/>
      <c r="G24" s="52" t="s">
        <v>14</v>
      </c>
      <c r="H24" s="55">
        <f>SUM(H20:H23)</f>
        <v>125.82</v>
      </c>
      <c r="I24" s="55">
        <f>SUM(I20:I23)</f>
        <v>66.27</v>
      </c>
      <c r="J24" s="56">
        <f t="shared" si="4"/>
        <v>-0.47329518359561279</v>
      </c>
    </row>
    <row r="25" spans="2:10" x14ac:dyDescent="0.25">
      <c r="B25" t="s">
        <v>21</v>
      </c>
      <c r="C25" s="28">
        <f>C22+1</f>
        <v>0.77880372265812747</v>
      </c>
      <c r="D25" s="2"/>
    </row>
    <row r="26" spans="2:10" x14ac:dyDescent="0.25">
      <c r="C26" s="1"/>
      <c r="E26" s="61"/>
    </row>
    <row r="27" spans="2:10" x14ac:dyDescent="0.25">
      <c r="B27" s="127" t="s">
        <v>22</v>
      </c>
      <c r="C27" s="128">
        <f>C24*C25</f>
        <v>0.7842553487167343</v>
      </c>
      <c r="E27" s="16"/>
    </row>
    <row r="30" spans="2:10" x14ac:dyDescent="0.25">
      <c r="B30" s="15" t="s">
        <v>23</v>
      </c>
    </row>
    <row r="32" spans="2:10" x14ac:dyDescent="0.25">
      <c r="B32" t="s">
        <v>24</v>
      </c>
      <c r="C32" s="27">
        <f>'IP Claims by DMIS'!M9/'IP Dispositions by DMIS'!M9</f>
        <v>3.5501730756533963E-2</v>
      </c>
    </row>
    <row r="33" spans="2:7" x14ac:dyDescent="0.25">
      <c r="B33" t="s">
        <v>333</v>
      </c>
      <c r="C33" s="27">
        <f>('IP Claims by DMIS'!N9/'IP Dispositions by DMIS'!N9)</f>
        <v>1.8929422830067023E-2</v>
      </c>
    </row>
    <row r="34" spans="2:7" x14ac:dyDescent="0.25">
      <c r="B34" t="s">
        <v>25</v>
      </c>
      <c r="C34" s="27">
        <f>(C33-C32)/C32</f>
        <v>-0.46680281702651544</v>
      </c>
      <c r="D34" s="119"/>
      <c r="E34" s="120"/>
      <c r="G34" s="2"/>
    </row>
    <row r="35" spans="2:7" x14ac:dyDescent="0.25">
      <c r="B35" s="14" t="s">
        <v>334</v>
      </c>
      <c r="C35" s="27">
        <v>3.5400000000000001E-2</v>
      </c>
      <c r="D35" s="1"/>
      <c r="E35" s="2"/>
      <c r="G35" s="2"/>
    </row>
    <row r="36" spans="2:7" x14ac:dyDescent="0.25">
      <c r="B36" t="s">
        <v>26</v>
      </c>
      <c r="C36" s="28">
        <f>1+C35</f>
        <v>1.0354000000000001</v>
      </c>
      <c r="D36" s="1"/>
      <c r="G36" s="2"/>
    </row>
    <row r="37" spans="2:7" x14ac:dyDescent="0.25">
      <c r="B37" t="s">
        <v>27</v>
      </c>
      <c r="C37" s="28">
        <f>C34+1</f>
        <v>0.53319718297348451</v>
      </c>
      <c r="D37" s="1"/>
      <c r="G37" s="2"/>
    </row>
    <row r="39" spans="2:7" x14ac:dyDescent="0.25">
      <c r="B39" s="127" t="s">
        <v>28</v>
      </c>
      <c r="C39" s="128">
        <f>C36*C37</f>
        <v>0.55207236325074593</v>
      </c>
    </row>
  </sheetData>
  <mergeCells count="3">
    <mergeCell ref="G2:J2"/>
    <mergeCell ref="G10:J10"/>
    <mergeCell ref="G18:J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44"/>
  <sheetViews>
    <sheetView topLeftCell="D1" workbookViewId="0">
      <selection activeCell="O6" sqref="O6"/>
    </sheetView>
  </sheetViews>
  <sheetFormatPr defaultRowHeight="15" x14ac:dyDescent="0.25"/>
  <cols>
    <col min="3" max="3" width="9.140625" customWidth="1"/>
    <col min="4" max="4" width="48.5703125" bestFit="1" customWidth="1"/>
    <col min="5" max="5" width="14.85546875" customWidth="1"/>
    <col min="6" max="6" width="17.42578125" customWidth="1"/>
    <col min="7" max="7" width="17.7109375" customWidth="1"/>
    <col min="8" max="8" width="18.140625" customWidth="1"/>
    <col min="9" max="9" width="17.5703125" customWidth="1"/>
    <col min="10" max="10" width="17" customWidth="1"/>
    <col min="11" max="11" width="22.7109375" customWidth="1"/>
    <col min="12" max="12" width="20.140625" customWidth="1"/>
    <col min="15" max="15" width="14.85546875" customWidth="1"/>
    <col min="16" max="16" width="17.5703125" customWidth="1"/>
    <col min="17" max="17" width="21" customWidth="1"/>
  </cols>
  <sheetData>
    <row r="1" spans="1:18" x14ac:dyDescent="0.25">
      <c r="A1" s="18" t="s">
        <v>29</v>
      </c>
      <c r="B1" s="18"/>
      <c r="C1" s="3"/>
      <c r="D1" s="3"/>
      <c r="E1" s="3"/>
      <c r="F1" s="3"/>
      <c r="G1" s="3"/>
      <c r="H1" s="3"/>
      <c r="I1" s="3"/>
      <c r="J1" s="3"/>
    </row>
    <row r="3" spans="1:18" ht="15.75" thickBot="1" x14ac:dyDescent="0.3">
      <c r="A3" s="67"/>
      <c r="B3" s="66" t="s">
        <v>30</v>
      </c>
      <c r="C3" s="67" t="s">
        <v>31</v>
      </c>
      <c r="D3" s="67" t="s">
        <v>32</v>
      </c>
      <c r="E3" s="4"/>
      <c r="F3" s="18" t="s">
        <v>33</v>
      </c>
      <c r="G3" s="4"/>
      <c r="H3" s="3"/>
      <c r="I3" s="3"/>
      <c r="J3" s="3"/>
    </row>
    <row r="4" spans="1:18" ht="15.75" thickBot="1" x14ac:dyDescent="0.3">
      <c r="A4" s="3"/>
      <c r="B4" s="3"/>
      <c r="C4" s="3"/>
      <c r="D4" s="3"/>
      <c r="E4" s="33" t="s">
        <v>34</v>
      </c>
      <c r="F4" s="33" t="s">
        <v>35</v>
      </c>
      <c r="G4" s="33" t="s">
        <v>36</v>
      </c>
      <c r="H4" s="34" t="s">
        <v>37</v>
      </c>
      <c r="I4" s="34" t="s">
        <v>38</v>
      </c>
      <c r="J4" s="33" t="s">
        <v>328</v>
      </c>
      <c r="K4" s="32" t="s">
        <v>39</v>
      </c>
      <c r="L4" s="13" t="s">
        <v>329</v>
      </c>
      <c r="N4" s="5"/>
      <c r="O4" s="39" t="s">
        <v>5</v>
      </c>
      <c r="P4" s="39" t="s">
        <v>6</v>
      </c>
      <c r="Q4" s="39" t="s">
        <v>329</v>
      </c>
    </row>
    <row r="5" spans="1:18" x14ac:dyDescent="0.25">
      <c r="A5" s="63"/>
      <c r="B5" s="3" t="s">
        <v>12</v>
      </c>
      <c r="C5" s="63" t="s">
        <v>40</v>
      </c>
      <c r="D5" s="63" t="s">
        <v>41</v>
      </c>
      <c r="E5" s="42">
        <v>0</v>
      </c>
      <c r="F5" s="42" t="s">
        <v>336</v>
      </c>
      <c r="G5" s="42">
        <v>156762.37</v>
      </c>
      <c r="H5" s="42">
        <v>159863.37</v>
      </c>
      <c r="I5" s="42">
        <v>130630</v>
      </c>
      <c r="J5" s="116">
        <v>114054.36</v>
      </c>
      <c r="K5" s="68">
        <v>0.7842553487167343</v>
      </c>
      <c r="L5" s="17">
        <f t="shared" ref="L5:L36" si="0">IFERROR((J5*K5),"")</f>
        <v>89447.741874463958</v>
      </c>
      <c r="N5" s="19" t="s">
        <v>12</v>
      </c>
      <c r="O5" s="36">
        <f>SUM(I5:I16)</f>
        <v>350925.36</v>
      </c>
      <c r="P5" s="36">
        <f t="shared" ref="P5" si="1">SUM(J5:J16)</f>
        <v>230394.64999999997</v>
      </c>
      <c r="Q5" s="36">
        <f>SUM(L5:L16)</f>
        <v>180688.23657821998</v>
      </c>
    </row>
    <row r="6" spans="1:18" x14ac:dyDescent="0.25">
      <c r="A6" s="63"/>
      <c r="B6" s="3" t="s">
        <v>12</v>
      </c>
      <c r="C6" s="63" t="s">
        <v>42</v>
      </c>
      <c r="D6" s="63" t="s">
        <v>43</v>
      </c>
      <c r="E6" s="42">
        <v>0</v>
      </c>
      <c r="F6" s="42">
        <v>2826.33</v>
      </c>
      <c r="G6" s="42">
        <v>4.8499999999999996</v>
      </c>
      <c r="H6" s="42">
        <v>0</v>
      </c>
      <c r="I6" s="42">
        <v>3812.28</v>
      </c>
      <c r="J6" s="116">
        <v>12193.06</v>
      </c>
      <c r="K6" s="68">
        <v>0.7842553487167343</v>
      </c>
      <c r="L6" s="17">
        <f t="shared" si="0"/>
        <v>9562.4725222240631</v>
      </c>
      <c r="N6" s="20" t="s">
        <v>9</v>
      </c>
      <c r="O6" s="37">
        <f>SUM(I17:I20)</f>
        <v>3446529.7899999996</v>
      </c>
      <c r="P6" s="37">
        <f t="shared" ref="P6" si="2">SUM(J17:J20)</f>
        <v>3651640.46</v>
      </c>
      <c r="Q6" s="37">
        <f>SUM(L17:L20)</f>
        <v>2863818.5623454358</v>
      </c>
    </row>
    <row r="7" spans="1:18" x14ac:dyDescent="0.25">
      <c r="A7" s="63"/>
      <c r="B7" s="3" t="s">
        <v>12</v>
      </c>
      <c r="C7" s="63" t="s">
        <v>44</v>
      </c>
      <c r="D7" s="63" t="s">
        <v>45</v>
      </c>
      <c r="E7" s="42">
        <v>0</v>
      </c>
      <c r="F7" s="42">
        <v>298.11</v>
      </c>
      <c r="G7" s="42">
        <v>0</v>
      </c>
      <c r="H7" s="42">
        <v>0</v>
      </c>
      <c r="I7" s="42">
        <v>6.34</v>
      </c>
      <c r="J7" s="116">
        <v>0</v>
      </c>
      <c r="K7" s="68">
        <v>0.7842553487167343</v>
      </c>
      <c r="L7" s="17">
        <f t="shared" si="0"/>
        <v>0</v>
      </c>
      <c r="N7" s="20" t="s">
        <v>8</v>
      </c>
      <c r="O7" s="37">
        <f>SUM(I21:I28)</f>
        <v>786025.80999999994</v>
      </c>
      <c r="P7" s="37">
        <f t="shared" ref="P7" si="3">SUM(J21:J28)</f>
        <v>480038.43</v>
      </c>
      <c r="Q7" s="37">
        <f>SUM(L21:L28)</f>
        <v>376472.70631708368</v>
      </c>
    </row>
    <row r="8" spans="1:18" ht="15.75" thickBot="1" x14ac:dyDescent="0.3">
      <c r="A8" s="63"/>
      <c r="B8" s="3" t="s">
        <v>12</v>
      </c>
      <c r="C8" s="63" t="s">
        <v>46</v>
      </c>
      <c r="D8" s="63" t="s">
        <v>47</v>
      </c>
      <c r="E8" s="42">
        <v>9060.65</v>
      </c>
      <c r="F8" s="42" t="s">
        <v>336</v>
      </c>
      <c r="G8" s="42" t="s">
        <v>336</v>
      </c>
      <c r="H8" s="42" t="s">
        <v>336</v>
      </c>
      <c r="I8" s="42">
        <v>74817.81</v>
      </c>
      <c r="J8" s="116" t="s">
        <v>336</v>
      </c>
      <c r="K8" s="68">
        <v>0.7842553487167343</v>
      </c>
      <c r="L8" s="17" t="str">
        <f t="shared" si="0"/>
        <v/>
      </c>
      <c r="N8" s="20" t="s">
        <v>48</v>
      </c>
      <c r="O8" s="37">
        <f>SUM(I29:I142)</f>
        <v>86920560.219999969</v>
      </c>
      <c r="P8" s="37">
        <f t="shared" ref="P8" si="4">SUM(J29:J142)</f>
        <v>62577866.039999999</v>
      </c>
      <c r="Q8" s="37">
        <f>SUM(L29:L142)</f>
        <v>49077026.153149262</v>
      </c>
    </row>
    <row r="9" spans="1:18" ht="15.75" thickBot="1" x14ac:dyDescent="0.3">
      <c r="A9" s="63"/>
      <c r="B9" s="3" t="s">
        <v>12</v>
      </c>
      <c r="C9" s="63" t="s">
        <v>49</v>
      </c>
      <c r="D9" s="63" t="s">
        <v>50</v>
      </c>
      <c r="E9" s="42">
        <v>1834.94</v>
      </c>
      <c r="F9" s="42">
        <v>28548.04</v>
      </c>
      <c r="G9" s="42">
        <v>15488.24</v>
      </c>
      <c r="H9" s="42">
        <v>33911.629999999997</v>
      </c>
      <c r="I9" s="42" t="s">
        <v>336</v>
      </c>
      <c r="J9" s="116">
        <v>47241.25</v>
      </c>
      <c r="K9" s="68">
        <v>0.7842553487167343</v>
      </c>
      <c r="L9" s="17">
        <f t="shared" si="0"/>
        <v>37049.202992564424</v>
      </c>
      <c r="N9" s="21" t="s">
        <v>51</v>
      </c>
      <c r="O9" s="38">
        <f>SUM(I5:I142)</f>
        <v>91504041.179999962</v>
      </c>
      <c r="P9" s="38">
        <f>SUM(J5:J142)</f>
        <v>66939939.579999991</v>
      </c>
      <c r="Q9" s="38">
        <f>SUM(L5:L142)</f>
        <v>52498005.658390015</v>
      </c>
    </row>
    <row r="10" spans="1:18" x14ac:dyDescent="0.25">
      <c r="A10" s="63"/>
      <c r="B10" s="3" t="s">
        <v>12</v>
      </c>
      <c r="C10" s="63" t="s">
        <v>52</v>
      </c>
      <c r="D10" s="63" t="s">
        <v>53</v>
      </c>
      <c r="E10" s="42">
        <v>85363.59</v>
      </c>
      <c r="F10" s="42">
        <v>63582.38</v>
      </c>
      <c r="G10" s="42">
        <v>127237.31</v>
      </c>
      <c r="H10" s="42">
        <v>82374.009999999995</v>
      </c>
      <c r="I10" s="42">
        <v>47133.64</v>
      </c>
      <c r="J10" s="116" t="s">
        <v>336</v>
      </c>
      <c r="K10" s="68">
        <v>0.7842553487167343</v>
      </c>
      <c r="L10" s="17" t="str">
        <f t="shared" si="0"/>
        <v/>
      </c>
      <c r="Q10" s="23"/>
    </row>
    <row r="11" spans="1:18" x14ac:dyDescent="0.25">
      <c r="A11" s="63"/>
      <c r="B11" s="3" t="s">
        <v>12</v>
      </c>
      <c r="C11" s="63" t="s">
        <v>54</v>
      </c>
      <c r="D11" s="63" t="s">
        <v>55</v>
      </c>
      <c r="E11" s="42" t="s">
        <v>336</v>
      </c>
      <c r="F11" s="42" t="s">
        <v>336</v>
      </c>
      <c r="G11" s="42" t="s">
        <v>336</v>
      </c>
      <c r="H11" s="42" t="s">
        <v>336</v>
      </c>
      <c r="I11" s="42" t="s">
        <v>336</v>
      </c>
      <c r="J11" s="116" t="s">
        <v>336</v>
      </c>
      <c r="K11" s="68">
        <v>0.7842553487167343</v>
      </c>
      <c r="L11" s="17" t="str">
        <f t="shared" si="0"/>
        <v/>
      </c>
      <c r="O11" s="114"/>
      <c r="P11" s="114"/>
      <c r="Q11" s="115"/>
      <c r="R11" s="115"/>
    </row>
    <row r="12" spans="1:18" x14ac:dyDescent="0.25">
      <c r="A12" s="63"/>
      <c r="B12" s="3" t="s">
        <v>12</v>
      </c>
      <c r="C12" s="63" t="s">
        <v>56</v>
      </c>
      <c r="D12" s="63" t="s">
        <v>57</v>
      </c>
      <c r="E12" s="42">
        <v>0</v>
      </c>
      <c r="F12" s="42">
        <v>5780.71</v>
      </c>
      <c r="G12" s="42">
        <v>15107.74</v>
      </c>
      <c r="H12" s="42">
        <v>13979.2</v>
      </c>
      <c r="I12" s="42">
        <v>17133.48</v>
      </c>
      <c r="J12" s="116">
        <v>21675.13</v>
      </c>
      <c r="K12" s="68">
        <v>0.7842553487167343</v>
      </c>
      <c r="L12" s="17">
        <f t="shared" si="0"/>
        <v>16998.836636630549</v>
      </c>
      <c r="O12" s="114"/>
      <c r="P12" s="114"/>
      <c r="Q12" s="115"/>
      <c r="R12" s="115"/>
    </row>
    <row r="13" spans="1:18" x14ac:dyDescent="0.25">
      <c r="A13" s="63"/>
      <c r="B13" s="3" t="s">
        <v>12</v>
      </c>
      <c r="C13" s="63" t="s">
        <v>58</v>
      </c>
      <c r="D13" s="63" t="s">
        <v>59</v>
      </c>
      <c r="E13" s="42">
        <v>3270.09</v>
      </c>
      <c r="F13" s="42">
        <v>20577.919999999998</v>
      </c>
      <c r="G13" s="42">
        <v>24593.47</v>
      </c>
      <c r="H13" s="42">
        <v>25713.7</v>
      </c>
      <c r="I13" s="42">
        <v>24079.279999999999</v>
      </c>
      <c r="J13" s="116">
        <v>23034.99</v>
      </c>
      <c r="K13" s="68">
        <v>0.7842553487167343</v>
      </c>
      <c r="L13" s="17">
        <f t="shared" si="0"/>
        <v>18065.314115136487</v>
      </c>
      <c r="O13" s="114"/>
      <c r="P13" s="114"/>
      <c r="Q13" s="115"/>
      <c r="R13" s="115"/>
    </row>
    <row r="14" spans="1:18" x14ac:dyDescent="0.25">
      <c r="A14" s="63"/>
      <c r="B14" s="3" t="s">
        <v>12</v>
      </c>
      <c r="C14" s="63" t="s">
        <v>60</v>
      </c>
      <c r="D14" s="63" t="s">
        <v>61</v>
      </c>
      <c r="E14" s="42">
        <v>0</v>
      </c>
      <c r="F14" s="42">
        <v>0</v>
      </c>
      <c r="G14" s="42">
        <v>10671.64</v>
      </c>
      <c r="H14" s="42">
        <v>7982.57</v>
      </c>
      <c r="I14" s="42">
        <v>8711.0499999999993</v>
      </c>
      <c r="J14" s="116">
        <v>12195.86</v>
      </c>
      <c r="K14" s="68">
        <v>0.7842553487167343</v>
      </c>
      <c r="L14" s="17">
        <f t="shared" si="0"/>
        <v>9564.6684372004711</v>
      </c>
      <c r="O14" s="114"/>
      <c r="P14" s="114"/>
      <c r="Q14" s="115"/>
      <c r="R14" s="115"/>
    </row>
    <row r="15" spans="1:18" x14ac:dyDescent="0.25">
      <c r="A15" s="63"/>
      <c r="B15" s="3" t="s">
        <v>12</v>
      </c>
      <c r="C15" s="63" t="s">
        <v>62</v>
      </c>
      <c r="D15" s="63" t="s">
        <v>63</v>
      </c>
      <c r="E15" s="42">
        <v>0</v>
      </c>
      <c r="F15" s="42">
        <v>21410.66</v>
      </c>
      <c r="G15" s="42">
        <v>45494.14</v>
      </c>
      <c r="H15" s="42">
        <v>35105.74</v>
      </c>
      <c r="I15" s="42">
        <v>36280.14</v>
      </c>
      <c r="J15" s="116" t="s">
        <v>336</v>
      </c>
      <c r="K15" s="68">
        <v>0.7842553487167343</v>
      </c>
      <c r="L15" s="17" t="str">
        <f t="shared" si="0"/>
        <v/>
      </c>
      <c r="O15" s="114"/>
      <c r="P15" s="114"/>
      <c r="Q15" s="115"/>
      <c r="R15" s="115"/>
    </row>
    <row r="16" spans="1:18" x14ac:dyDescent="0.25">
      <c r="A16" s="63"/>
      <c r="B16" s="3" t="s">
        <v>12</v>
      </c>
      <c r="C16" s="63" t="s">
        <v>64</v>
      </c>
      <c r="D16" s="63" t="s">
        <v>65</v>
      </c>
      <c r="E16" s="42">
        <v>0</v>
      </c>
      <c r="F16" s="42" t="s">
        <v>336</v>
      </c>
      <c r="G16" s="42" t="s">
        <v>336</v>
      </c>
      <c r="H16" s="42">
        <v>21641.11</v>
      </c>
      <c r="I16" s="42">
        <v>8321.34</v>
      </c>
      <c r="J16" s="116" t="s">
        <v>336</v>
      </c>
      <c r="K16" s="68">
        <v>0.7842553487167343</v>
      </c>
      <c r="L16" s="17" t="str">
        <f t="shared" si="0"/>
        <v/>
      </c>
    </row>
    <row r="17" spans="1:12" x14ac:dyDescent="0.25">
      <c r="A17" s="63"/>
      <c r="B17" s="3" t="s">
        <v>9</v>
      </c>
      <c r="C17" s="63" t="s">
        <v>66</v>
      </c>
      <c r="D17" s="63" t="s">
        <v>67</v>
      </c>
      <c r="E17" s="42">
        <v>752006.71</v>
      </c>
      <c r="F17" s="42">
        <v>1877785.48</v>
      </c>
      <c r="G17" s="42">
        <v>3295272.01</v>
      </c>
      <c r="H17" s="42">
        <v>3091177.56</v>
      </c>
      <c r="I17" s="42">
        <v>2649375.98</v>
      </c>
      <c r="J17" s="116">
        <v>2648449.52</v>
      </c>
      <c r="K17" s="68">
        <v>0.7842553487167343</v>
      </c>
      <c r="L17" s="17">
        <f t="shared" si="0"/>
        <v>2077060.7018662675</v>
      </c>
    </row>
    <row r="18" spans="1:12" x14ac:dyDescent="0.25">
      <c r="A18" s="63"/>
      <c r="B18" s="3" t="s">
        <v>9</v>
      </c>
      <c r="C18" s="63" t="s">
        <v>68</v>
      </c>
      <c r="D18" s="63" t="s">
        <v>69</v>
      </c>
      <c r="E18" s="42">
        <v>279786.5</v>
      </c>
      <c r="F18" s="42">
        <v>183382.82</v>
      </c>
      <c r="G18" s="42">
        <v>237070.06</v>
      </c>
      <c r="H18" s="42">
        <v>287348.09000000003</v>
      </c>
      <c r="I18" s="42">
        <v>292804.78000000003</v>
      </c>
      <c r="J18" s="116">
        <v>384605.39</v>
      </c>
      <c r="K18" s="68">
        <v>0.7842553487167343</v>
      </c>
      <c r="L18" s="17">
        <f t="shared" si="0"/>
        <v>301628.8342527856</v>
      </c>
    </row>
    <row r="19" spans="1:12" x14ac:dyDescent="0.25">
      <c r="A19" s="63"/>
      <c r="B19" s="3" t="s">
        <v>9</v>
      </c>
      <c r="C19" s="63" t="s">
        <v>70</v>
      </c>
      <c r="D19" s="63" t="s">
        <v>71</v>
      </c>
      <c r="E19" s="42">
        <v>4429.91</v>
      </c>
      <c r="F19" s="42">
        <v>12095.35</v>
      </c>
      <c r="G19" s="42">
        <v>12688.36</v>
      </c>
      <c r="H19" s="42">
        <v>40741.379999999997</v>
      </c>
      <c r="I19" s="42">
        <v>56733.07</v>
      </c>
      <c r="J19" s="116">
        <v>52896.32</v>
      </c>
      <c r="K19" s="68">
        <v>0.7842553487167343</v>
      </c>
      <c r="L19" s="17">
        <f t="shared" si="0"/>
        <v>41484.221887431966</v>
      </c>
    </row>
    <row r="20" spans="1:12" x14ac:dyDescent="0.25">
      <c r="A20" s="63"/>
      <c r="B20" s="3" t="s">
        <v>9</v>
      </c>
      <c r="C20" s="63" t="s">
        <v>72</v>
      </c>
      <c r="D20" s="63" t="s">
        <v>73</v>
      </c>
      <c r="E20" s="42">
        <v>361471.35</v>
      </c>
      <c r="F20" s="42">
        <v>370854.25</v>
      </c>
      <c r="G20" s="42">
        <v>511628.75</v>
      </c>
      <c r="H20" s="42">
        <v>491860.07</v>
      </c>
      <c r="I20" s="42">
        <v>447615.96</v>
      </c>
      <c r="J20" s="116">
        <v>565689.23</v>
      </c>
      <c r="K20" s="68">
        <v>0.7842553487167343</v>
      </c>
      <c r="L20" s="17">
        <f t="shared" si="0"/>
        <v>443644.8043389509</v>
      </c>
    </row>
    <row r="21" spans="1:12" x14ac:dyDescent="0.25">
      <c r="A21" s="63"/>
      <c r="B21" s="3" t="s">
        <v>8</v>
      </c>
      <c r="C21" s="63" t="s">
        <v>76</v>
      </c>
      <c r="D21" s="63" t="s">
        <v>77</v>
      </c>
      <c r="E21" s="42">
        <v>193296.78</v>
      </c>
      <c r="F21" s="42">
        <v>226926.59</v>
      </c>
      <c r="G21" s="42">
        <v>189576.94</v>
      </c>
      <c r="H21" s="42">
        <v>243364.13</v>
      </c>
      <c r="I21" s="42">
        <v>195475.53</v>
      </c>
      <c r="J21" s="116">
        <v>116042.68</v>
      </c>
      <c r="K21" s="68">
        <v>0.7842553487167343</v>
      </c>
      <c r="L21" s="17">
        <f t="shared" si="0"/>
        <v>91007.092469424402</v>
      </c>
    </row>
    <row r="22" spans="1:12" x14ac:dyDescent="0.25">
      <c r="A22" s="63"/>
      <c r="B22" s="66" t="s">
        <v>8</v>
      </c>
      <c r="C22" s="63" t="s">
        <v>80</v>
      </c>
      <c r="D22" s="63" t="s">
        <v>81</v>
      </c>
      <c r="E22" s="42">
        <v>114165.06</v>
      </c>
      <c r="F22" s="42">
        <v>242934.56</v>
      </c>
      <c r="G22" s="42">
        <v>163989.92000000001</v>
      </c>
      <c r="H22" s="42">
        <v>167645.44</v>
      </c>
      <c r="I22" s="42">
        <v>216829.06</v>
      </c>
      <c r="J22" s="116">
        <v>58191.06</v>
      </c>
      <c r="K22" s="68">
        <v>0.7842553487167343</v>
      </c>
      <c r="L22" s="17">
        <f t="shared" si="0"/>
        <v>45636.650052496407</v>
      </c>
    </row>
    <row r="23" spans="1:12" x14ac:dyDescent="0.25">
      <c r="A23" s="63"/>
      <c r="B23" s="3" t="s">
        <v>8</v>
      </c>
      <c r="C23" s="63" t="s">
        <v>118</v>
      </c>
      <c r="D23" s="63" t="s">
        <v>119</v>
      </c>
      <c r="E23" s="42" t="s">
        <v>336</v>
      </c>
      <c r="F23" s="42" t="s">
        <v>336</v>
      </c>
      <c r="G23" s="42" t="s">
        <v>336</v>
      </c>
      <c r="H23" s="42" t="s">
        <v>336</v>
      </c>
      <c r="I23" s="42" t="s">
        <v>336</v>
      </c>
      <c r="J23" s="116" t="s">
        <v>336</v>
      </c>
      <c r="K23" s="68">
        <v>0.7842553487167343</v>
      </c>
      <c r="L23" s="17" t="str">
        <f t="shared" si="0"/>
        <v/>
      </c>
    </row>
    <row r="24" spans="1:12" x14ac:dyDescent="0.25">
      <c r="A24" s="65"/>
      <c r="B24" s="3" t="s">
        <v>8</v>
      </c>
      <c r="C24" s="65" t="s">
        <v>120</v>
      </c>
      <c r="D24" s="65" t="s">
        <v>121</v>
      </c>
      <c r="E24" s="42" t="s">
        <v>336</v>
      </c>
      <c r="F24" s="42" t="s">
        <v>336</v>
      </c>
      <c r="G24" s="42" t="s">
        <v>336</v>
      </c>
      <c r="H24" s="42" t="s">
        <v>336</v>
      </c>
      <c r="I24" s="42" t="s">
        <v>336</v>
      </c>
      <c r="J24" s="116" t="s">
        <v>336</v>
      </c>
      <c r="K24" s="68">
        <v>0.7842553487167343</v>
      </c>
      <c r="L24" s="17" t="str">
        <f t="shared" si="0"/>
        <v/>
      </c>
    </row>
    <row r="25" spans="1:12" x14ac:dyDescent="0.25">
      <c r="A25" s="65"/>
      <c r="B25" s="3" t="s">
        <v>8</v>
      </c>
      <c r="C25" s="65" t="s">
        <v>122</v>
      </c>
      <c r="D25" s="65" t="s">
        <v>123</v>
      </c>
      <c r="E25" s="42">
        <v>156539.79</v>
      </c>
      <c r="F25" s="42">
        <v>135084.84</v>
      </c>
      <c r="G25" s="42">
        <v>181620.64</v>
      </c>
      <c r="H25" s="42">
        <v>334582.8</v>
      </c>
      <c r="I25" s="42">
        <v>373721.22</v>
      </c>
      <c r="J25" s="116">
        <v>305804.69</v>
      </c>
      <c r="K25" s="68">
        <v>0.7842553487167343</v>
      </c>
      <c r="L25" s="17">
        <f t="shared" si="0"/>
        <v>239828.96379516282</v>
      </c>
    </row>
    <row r="26" spans="1:12" x14ac:dyDescent="0.25">
      <c r="A26" s="63"/>
      <c r="B26" s="3" t="s">
        <v>8</v>
      </c>
      <c r="C26" s="63" t="s">
        <v>124</v>
      </c>
      <c r="D26" s="63" t="s">
        <v>125</v>
      </c>
      <c r="E26" s="42" t="s">
        <v>336</v>
      </c>
      <c r="F26" s="42" t="s">
        <v>336</v>
      </c>
      <c r="G26" s="42" t="s">
        <v>336</v>
      </c>
      <c r="H26" s="42" t="s">
        <v>336</v>
      </c>
      <c r="I26" s="42" t="s">
        <v>336</v>
      </c>
      <c r="J26" s="116" t="s">
        <v>336</v>
      </c>
      <c r="K26" s="68">
        <v>0.7842553487167343</v>
      </c>
      <c r="L26" s="17" t="str">
        <f t="shared" si="0"/>
        <v/>
      </c>
    </row>
    <row r="27" spans="1:12" x14ac:dyDescent="0.25">
      <c r="A27" s="65"/>
      <c r="B27" s="3" t="s">
        <v>8</v>
      </c>
      <c r="C27" s="65" t="s">
        <v>126</v>
      </c>
      <c r="D27" s="65" t="s">
        <v>127</v>
      </c>
      <c r="E27" s="42" t="s">
        <v>336</v>
      </c>
      <c r="F27" s="42" t="s">
        <v>336</v>
      </c>
      <c r="G27" s="42" t="s">
        <v>336</v>
      </c>
      <c r="H27" s="42" t="s">
        <v>336</v>
      </c>
      <c r="I27" s="42" t="s">
        <v>336</v>
      </c>
      <c r="J27" s="116" t="s">
        <v>336</v>
      </c>
      <c r="K27" s="68">
        <v>0.7842553487167343</v>
      </c>
      <c r="L27" s="17" t="str">
        <f t="shared" si="0"/>
        <v/>
      </c>
    </row>
    <row r="28" spans="1:12" x14ac:dyDescent="0.25">
      <c r="A28" s="65"/>
      <c r="B28" s="3" t="s">
        <v>8</v>
      </c>
      <c r="C28" s="65" t="s">
        <v>128</v>
      </c>
      <c r="D28" s="65" t="s">
        <v>129</v>
      </c>
      <c r="E28" s="42" t="s">
        <v>336</v>
      </c>
      <c r="F28" s="42" t="s">
        <v>336</v>
      </c>
      <c r="G28" s="42" t="s">
        <v>336</v>
      </c>
      <c r="H28" s="42" t="s">
        <v>336</v>
      </c>
      <c r="I28" s="42" t="s">
        <v>336</v>
      </c>
      <c r="J28" s="116" t="s">
        <v>336</v>
      </c>
      <c r="K28" s="68">
        <v>0.7842553487167343</v>
      </c>
      <c r="L28" s="17" t="str">
        <f t="shared" si="0"/>
        <v/>
      </c>
    </row>
    <row r="29" spans="1:12" x14ac:dyDescent="0.25">
      <c r="A29" s="63"/>
      <c r="B29" s="3" t="s">
        <v>11</v>
      </c>
      <c r="C29" s="63" t="s">
        <v>130</v>
      </c>
      <c r="D29" s="63" t="s">
        <v>131</v>
      </c>
      <c r="E29" s="42">
        <v>512102.79</v>
      </c>
      <c r="F29" s="42">
        <v>2770815.31</v>
      </c>
      <c r="G29" s="42">
        <v>2507652.5499999998</v>
      </c>
      <c r="H29" s="42">
        <v>2427276.5</v>
      </c>
      <c r="I29" s="42">
        <v>1792099.65</v>
      </c>
      <c r="J29" s="116">
        <v>1493470.11</v>
      </c>
      <c r="K29" s="68">
        <v>0.7842553487167343</v>
      </c>
      <c r="L29" s="17">
        <f t="shared" si="0"/>
        <v>1171261.9219160697</v>
      </c>
    </row>
    <row r="30" spans="1:12" x14ac:dyDescent="0.25">
      <c r="A30" s="63"/>
      <c r="B30" s="3" t="s">
        <v>11</v>
      </c>
      <c r="C30" s="63" t="s">
        <v>132</v>
      </c>
      <c r="D30" s="63" t="s">
        <v>133</v>
      </c>
      <c r="E30" s="42">
        <v>2036472.44</v>
      </c>
      <c r="F30" s="42">
        <v>2461192.64</v>
      </c>
      <c r="G30" s="42">
        <v>2171903.59</v>
      </c>
      <c r="H30" s="42">
        <v>2716677.34</v>
      </c>
      <c r="I30" s="42">
        <v>2346493.7799999998</v>
      </c>
      <c r="J30" s="116">
        <v>1444878.48</v>
      </c>
      <c r="K30" s="68">
        <v>0.7842553487167343</v>
      </c>
      <c r="L30" s="17">
        <f t="shared" si="0"/>
        <v>1133153.676185705</v>
      </c>
    </row>
    <row r="31" spans="1:12" x14ac:dyDescent="0.25">
      <c r="A31" s="63"/>
      <c r="B31" s="3" t="s">
        <v>11</v>
      </c>
      <c r="C31" s="63" t="s">
        <v>134</v>
      </c>
      <c r="D31" s="63" t="s">
        <v>135</v>
      </c>
      <c r="E31" s="42">
        <v>141562.07</v>
      </c>
      <c r="F31" s="42">
        <v>570290.12</v>
      </c>
      <c r="G31" s="42">
        <v>1944815.26</v>
      </c>
      <c r="H31" s="42">
        <v>651445.9</v>
      </c>
      <c r="I31" s="42">
        <v>1599689.95</v>
      </c>
      <c r="J31" s="116">
        <v>757371.65</v>
      </c>
      <c r="K31" s="68">
        <v>0.7842553487167343</v>
      </c>
      <c r="L31" s="17">
        <f t="shared" si="0"/>
        <v>593972.76747891842</v>
      </c>
    </row>
    <row r="32" spans="1:12" x14ac:dyDescent="0.25">
      <c r="A32" s="63"/>
      <c r="B32" s="3" t="s">
        <v>11</v>
      </c>
      <c r="C32" s="63" t="s">
        <v>136</v>
      </c>
      <c r="D32" s="63" t="s">
        <v>137</v>
      </c>
      <c r="E32" s="42">
        <v>1013642.64</v>
      </c>
      <c r="F32" s="42">
        <v>1392109.92</v>
      </c>
      <c r="G32" s="42">
        <v>1131203.99</v>
      </c>
      <c r="H32" s="42">
        <v>1125989.76</v>
      </c>
      <c r="I32" s="42">
        <v>997128.32</v>
      </c>
      <c r="J32" s="116">
        <v>585775.71</v>
      </c>
      <c r="K32" s="68">
        <v>0.7842553487167343</v>
      </c>
      <c r="L32" s="17">
        <f t="shared" si="0"/>
        <v>459397.73371584259</v>
      </c>
    </row>
    <row r="33" spans="1:12" x14ac:dyDescent="0.25">
      <c r="A33" s="63"/>
      <c r="B33" s="3" t="s">
        <v>11</v>
      </c>
      <c r="C33" s="63" t="s">
        <v>138</v>
      </c>
      <c r="D33" s="63" t="s">
        <v>139</v>
      </c>
      <c r="E33" s="42">
        <v>4585155.71</v>
      </c>
      <c r="F33" s="42">
        <v>4803679.47</v>
      </c>
      <c r="G33" s="42">
        <v>4926285.66</v>
      </c>
      <c r="H33" s="42">
        <v>4379726.08</v>
      </c>
      <c r="I33" s="42">
        <v>3668961.98</v>
      </c>
      <c r="J33" s="116">
        <v>2283803.16</v>
      </c>
      <c r="K33" s="68">
        <v>0.7842553487167343</v>
      </c>
      <c r="L33" s="17">
        <f t="shared" si="0"/>
        <v>1791084.8436461799</v>
      </c>
    </row>
    <row r="34" spans="1:12" x14ac:dyDescent="0.25">
      <c r="A34" s="63"/>
      <c r="B34" s="3" t="s">
        <v>11</v>
      </c>
      <c r="C34" s="63" t="s">
        <v>140</v>
      </c>
      <c r="D34" s="63" t="s">
        <v>141</v>
      </c>
      <c r="E34" s="42">
        <v>317699.37</v>
      </c>
      <c r="F34" s="42">
        <v>351509.97</v>
      </c>
      <c r="G34" s="42">
        <v>256947.1</v>
      </c>
      <c r="H34" s="42">
        <v>277029.24</v>
      </c>
      <c r="I34" s="42">
        <v>172289.93</v>
      </c>
      <c r="J34" s="116">
        <v>126133.75</v>
      </c>
      <c r="K34" s="68">
        <v>0.7842553487167343</v>
      </c>
      <c r="L34" s="17">
        <f t="shared" si="0"/>
        <v>98921.068091199384</v>
      </c>
    </row>
    <row r="35" spans="1:12" x14ac:dyDescent="0.25">
      <c r="A35" s="63"/>
      <c r="B35" s="3" t="s">
        <v>11</v>
      </c>
      <c r="C35" s="63" t="s">
        <v>142</v>
      </c>
      <c r="D35" s="63" t="s">
        <v>143</v>
      </c>
      <c r="E35" s="42">
        <v>548010.12</v>
      </c>
      <c r="F35" s="42">
        <v>548684.73</v>
      </c>
      <c r="G35" s="42">
        <v>524976.07999999996</v>
      </c>
      <c r="H35" s="42">
        <v>487309.75</v>
      </c>
      <c r="I35" s="42">
        <v>460766.1</v>
      </c>
      <c r="J35" s="116">
        <v>397000.13</v>
      </c>
      <c r="K35" s="68">
        <v>0.7842553487167343</v>
      </c>
      <c r="L35" s="17">
        <f t="shared" si="0"/>
        <v>311349.47539373883</v>
      </c>
    </row>
    <row r="36" spans="1:12" x14ac:dyDescent="0.25">
      <c r="A36" s="63"/>
      <c r="B36" s="3" t="s">
        <v>11</v>
      </c>
      <c r="C36" s="63" t="s">
        <v>144</v>
      </c>
      <c r="D36" s="63" t="s">
        <v>145</v>
      </c>
      <c r="E36" s="42">
        <v>204393.84</v>
      </c>
      <c r="F36" s="42">
        <v>303423.49</v>
      </c>
      <c r="G36" s="42">
        <v>181624.53</v>
      </c>
      <c r="H36" s="42">
        <v>197988.22</v>
      </c>
      <c r="I36" s="42">
        <v>172504.79</v>
      </c>
      <c r="J36" s="116">
        <v>159242.85999999999</v>
      </c>
      <c r="K36" s="68">
        <v>0.7842553487167343</v>
      </c>
      <c r="L36" s="17">
        <f t="shared" si="0"/>
        <v>124887.06469995009</v>
      </c>
    </row>
    <row r="37" spans="1:12" x14ac:dyDescent="0.25">
      <c r="A37" s="63"/>
      <c r="B37" s="3" t="s">
        <v>11</v>
      </c>
      <c r="C37" s="63" t="s">
        <v>146</v>
      </c>
      <c r="D37" s="63" t="s">
        <v>147</v>
      </c>
      <c r="E37" s="42">
        <v>118799.01</v>
      </c>
      <c r="F37" s="42">
        <v>339086.03</v>
      </c>
      <c r="G37" s="42">
        <v>237837.29</v>
      </c>
      <c r="H37" s="42">
        <v>370700.59</v>
      </c>
      <c r="I37" s="42">
        <v>382663.61</v>
      </c>
      <c r="J37" s="116">
        <v>281286.31</v>
      </c>
      <c r="K37" s="68">
        <v>0.7842553487167343</v>
      </c>
      <c r="L37" s="17">
        <f t="shared" ref="L37:L68" si="5">IFERROR((J37*K37),"")</f>
        <v>220600.29313829343</v>
      </c>
    </row>
    <row r="38" spans="1:12" x14ac:dyDescent="0.25">
      <c r="A38" s="63"/>
      <c r="B38" s="3" t="s">
        <v>11</v>
      </c>
      <c r="C38" s="63" t="s">
        <v>148</v>
      </c>
      <c r="D38" s="63" t="s">
        <v>149</v>
      </c>
      <c r="E38" s="42">
        <v>811690.52</v>
      </c>
      <c r="F38" s="42">
        <v>888927.98</v>
      </c>
      <c r="G38" s="42">
        <v>935406.06</v>
      </c>
      <c r="H38" s="42">
        <v>932047.47</v>
      </c>
      <c r="I38" s="42">
        <v>518935.42</v>
      </c>
      <c r="J38" s="116">
        <v>362923.48</v>
      </c>
      <c r="K38" s="68">
        <v>0.7842553487167343</v>
      </c>
      <c r="L38" s="17">
        <f t="shared" si="5"/>
        <v>284624.68036489072</v>
      </c>
    </row>
    <row r="39" spans="1:12" x14ac:dyDescent="0.25">
      <c r="A39" s="63"/>
      <c r="B39" s="3" t="s">
        <v>11</v>
      </c>
      <c r="C39" s="63" t="s">
        <v>150</v>
      </c>
      <c r="D39" s="63" t="s">
        <v>151</v>
      </c>
      <c r="E39" s="42">
        <v>82527.91</v>
      </c>
      <c r="F39" s="42">
        <v>145948.97</v>
      </c>
      <c r="G39" s="42">
        <v>75901.929999999993</v>
      </c>
      <c r="H39" s="42">
        <v>105863.86</v>
      </c>
      <c r="I39" s="42">
        <v>78735.58</v>
      </c>
      <c r="J39" s="116">
        <v>59854.44</v>
      </c>
      <c r="K39" s="68">
        <v>0.7842553487167343</v>
      </c>
      <c r="L39" s="17">
        <f t="shared" si="5"/>
        <v>46941.164714444851</v>
      </c>
    </row>
    <row r="40" spans="1:12" x14ac:dyDescent="0.25">
      <c r="A40" s="63"/>
      <c r="B40" s="3" t="s">
        <v>11</v>
      </c>
      <c r="C40" s="63" t="s">
        <v>152</v>
      </c>
      <c r="D40" s="63" t="s">
        <v>153</v>
      </c>
      <c r="E40" s="42">
        <v>48167.65</v>
      </c>
      <c r="F40" s="42">
        <v>78060.149999999994</v>
      </c>
      <c r="G40" s="42">
        <v>40128.15</v>
      </c>
      <c r="H40" s="42">
        <v>36032.6</v>
      </c>
      <c r="I40" s="42">
        <v>40021.96</v>
      </c>
      <c r="J40" s="116">
        <v>21657.75</v>
      </c>
      <c r="K40" s="68">
        <v>0.7842553487167343</v>
      </c>
      <c r="L40" s="17">
        <f t="shared" si="5"/>
        <v>16985.206278669852</v>
      </c>
    </row>
    <row r="41" spans="1:12" x14ac:dyDescent="0.25">
      <c r="A41" s="63"/>
      <c r="B41" s="3" t="s">
        <v>11</v>
      </c>
      <c r="C41" s="63" t="s">
        <v>154</v>
      </c>
      <c r="D41" s="63" t="s">
        <v>155</v>
      </c>
      <c r="E41" s="42">
        <v>112869.58</v>
      </c>
      <c r="F41" s="42">
        <v>130758.43</v>
      </c>
      <c r="G41" s="42">
        <v>94856.49</v>
      </c>
      <c r="H41" s="42">
        <v>100583.76</v>
      </c>
      <c r="I41" s="42">
        <v>81717.759999999995</v>
      </c>
      <c r="J41" s="116">
        <v>24918.54</v>
      </c>
      <c r="K41" s="68">
        <v>0.7842553487167343</v>
      </c>
      <c r="L41" s="17">
        <f t="shared" si="5"/>
        <v>19542.498277211893</v>
      </c>
    </row>
    <row r="42" spans="1:12" x14ac:dyDescent="0.25">
      <c r="A42" s="63"/>
      <c r="B42" s="66" t="s">
        <v>11</v>
      </c>
      <c r="C42" s="63" t="s">
        <v>74</v>
      </c>
      <c r="D42" s="63" t="s">
        <v>75</v>
      </c>
      <c r="E42" s="42">
        <v>185156.96</v>
      </c>
      <c r="F42" s="42">
        <v>393874.21</v>
      </c>
      <c r="G42" s="42">
        <v>293945.46999999997</v>
      </c>
      <c r="H42" s="42">
        <v>234583.48</v>
      </c>
      <c r="I42" s="42">
        <v>192185.96</v>
      </c>
      <c r="J42" s="116">
        <v>206589.44</v>
      </c>
      <c r="K42" s="68">
        <v>0.7842553487167343</v>
      </c>
      <c r="L42" s="17">
        <f t="shared" si="5"/>
        <v>162018.87330839486</v>
      </c>
    </row>
    <row r="43" spans="1:12" x14ac:dyDescent="0.25">
      <c r="A43" s="63"/>
      <c r="B43" s="66" t="s">
        <v>11</v>
      </c>
      <c r="C43" s="63" t="s">
        <v>78</v>
      </c>
      <c r="D43" s="63" t="s">
        <v>79</v>
      </c>
      <c r="E43" s="42">
        <v>828652.8</v>
      </c>
      <c r="F43" s="42">
        <v>1293150.43</v>
      </c>
      <c r="G43" s="42">
        <v>1144499.1200000001</v>
      </c>
      <c r="H43" s="42">
        <v>753283.81</v>
      </c>
      <c r="I43" s="42">
        <v>982790.73</v>
      </c>
      <c r="J43" s="116">
        <v>629206.62</v>
      </c>
      <c r="K43" s="68">
        <v>0.7842553487167343</v>
      </c>
      <c r="L43" s="17">
        <f t="shared" si="5"/>
        <v>493458.65718297771</v>
      </c>
    </row>
    <row r="44" spans="1:12" x14ac:dyDescent="0.25">
      <c r="A44" s="63"/>
      <c r="B44" s="3" t="s">
        <v>11</v>
      </c>
      <c r="C44" s="63" t="s">
        <v>156</v>
      </c>
      <c r="D44" s="63" t="s">
        <v>157</v>
      </c>
      <c r="E44" s="42">
        <v>690870.84</v>
      </c>
      <c r="F44" s="42">
        <v>1158441.73</v>
      </c>
      <c r="G44" s="42">
        <v>950089.26</v>
      </c>
      <c r="H44" s="42">
        <v>797922.87</v>
      </c>
      <c r="I44" s="42">
        <v>619520.43999999994</v>
      </c>
      <c r="J44" s="116">
        <v>400978.39</v>
      </c>
      <c r="K44" s="68">
        <v>0.7842553487167343</v>
      </c>
      <c r="L44" s="17">
        <f t="shared" si="5"/>
        <v>314469.44707732467</v>
      </c>
    </row>
    <row r="45" spans="1:12" x14ac:dyDescent="0.25">
      <c r="A45" s="63"/>
      <c r="B45" s="3" t="s">
        <v>11</v>
      </c>
      <c r="C45" s="63" t="s">
        <v>158</v>
      </c>
      <c r="D45" s="63" t="s">
        <v>159</v>
      </c>
      <c r="E45" s="42">
        <v>332942.40999999997</v>
      </c>
      <c r="F45" s="42">
        <v>593981.69999999995</v>
      </c>
      <c r="G45" s="42">
        <v>868793.73</v>
      </c>
      <c r="H45" s="42">
        <v>581743.48</v>
      </c>
      <c r="I45" s="42">
        <v>511108.33</v>
      </c>
      <c r="J45" s="116">
        <v>244485.97</v>
      </c>
      <c r="K45" s="68">
        <v>0.7842553487167343</v>
      </c>
      <c r="L45" s="17">
        <f t="shared" si="5"/>
        <v>191739.42965869905</v>
      </c>
    </row>
    <row r="46" spans="1:12" x14ac:dyDescent="0.25">
      <c r="A46" s="65"/>
      <c r="B46" s="66" t="s">
        <v>11</v>
      </c>
      <c r="C46" s="65" t="s">
        <v>82</v>
      </c>
      <c r="D46" s="65" t="s">
        <v>83</v>
      </c>
      <c r="E46" s="42" t="s">
        <v>336</v>
      </c>
      <c r="F46" s="42" t="s">
        <v>336</v>
      </c>
      <c r="G46" s="42" t="s">
        <v>336</v>
      </c>
      <c r="H46" s="42" t="s">
        <v>336</v>
      </c>
      <c r="I46" s="42" t="s">
        <v>336</v>
      </c>
      <c r="J46" s="116" t="s">
        <v>336</v>
      </c>
      <c r="K46" s="68">
        <v>0.7842553487167343</v>
      </c>
      <c r="L46" s="17" t="str">
        <f t="shared" si="5"/>
        <v/>
      </c>
    </row>
    <row r="47" spans="1:12" x14ac:dyDescent="0.25">
      <c r="A47" s="63"/>
      <c r="B47" s="3" t="s">
        <v>11</v>
      </c>
      <c r="C47" s="63" t="s">
        <v>160</v>
      </c>
      <c r="D47" s="63" t="s">
        <v>161</v>
      </c>
      <c r="E47" s="42">
        <v>170886.18</v>
      </c>
      <c r="F47" s="42">
        <v>243960.07</v>
      </c>
      <c r="G47" s="42">
        <v>494385.71</v>
      </c>
      <c r="H47" s="42">
        <v>375372.76</v>
      </c>
      <c r="I47" s="42">
        <v>449516.43</v>
      </c>
      <c r="J47" s="116">
        <v>385728.3</v>
      </c>
      <c r="K47" s="68">
        <v>0.7842553487167343</v>
      </c>
      <c r="L47" s="17">
        <f t="shared" si="5"/>
        <v>302509.4824264131</v>
      </c>
    </row>
    <row r="48" spans="1:12" x14ac:dyDescent="0.25">
      <c r="A48" s="65"/>
      <c r="B48" s="66" t="s">
        <v>11</v>
      </c>
      <c r="C48" s="65" t="s">
        <v>84</v>
      </c>
      <c r="D48" s="65" t="s">
        <v>85</v>
      </c>
      <c r="E48" s="42">
        <v>1702299.69</v>
      </c>
      <c r="F48" s="42">
        <v>1751773.34</v>
      </c>
      <c r="G48" s="42">
        <v>1446440.06</v>
      </c>
      <c r="H48" s="42">
        <v>1083464.21</v>
      </c>
      <c r="I48" s="42">
        <v>933054.6</v>
      </c>
      <c r="J48" s="116">
        <v>628341.06000000006</v>
      </c>
      <c r="K48" s="68">
        <v>0.7842553487167343</v>
      </c>
      <c r="L48" s="17">
        <f t="shared" si="5"/>
        <v>492779.8371233425</v>
      </c>
    </row>
    <row r="49" spans="1:12" x14ac:dyDescent="0.25">
      <c r="A49" s="65"/>
      <c r="B49" s="3" t="s">
        <v>11</v>
      </c>
      <c r="C49" s="65" t="s">
        <v>162</v>
      </c>
      <c r="D49" s="65" t="s">
        <v>163</v>
      </c>
      <c r="E49" s="42">
        <v>1488860.64</v>
      </c>
      <c r="F49" s="42">
        <v>1245793</v>
      </c>
      <c r="G49" s="42">
        <v>717080.37</v>
      </c>
      <c r="H49" s="42">
        <v>1054865.02</v>
      </c>
      <c r="I49" s="42">
        <v>835216.64</v>
      </c>
      <c r="J49" s="116">
        <v>382694.25</v>
      </c>
      <c r="K49" s="68">
        <v>0.7842553487167343</v>
      </c>
      <c r="L49" s="17">
        <f t="shared" si="5"/>
        <v>300130.01248563908</v>
      </c>
    </row>
    <row r="50" spans="1:12" x14ac:dyDescent="0.25">
      <c r="A50" s="63"/>
      <c r="B50" s="3" t="s">
        <v>11</v>
      </c>
      <c r="C50" s="63" t="s">
        <v>164</v>
      </c>
      <c r="D50" s="63" t="s">
        <v>165</v>
      </c>
      <c r="E50" s="42">
        <v>427366.98</v>
      </c>
      <c r="F50" s="42">
        <v>1010020.87</v>
      </c>
      <c r="G50" s="42">
        <v>1383314.8</v>
      </c>
      <c r="H50" s="42">
        <v>1123227.1499999999</v>
      </c>
      <c r="I50" s="42">
        <v>1080025.7</v>
      </c>
      <c r="J50" s="116">
        <v>890576.5</v>
      </c>
      <c r="K50" s="68">
        <v>0.7842553487167343</v>
      </c>
      <c r="L50" s="17">
        <f t="shared" si="5"/>
        <v>698439.38356642867</v>
      </c>
    </row>
    <row r="51" spans="1:12" x14ac:dyDescent="0.25">
      <c r="A51" s="63"/>
      <c r="B51" s="3" t="s">
        <v>11</v>
      </c>
      <c r="C51" s="63" t="s">
        <v>166</v>
      </c>
      <c r="D51" s="63" t="s">
        <v>167</v>
      </c>
      <c r="E51" s="42">
        <v>54920.79</v>
      </c>
      <c r="F51" s="42">
        <v>286205.67</v>
      </c>
      <c r="G51" s="42">
        <v>298837.28999999998</v>
      </c>
      <c r="H51" s="42">
        <v>443975.64</v>
      </c>
      <c r="I51" s="42">
        <v>248777.98</v>
      </c>
      <c r="J51" s="116">
        <v>158107.24</v>
      </c>
      <c r="K51" s="68">
        <v>0.7842553487167343</v>
      </c>
      <c r="L51" s="17">
        <f t="shared" si="5"/>
        <v>123996.44864084039</v>
      </c>
    </row>
    <row r="52" spans="1:12" x14ac:dyDescent="0.25">
      <c r="A52" s="63"/>
      <c r="B52" s="3" t="s">
        <v>11</v>
      </c>
      <c r="C52" s="63" t="s">
        <v>168</v>
      </c>
      <c r="D52" s="63" t="s">
        <v>169</v>
      </c>
      <c r="E52" s="42">
        <v>251374.6</v>
      </c>
      <c r="F52" s="42">
        <v>724804.45</v>
      </c>
      <c r="G52" s="42">
        <v>636507.32999999996</v>
      </c>
      <c r="H52" s="42">
        <v>765777.62</v>
      </c>
      <c r="I52" s="42">
        <v>592859.73</v>
      </c>
      <c r="J52" s="116">
        <v>337554.98</v>
      </c>
      <c r="K52" s="68">
        <v>0.7842553487167343</v>
      </c>
      <c r="L52" s="17">
        <f t="shared" si="5"/>
        <v>264729.29855097027</v>
      </c>
    </row>
    <row r="53" spans="1:12" x14ac:dyDescent="0.25">
      <c r="A53" s="63"/>
      <c r="B53" s="3" t="s">
        <v>11</v>
      </c>
      <c r="C53" s="63" t="s">
        <v>170</v>
      </c>
      <c r="D53" s="63" t="s">
        <v>171</v>
      </c>
      <c r="E53" s="42">
        <v>226190.23</v>
      </c>
      <c r="F53" s="42">
        <v>319505.95</v>
      </c>
      <c r="G53" s="42">
        <v>779920.81</v>
      </c>
      <c r="H53" s="42">
        <v>395821.3</v>
      </c>
      <c r="I53" s="42">
        <v>304292.96000000002</v>
      </c>
      <c r="J53" s="116">
        <v>420885.31</v>
      </c>
      <c r="K53" s="68">
        <v>0.7842553487167343</v>
      </c>
      <c r="L53" s="17">
        <f t="shared" si="5"/>
        <v>330081.55556380079</v>
      </c>
    </row>
    <row r="54" spans="1:12" x14ac:dyDescent="0.25">
      <c r="A54" s="63"/>
      <c r="B54" s="3" t="s">
        <v>11</v>
      </c>
      <c r="C54" s="63" t="s">
        <v>172</v>
      </c>
      <c r="D54" s="63" t="s">
        <v>173</v>
      </c>
      <c r="E54" s="42">
        <v>511094.44</v>
      </c>
      <c r="F54" s="42">
        <v>1055878.46</v>
      </c>
      <c r="G54" s="42">
        <v>907013.83</v>
      </c>
      <c r="H54" s="42">
        <v>830918.46</v>
      </c>
      <c r="I54" s="42">
        <v>759351.29</v>
      </c>
      <c r="J54" s="116">
        <v>535774.28</v>
      </c>
      <c r="K54" s="68">
        <v>0.7842553487167343</v>
      </c>
      <c r="L54" s="17">
        <f t="shared" si="5"/>
        <v>420183.84479485726</v>
      </c>
    </row>
    <row r="55" spans="1:12" x14ac:dyDescent="0.25">
      <c r="A55" s="63"/>
      <c r="B55" s="3" t="s">
        <v>11</v>
      </c>
      <c r="C55" s="63" t="s">
        <v>174</v>
      </c>
      <c r="D55" s="63" t="s">
        <v>175</v>
      </c>
      <c r="E55" s="42">
        <v>339181.7</v>
      </c>
      <c r="F55" s="42">
        <v>851393.64</v>
      </c>
      <c r="G55" s="42">
        <v>721794.16</v>
      </c>
      <c r="H55" s="42">
        <v>669938.47</v>
      </c>
      <c r="I55" s="42">
        <v>729362.65</v>
      </c>
      <c r="J55" s="116">
        <v>495308.58</v>
      </c>
      <c r="K55" s="68">
        <v>0.7842553487167343</v>
      </c>
      <c r="L55" s="17">
        <f t="shared" si="5"/>
        <v>388448.40313029051</v>
      </c>
    </row>
    <row r="56" spans="1:12" x14ac:dyDescent="0.25">
      <c r="A56" s="63"/>
      <c r="B56" s="3" t="s">
        <v>11</v>
      </c>
      <c r="C56" s="63" t="s">
        <v>176</v>
      </c>
      <c r="D56" s="63" t="s">
        <v>177</v>
      </c>
      <c r="E56" s="42">
        <v>464782.26</v>
      </c>
      <c r="F56" s="42">
        <v>544655.35</v>
      </c>
      <c r="G56" s="42">
        <v>663199.56000000006</v>
      </c>
      <c r="H56" s="42">
        <v>433049.13</v>
      </c>
      <c r="I56" s="42">
        <v>424417.21</v>
      </c>
      <c r="J56" s="116">
        <v>442874.42</v>
      </c>
      <c r="K56" s="68">
        <v>0.7842553487167343</v>
      </c>
      <c r="L56" s="17">
        <f t="shared" si="5"/>
        <v>347326.63269482146</v>
      </c>
    </row>
    <row r="57" spans="1:12" x14ac:dyDescent="0.25">
      <c r="A57" s="63"/>
      <c r="B57" s="3" t="s">
        <v>11</v>
      </c>
      <c r="C57" s="63" t="s">
        <v>178</v>
      </c>
      <c r="D57" s="63" t="s">
        <v>179</v>
      </c>
      <c r="E57" s="42">
        <v>72295.16</v>
      </c>
      <c r="F57" s="42">
        <v>132333.66</v>
      </c>
      <c r="G57" s="42">
        <v>140850.44</v>
      </c>
      <c r="H57" s="42">
        <v>122487.52</v>
      </c>
      <c r="I57" s="42">
        <v>122561.88</v>
      </c>
      <c r="J57" s="116">
        <v>70259.45</v>
      </c>
      <c r="K57" s="68">
        <v>0.7842553487167343</v>
      </c>
      <c r="L57" s="17">
        <f t="shared" si="5"/>
        <v>55101.349460395955</v>
      </c>
    </row>
    <row r="58" spans="1:12" x14ac:dyDescent="0.25">
      <c r="A58" s="63"/>
      <c r="B58" s="3" t="s">
        <v>11</v>
      </c>
      <c r="C58" s="63" t="s">
        <v>180</v>
      </c>
      <c r="D58" s="63" t="s">
        <v>181</v>
      </c>
      <c r="E58" s="42">
        <v>274949.59000000003</v>
      </c>
      <c r="F58" s="42">
        <v>697208.94</v>
      </c>
      <c r="G58" s="42">
        <v>686070.3</v>
      </c>
      <c r="H58" s="42">
        <v>582824.12</v>
      </c>
      <c r="I58" s="42">
        <v>572294.39</v>
      </c>
      <c r="J58" s="116">
        <v>472728.58</v>
      </c>
      <c r="K58" s="68">
        <v>0.7842553487167343</v>
      </c>
      <c r="L58" s="17">
        <f t="shared" si="5"/>
        <v>370739.91735626664</v>
      </c>
    </row>
    <row r="59" spans="1:12" x14ac:dyDescent="0.25">
      <c r="A59" s="63"/>
      <c r="B59" s="3" t="s">
        <v>11</v>
      </c>
      <c r="C59" s="63" t="s">
        <v>182</v>
      </c>
      <c r="D59" s="63" t="s">
        <v>183</v>
      </c>
      <c r="E59" s="42">
        <v>2662579.16</v>
      </c>
      <c r="F59" s="42">
        <v>3107362.6</v>
      </c>
      <c r="G59" s="42">
        <v>3528383.78</v>
      </c>
      <c r="H59" s="42">
        <v>3292076.16</v>
      </c>
      <c r="I59" s="42">
        <v>2976767.91</v>
      </c>
      <c r="J59" s="116">
        <v>2545281.06</v>
      </c>
      <c r="K59" s="68">
        <v>0.7842553487167343</v>
      </c>
      <c r="L59" s="17">
        <f t="shared" si="5"/>
        <v>1996150.2852923991</v>
      </c>
    </row>
    <row r="60" spans="1:12" x14ac:dyDescent="0.25">
      <c r="A60" s="63"/>
      <c r="B60" s="3" t="s">
        <v>11</v>
      </c>
      <c r="C60" s="63" t="s">
        <v>184</v>
      </c>
      <c r="D60" s="63" t="s">
        <v>185</v>
      </c>
      <c r="E60" s="42">
        <v>250616.58</v>
      </c>
      <c r="F60" s="42">
        <v>331791.93</v>
      </c>
      <c r="G60" s="42">
        <v>123749.9</v>
      </c>
      <c r="H60" s="42">
        <v>163394.28</v>
      </c>
      <c r="I60" s="42">
        <v>353173.33</v>
      </c>
      <c r="J60" s="116">
        <v>139442.22</v>
      </c>
      <c r="K60" s="68">
        <v>0.7842553487167343</v>
      </c>
      <c r="L60" s="17">
        <f t="shared" si="5"/>
        <v>109358.30687193558</v>
      </c>
    </row>
    <row r="61" spans="1:12" x14ac:dyDescent="0.25">
      <c r="A61" s="63"/>
      <c r="B61" s="3" t="s">
        <v>11</v>
      </c>
      <c r="C61" s="63" t="s">
        <v>186</v>
      </c>
      <c r="D61" s="63" t="s">
        <v>187</v>
      </c>
      <c r="E61" s="42">
        <v>244679.1</v>
      </c>
      <c r="F61" s="42">
        <v>584216.18999999994</v>
      </c>
      <c r="G61" s="42">
        <v>751243.06</v>
      </c>
      <c r="H61" s="42">
        <v>603422.9</v>
      </c>
      <c r="I61" s="42">
        <v>706310.45</v>
      </c>
      <c r="J61" s="116">
        <v>466902.71</v>
      </c>
      <c r="K61" s="68">
        <v>0.7842553487167343</v>
      </c>
      <c r="L61" s="17">
        <f t="shared" si="5"/>
        <v>366170.94764783827</v>
      </c>
    </row>
    <row r="62" spans="1:12" x14ac:dyDescent="0.25">
      <c r="A62" s="65"/>
      <c r="B62" s="66" t="s">
        <v>11</v>
      </c>
      <c r="C62" s="65" t="s">
        <v>86</v>
      </c>
      <c r="D62" s="65" t="s">
        <v>87</v>
      </c>
      <c r="E62" s="42" t="s">
        <v>336</v>
      </c>
      <c r="F62" s="42" t="s">
        <v>336</v>
      </c>
      <c r="G62" s="42" t="s">
        <v>336</v>
      </c>
      <c r="H62" s="42" t="s">
        <v>336</v>
      </c>
      <c r="I62" s="42" t="s">
        <v>336</v>
      </c>
      <c r="J62" s="116" t="s">
        <v>336</v>
      </c>
      <c r="K62" s="68">
        <v>0.7842553487167343</v>
      </c>
      <c r="L62" s="17" t="str">
        <f t="shared" si="5"/>
        <v/>
      </c>
    </row>
    <row r="63" spans="1:12" x14ac:dyDescent="0.25">
      <c r="A63" s="63"/>
      <c r="B63" s="3" t="s">
        <v>11</v>
      </c>
      <c r="C63" s="63" t="s">
        <v>188</v>
      </c>
      <c r="D63" s="63" t="s">
        <v>189</v>
      </c>
      <c r="E63" s="42">
        <v>294994.48</v>
      </c>
      <c r="F63" s="42">
        <v>813991.26</v>
      </c>
      <c r="G63" s="42">
        <v>714334.21</v>
      </c>
      <c r="H63" s="42">
        <v>513378.27</v>
      </c>
      <c r="I63" s="42">
        <v>704025.47</v>
      </c>
      <c r="J63" s="116">
        <v>327731.42</v>
      </c>
      <c r="K63" s="68">
        <v>0.7842553487167343</v>
      </c>
      <c r="L63" s="17">
        <f t="shared" si="5"/>
        <v>257025.11907753049</v>
      </c>
    </row>
    <row r="64" spans="1:12" x14ac:dyDescent="0.25">
      <c r="A64" s="63"/>
      <c r="B64" s="3" t="s">
        <v>11</v>
      </c>
      <c r="C64" s="63" t="s">
        <v>190</v>
      </c>
      <c r="D64" s="63" t="s">
        <v>191</v>
      </c>
      <c r="E64" s="42">
        <v>0</v>
      </c>
      <c r="F64" s="42">
        <v>160781.07999999999</v>
      </c>
      <c r="G64" s="42">
        <v>340851.02</v>
      </c>
      <c r="H64" s="42">
        <v>191153.71</v>
      </c>
      <c r="I64" s="42">
        <v>42428.87</v>
      </c>
      <c r="J64" s="116" t="s">
        <v>336</v>
      </c>
      <c r="K64" s="68">
        <v>0.7842553487167343</v>
      </c>
      <c r="L64" s="17" t="str">
        <f t="shared" si="5"/>
        <v/>
      </c>
    </row>
    <row r="65" spans="1:12" x14ac:dyDescent="0.25">
      <c r="A65" s="63"/>
      <c r="B65" s="3" t="s">
        <v>11</v>
      </c>
      <c r="C65" s="63" t="s">
        <v>192</v>
      </c>
      <c r="D65" s="63" t="s">
        <v>193</v>
      </c>
      <c r="E65" s="42">
        <v>104549.44</v>
      </c>
      <c r="F65" s="42">
        <v>336299.06</v>
      </c>
      <c r="G65" s="42">
        <v>442632.84</v>
      </c>
      <c r="H65" s="42">
        <v>422208.82</v>
      </c>
      <c r="I65" s="42">
        <v>391658.37</v>
      </c>
      <c r="J65" s="116">
        <v>258200.55</v>
      </c>
      <c r="K65" s="68">
        <v>0.7842553487167343</v>
      </c>
      <c r="L65" s="17">
        <f t="shared" si="5"/>
        <v>202495.16237910258</v>
      </c>
    </row>
    <row r="66" spans="1:12" x14ac:dyDescent="0.25">
      <c r="A66" s="63"/>
      <c r="B66" s="3" t="s">
        <v>11</v>
      </c>
      <c r="C66" s="63" t="s">
        <v>194</v>
      </c>
      <c r="D66" s="63" t="s">
        <v>195</v>
      </c>
      <c r="E66" s="42">
        <v>667124.06000000006</v>
      </c>
      <c r="F66" s="42">
        <v>1277444.68</v>
      </c>
      <c r="G66" s="42">
        <v>953614.6</v>
      </c>
      <c r="H66" s="42">
        <v>952414.66</v>
      </c>
      <c r="I66" s="42">
        <v>849760.4</v>
      </c>
      <c r="J66" s="116">
        <v>621578.73</v>
      </c>
      <c r="K66" s="68">
        <v>0.7842553487167343</v>
      </c>
      <c r="L66" s="17">
        <f t="shared" si="5"/>
        <v>487476.44365105481</v>
      </c>
    </row>
    <row r="67" spans="1:12" x14ac:dyDescent="0.25">
      <c r="A67" s="63"/>
      <c r="B67" s="3" t="s">
        <v>11</v>
      </c>
      <c r="C67" s="63" t="s">
        <v>196</v>
      </c>
      <c r="D67" s="63" t="s">
        <v>197</v>
      </c>
      <c r="E67" s="42">
        <v>846378.18</v>
      </c>
      <c r="F67" s="42">
        <v>1794968.74</v>
      </c>
      <c r="G67" s="42">
        <v>1220470.56</v>
      </c>
      <c r="H67" s="42">
        <v>1268990.3400000001</v>
      </c>
      <c r="I67" s="42">
        <v>951513.34</v>
      </c>
      <c r="J67" s="116">
        <v>608165.19999999995</v>
      </c>
      <c r="K67" s="68">
        <v>0.7842553487167343</v>
      </c>
      <c r="L67" s="17">
        <f t="shared" si="5"/>
        <v>476956.81100338243</v>
      </c>
    </row>
    <row r="68" spans="1:12" x14ac:dyDescent="0.25">
      <c r="A68" s="63"/>
      <c r="B68" s="3" t="s">
        <v>11</v>
      </c>
      <c r="C68" s="63" t="s">
        <v>198</v>
      </c>
      <c r="D68" s="63" t="s">
        <v>199</v>
      </c>
      <c r="E68" s="42">
        <v>422265.9</v>
      </c>
      <c r="F68" s="42">
        <v>459886.85</v>
      </c>
      <c r="G68" s="42">
        <v>595529.91</v>
      </c>
      <c r="H68" s="42">
        <v>743947.68</v>
      </c>
      <c r="I68" s="42">
        <v>627859.02</v>
      </c>
      <c r="J68" s="116">
        <v>379098.64</v>
      </c>
      <c r="K68" s="68">
        <v>0.7842553487167343</v>
      </c>
      <c r="L68" s="17">
        <f t="shared" si="5"/>
        <v>297310.13611123973</v>
      </c>
    </row>
    <row r="69" spans="1:12" x14ac:dyDescent="0.25">
      <c r="A69" s="63"/>
      <c r="B69" s="3" t="s">
        <v>11</v>
      </c>
      <c r="C69" s="63" t="s">
        <v>200</v>
      </c>
      <c r="D69" s="63" t="s">
        <v>201</v>
      </c>
      <c r="E69" s="42">
        <v>143127.81</v>
      </c>
      <c r="F69" s="42">
        <v>529802.87</v>
      </c>
      <c r="G69" s="42">
        <v>406196.36</v>
      </c>
      <c r="H69" s="42">
        <v>269392.31</v>
      </c>
      <c r="I69" s="42">
        <v>133282.98000000001</v>
      </c>
      <c r="J69" s="116">
        <v>160816.13</v>
      </c>
      <c r="K69" s="68">
        <v>0.7842553487167343</v>
      </c>
      <c r="L69" s="17">
        <f t="shared" ref="L69:L100" si="6">IFERROR((J69*K69),"")</f>
        <v>126120.91011242568</v>
      </c>
    </row>
    <row r="70" spans="1:12" x14ac:dyDescent="0.25">
      <c r="A70" s="63"/>
      <c r="B70" s="3" t="s">
        <v>11</v>
      </c>
      <c r="C70" s="63" t="s">
        <v>202</v>
      </c>
      <c r="D70" s="63" t="s">
        <v>203</v>
      </c>
      <c r="E70" s="42">
        <v>645740.86</v>
      </c>
      <c r="F70" s="42">
        <v>1959819.31</v>
      </c>
      <c r="G70" s="42">
        <v>1603712.68</v>
      </c>
      <c r="H70" s="42">
        <v>974654.55</v>
      </c>
      <c r="I70" s="42">
        <v>1488848.92</v>
      </c>
      <c r="J70" s="116">
        <v>1298720.71</v>
      </c>
      <c r="K70" s="68">
        <v>0.7842553487167343</v>
      </c>
      <c r="L70" s="17">
        <f t="shared" si="6"/>
        <v>1018528.6633066947</v>
      </c>
    </row>
    <row r="71" spans="1:12" x14ac:dyDescent="0.25">
      <c r="A71" s="65"/>
      <c r="B71" s="3" t="s">
        <v>11</v>
      </c>
      <c r="C71" s="65" t="s">
        <v>204</v>
      </c>
      <c r="D71" s="65" t="s">
        <v>205</v>
      </c>
      <c r="E71" s="42">
        <v>3595737.72</v>
      </c>
      <c r="F71" s="42">
        <v>9540911.0199999996</v>
      </c>
      <c r="G71" s="42">
        <v>6677714.6699999999</v>
      </c>
      <c r="H71" s="42">
        <v>7066861.9000000004</v>
      </c>
      <c r="I71" s="42">
        <v>10442476.060000001</v>
      </c>
      <c r="J71" s="116">
        <v>8417175.2799999993</v>
      </c>
      <c r="K71" s="68">
        <v>0.7842553487167343</v>
      </c>
      <c r="L71" s="17">
        <f t="shared" si="6"/>
        <v>6601214.7344262749</v>
      </c>
    </row>
    <row r="72" spans="1:12" x14ac:dyDescent="0.25">
      <c r="A72" s="65"/>
      <c r="B72" s="66" t="s">
        <v>11</v>
      </c>
      <c r="C72" s="65" t="s">
        <v>88</v>
      </c>
      <c r="D72" s="65" t="s">
        <v>89</v>
      </c>
      <c r="E72" s="42">
        <v>261879.1</v>
      </c>
      <c r="F72" s="42">
        <v>14572.1</v>
      </c>
      <c r="G72" s="42">
        <v>0</v>
      </c>
      <c r="H72" s="42">
        <v>0</v>
      </c>
      <c r="I72" s="42">
        <v>0</v>
      </c>
      <c r="J72" s="116">
        <v>36476.83</v>
      </c>
      <c r="K72" s="68">
        <v>0.7842553487167343</v>
      </c>
      <c r="L72" s="17">
        <f t="shared" si="6"/>
        <v>28607.149031731038</v>
      </c>
    </row>
    <row r="73" spans="1:12" x14ac:dyDescent="0.25">
      <c r="A73" s="65"/>
      <c r="B73" s="3" t="s">
        <v>11</v>
      </c>
      <c r="C73" s="65" t="s">
        <v>206</v>
      </c>
      <c r="D73" s="65" t="s">
        <v>207</v>
      </c>
      <c r="E73" s="42">
        <v>2085586.13</v>
      </c>
      <c r="F73" s="42">
        <v>3818056.56</v>
      </c>
      <c r="G73" s="42">
        <v>2538315.65</v>
      </c>
      <c r="H73" s="42">
        <v>3319198.19</v>
      </c>
      <c r="I73" s="42">
        <v>2968605.6</v>
      </c>
      <c r="J73" s="116">
        <v>2037438.22</v>
      </c>
      <c r="K73" s="68">
        <v>0.7842553487167343</v>
      </c>
      <c r="L73" s="17">
        <f t="shared" si="6"/>
        <v>1597871.8217149023</v>
      </c>
    </row>
    <row r="74" spans="1:12" x14ac:dyDescent="0.25">
      <c r="A74" s="65"/>
      <c r="B74" s="3" t="s">
        <v>11</v>
      </c>
      <c r="C74" s="65" t="s">
        <v>208</v>
      </c>
      <c r="D74" s="65" t="s">
        <v>209</v>
      </c>
      <c r="E74" s="42">
        <v>948408.64</v>
      </c>
      <c r="F74" s="42">
        <v>1473166.52</v>
      </c>
      <c r="G74" s="42">
        <v>1420225.22</v>
      </c>
      <c r="H74" s="42">
        <v>1559349.1</v>
      </c>
      <c r="I74" s="42">
        <v>1259926.71</v>
      </c>
      <c r="J74" s="116">
        <v>1012429.26</v>
      </c>
      <c r="K74" s="68">
        <v>0.7842553487167343</v>
      </c>
      <c r="L74" s="17">
        <f t="shared" si="6"/>
        <v>794003.0623523253</v>
      </c>
    </row>
    <row r="75" spans="1:12" x14ac:dyDescent="0.25">
      <c r="A75" s="63"/>
      <c r="B75" s="3" t="s">
        <v>11</v>
      </c>
      <c r="C75" s="63" t="s">
        <v>210</v>
      </c>
      <c r="D75" s="63" t="s">
        <v>211</v>
      </c>
      <c r="E75" s="42">
        <v>99654.97</v>
      </c>
      <c r="F75" s="42">
        <v>176828.96</v>
      </c>
      <c r="G75" s="42">
        <v>178354.83</v>
      </c>
      <c r="H75" s="42">
        <v>177436.77</v>
      </c>
      <c r="I75" s="42">
        <v>193883.86</v>
      </c>
      <c r="J75" s="116">
        <v>124232.96000000001</v>
      </c>
      <c r="K75" s="68">
        <v>0.7842553487167343</v>
      </c>
      <c r="L75" s="17">
        <f t="shared" si="6"/>
        <v>97430.363366912105</v>
      </c>
    </row>
    <row r="76" spans="1:12" x14ac:dyDescent="0.25">
      <c r="A76" s="63"/>
      <c r="B76" s="3" t="s">
        <v>11</v>
      </c>
      <c r="C76" s="63" t="s">
        <v>212</v>
      </c>
      <c r="D76" s="63" t="s">
        <v>213</v>
      </c>
      <c r="E76" s="42">
        <v>288143.87</v>
      </c>
      <c r="F76" s="42">
        <v>385192.96000000002</v>
      </c>
      <c r="G76" s="42">
        <v>522301.97</v>
      </c>
      <c r="H76" s="42">
        <v>382628.28</v>
      </c>
      <c r="I76" s="42">
        <v>469207.74</v>
      </c>
      <c r="J76" s="116">
        <v>339443.55</v>
      </c>
      <c r="K76" s="68">
        <v>0.7842553487167343</v>
      </c>
      <c r="L76" s="17">
        <f t="shared" si="6"/>
        <v>266210.41967489623</v>
      </c>
    </row>
    <row r="77" spans="1:12" x14ac:dyDescent="0.25">
      <c r="A77" s="63"/>
      <c r="B77" s="3" t="s">
        <v>11</v>
      </c>
      <c r="C77" s="63" t="s">
        <v>214</v>
      </c>
      <c r="D77" s="63" t="s">
        <v>215</v>
      </c>
      <c r="E77" s="42">
        <v>28250.29</v>
      </c>
      <c r="F77" s="42">
        <v>75385.48</v>
      </c>
      <c r="G77" s="42">
        <v>104823.03</v>
      </c>
      <c r="H77" s="42">
        <v>129911.72</v>
      </c>
      <c r="I77" s="42">
        <v>101663.38</v>
      </c>
      <c r="J77" s="116">
        <v>29372.45</v>
      </c>
      <c r="K77" s="68">
        <v>0.7842553487167343</v>
      </c>
      <c r="L77" s="17">
        <f t="shared" si="6"/>
        <v>23035.501017414845</v>
      </c>
    </row>
    <row r="78" spans="1:12" x14ac:dyDescent="0.25">
      <c r="A78" s="63"/>
      <c r="B78" s="3" t="s">
        <v>11</v>
      </c>
      <c r="C78" s="63" t="s">
        <v>216</v>
      </c>
      <c r="D78" s="63" t="s">
        <v>217</v>
      </c>
      <c r="E78" s="42">
        <v>218332.63</v>
      </c>
      <c r="F78" s="42">
        <v>207371.39</v>
      </c>
      <c r="G78" s="42">
        <v>151246.24</v>
      </c>
      <c r="H78" s="42">
        <v>247122.44</v>
      </c>
      <c r="I78" s="42">
        <v>132759.01</v>
      </c>
      <c r="J78" s="116">
        <v>107801.44</v>
      </c>
      <c r="K78" s="68">
        <v>0.7842553487167343</v>
      </c>
      <c r="L78" s="17">
        <f t="shared" si="6"/>
        <v>84543.855919366106</v>
      </c>
    </row>
    <row r="79" spans="1:12" x14ac:dyDescent="0.25">
      <c r="A79" s="63"/>
      <c r="B79" s="3" t="s">
        <v>11</v>
      </c>
      <c r="C79" s="63" t="s">
        <v>218</v>
      </c>
      <c r="D79" s="63" t="s">
        <v>219</v>
      </c>
      <c r="E79" s="42">
        <v>508154</v>
      </c>
      <c r="F79" s="42">
        <v>739757.01</v>
      </c>
      <c r="G79" s="42">
        <v>1341335.3700000001</v>
      </c>
      <c r="H79" s="42">
        <v>470579.59</v>
      </c>
      <c r="I79" s="42">
        <v>524757.29</v>
      </c>
      <c r="J79" s="116">
        <v>431507.36</v>
      </c>
      <c r="K79" s="68">
        <v>0.7842553487167343</v>
      </c>
      <c r="L79" s="17">
        <f t="shared" si="6"/>
        <v>338411.95509063738</v>
      </c>
    </row>
    <row r="80" spans="1:12" x14ac:dyDescent="0.25">
      <c r="A80" s="63"/>
      <c r="B80" s="3" t="s">
        <v>11</v>
      </c>
      <c r="C80" s="63" t="s">
        <v>220</v>
      </c>
      <c r="D80" s="63" t="s">
        <v>221</v>
      </c>
      <c r="E80" s="42">
        <v>1169691.3700000001</v>
      </c>
      <c r="F80" s="42">
        <v>1382530.06</v>
      </c>
      <c r="G80" s="42">
        <v>1308066.49</v>
      </c>
      <c r="H80" s="42">
        <v>1039843.62</v>
      </c>
      <c r="I80" s="42">
        <v>1089936.1499999999</v>
      </c>
      <c r="J80" s="116">
        <v>448220.73</v>
      </c>
      <c r="K80" s="68">
        <v>0.7842553487167343</v>
      </c>
      <c r="L80" s="17">
        <f t="shared" si="6"/>
        <v>351519.50490821921</v>
      </c>
    </row>
    <row r="81" spans="1:12" x14ac:dyDescent="0.25">
      <c r="A81" s="63"/>
      <c r="B81" s="3" t="s">
        <v>11</v>
      </c>
      <c r="C81" s="63" t="s">
        <v>222</v>
      </c>
      <c r="D81" s="63" t="s">
        <v>223</v>
      </c>
      <c r="E81" s="42">
        <v>195058.71</v>
      </c>
      <c r="F81" s="42">
        <v>316536.21999999997</v>
      </c>
      <c r="G81" s="42">
        <v>218684.45</v>
      </c>
      <c r="H81" s="42">
        <v>307527.15000000002</v>
      </c>
      <c r="I81" s="42">
        <v>310650.93</v>
      </c>
      <c r="J81" s="116">
        <v>158800.73000000001</v>
      </c>
      <c r="K81" s="68">
        <v>0.7842553487167343</v>
      </c>
      <c r="L81" s="17">
        <f t="shared" si="6"/>
        <v>124540.32188262198</v>
      </c>
    </row>
    <row r="82" spans="1:12" x14ac:dyDescent="0.25">
      <c r="A82" s="63"/>
      <c r="B82" s="3" t="s">
        <v>11</v>
      </c>
      <c r="C82" s="63" t="s">
        <v>224</v>
      </c>
      <c r="D82" s="63" t="s">
        <v>225</v>
      </c>
      <c r="E82" s="42">
        <v>120077.74</v>
      </c>
      <c r="F82" s="42">
        <v>155983.71</v>
      </c>
      <c r="G82" s="42">
        <v>127612.61</v>
      </c>
      <c r="H82" s="42">
        <v>154740.79</v>
      </c>
      <c r="I82" s="42">
        <v>100142.7</v>
      </c>
      <c r="J82" s="116">
        <v>47890.7</v>
      </c>
      <c r="K82" s="68">
        <v>0.7842553487167343</v>
      </c>
      <c r="L82" s="17">
        <f t="shared" si="6"/>
        <v>37558.537628788508</v>
      </c>
    </row>
    <row r="83" spans="1:12" x14ac:dyDescent="0.25">
      <c r="A83" s="63"/>
      <c r="B83" s="3" t="s">
        <v>11</v>
      </c>
      <c r="C83" s="63" t="s">
        <v>226</v>
      </c>
      <c r="D83" s="63" t="s">
        <v>227</v>
      </c>
      <c r="E83" s="42">
        <v>204789.74</v>
      </c>
      <c r="F83" s="42">
        <v>229439.91</v>
      </c>
      <c r="G83" s="42">
        <v>124286.26</v>
      </c>
      <c r="H83" s="42">
        <v>136259.54</v>
      </c>
      <c r="I83" s="42">
        <v>52884.44</v>
      </c>
      <c r="J83" s="116">
        <v>36992.21</v>
      </c>
      <c r="K83" s="68">
        <v>0.7842553487167343</v>
      </c>
      <c r="L83" s="17">
        <f t="shared" si="6"/>
        <v>29011.338553352663</v>
      </c>
    </row>
    <row r="84" spans="1:12" x14ac:dyDescent="0.25">
      <c r="A84" s="63"/>
      <c r="B84" s="3" t="s">
        <v>11</v>
      </c>
      <c r="C84" s="63" t="s">
        <v>228</v>
      </c>
      <c r="D84" s="63" t="s">
        <v>229</v>
      </c>
      <c r="E84" s="42">
        <v>130657.23</v>
      </c>
      <c r="F84" s="42">
        <v>223367.12</v>
      </c>
      <c r="G84" s="42">
        <v>116224.06</v>
      </c>
      <c r="H84" s="42">
        <v>216917.21</v>
      </c>
      <c r="I84" s="42">
        <v>219887.33</v>
      </c>
      <c r="J84" s="116">
        <v>106447.17</v>
      </c>
      <c r="K84" s="68">
        <v>0.7842553487167343</v>
      </c>
      <c r="L84" s="17">
        <f t="shared" si="6"/>
        <v>83481.762428259492</v>
      </c>
    </row>
    <row r="85" spans="1:12" x14ac:dyDescent="0.25">
      <c r="A85" s="63"/>
      <c r="B85" s="3" t="s">
        <v>11</v>
      </c>
      <c r="C85" s="63" t="s">
        <v>230</v>
      </c>
      <c r="D85" s="63" t="s">
        <v>231</v>
      </c>
      <c r="E85" s="42">
        <v>1188417.32</v>
      </c>
      <c r="F85" s="42">
        <v>2747105.23</v>
      </c>
      <c r="G85" s="42">
        <v>2765710.63</v>
      </c>
      <c r="H85" s="42">
        <v>2703076.62</v>
      </c>
      <c r="I85" s="42">
        <v>2052824.95</v>
      </c>
      <c r="J85" s="116">
        <v>1886881.36</v>
      </c>
      <c r="K85" s="68">
        <v>0.7842553487167343</v>
      </c>
      <c r="L85" s="17">
        <f t="shared" si="6"/>
        <v>1479796.7989739059</v>
      </c>
    </row>
    <row r="86" spans="1:12" x14ac:dyDescent="0.25">
      <c r="A86" s="65"/>
      <c r="B86" s="3" t="s">
        <v>11</v>
      </c>
      <c r="C86" s="65" t="s">
        <v>232</v>
      </c>
      <c r="D86" s="65" t="s">
        <v>233</v>
      </c>
      <c r="E86" s="42">
        <v>164543.35</v>
      </c>
      <c r="F86" s="42">
        <v>234397.09</v>
      </c>
      <c r="G86" s="42">
        <v>319651.19</v>
      </c>
      <c r="H86" s="42">
        <v>296379.71000000002</v>
      </c>
      <c r="I86" s="42">
        <v>514017.79</v>
      </c>
      <c r="J86" s="116">
        <v>224572.7</v>
      </c>
      <c r="K86" s="68">
        <v>0.7842553487167343</v>
      </c>
      <c r="L86" s="17">
        <f t="shared" si="6"/>
        <v>176122.34115075856</v>
      </c>
    </row>
    <row r="87" spans="1:12" x14ac:dyDescent="0.25">
      <c r="A87" s="65"/>
      <c r="B87" s="66" t="s">
        <v>11</v>
      </c>
      <c r="C87" s="65" t="s">
        <v>90</v>
      </c>
      <c r="D87" s="65" t="s">
        <v>91</v>
      </c>
      <c r="E87" s="42">
        <v>1094073.94</v>
      </c>
      <c r="F87" s="42">
        <v>696865.37</v>
      </c>
      <c r="G87" s="42">
        <v>688624.95</v>
      </c>
      <c r="H87" s="42">
        <v>1685282.95</v>
      </c>
      <c r="I87" s="42">
        <v>1180811.73</v>
      </c>
      <c r="J87" s="116">
        <v>1092611.31</v>
      </c>
      <c r="K87" s="68">
        <v>0.7842553487167343</v>
      </c>
      <c r="L87" s="17">
        <f t="shared" si="6"/>
        <v>856886.26393589796</v>
      </c>
    </row>
    <row r="88" spans="1:12" x14ac:dyDescent="0.25">
      <c r="A88" s="65"/>
      <c r="B88" s="66" t="s">
        <v>11</v>
      </c>
      <c r="C88" s="65" t="s">
        <v>92</v>
      </c>
      <c r="D88" s="65" t="s">
        <v>93</v>
      </c>
      <c r="E88" s="42">
        <v>220423.26</v>
      </c>
      <c r="F88" s="42">
        <v>239223.98</v>
      </c>
      <c r="G88" s="42">
        <v>57117.33</v>
      </c>
      <c r="H88" s="42">
        <v>260766.77</v>
      </c>
      <c r="I88" s="42">
        <v>465520.98</v>
      </c>
      <c r="J88" s="116">
        <v>408744.44</v>
      </c>
      <c r="K88" s="68">
        <v>0.7842553487167343</v>
      </c>
      <c r="L88" s="17">
        <f t="shared" si="6"/>
        <v>320560.01332822628</v>
      </c>
    </row>
    <row r="89" spans="1:12" x14ac:dyDescent="0.25">
      <c r="A89" s="63"/>
      <c r="B89" s="3" t="s">
        <v>11</v>
      </c>
      <c r="C89" s="63" t="s">
        <v>234</v>
      </c>
      <c r="D89" s="63" t="s">
        <v>235</v>
      </c>
      <c r="E89" s="42">
        <v>32443.23</v>
      </c>
      <c r="F89" s="42">
        <v>58653.599999999999</v>
      </c>
      <c r="G89" s="42">
        <v>110851.71</v>
      </c>
      <c r="H89" s="42">
        <v>91134.24</v>
      </c>
      <c r="I89" s="42">
        <v>77299.259999999995</v>
      </c>
      <c r="J89" s="116">
        <v>51850.8</v>
      </c>
      <c r="K89" s="68">
        <v>0.7842553487167343</v>
      </c>
      <c r="L89" s="17">
        <f t="shared" si="6"/>
        <v>40664.267235241648</v>
      </c>
    </row>
    <row r="90" spans="1:12" x14ac:dyDescent="0.25">
      <c r="A90" s="63"/>
      <c r="B90" s="3" t="s">
        <v>11</v>
      </c>
      <c r="C90" s="63" t="s">
        <v>236</v>
      </c>
      <c r="D90" s="63" t="s">
        <v>237</v>
      </c>
      <c r="E90" s="42">
        <v>66356.05</v>
      </c>
      <c r="F90" s="42">
        <v>56596.08</v>
      </c>
      <c r="G90" s="42">
        <v>142415.34</v>
      </c>
      <c r="H90" s="42">
        <v>58601.77</v>
      </c>
      <c r="I90" s="42">
        <v>77333.8</v>
      </c>
      <c r="J90" s="116">
        <v>67669.42</v>
      </c>
      <c r="K90" s="68">
        <v>0.7842553487167343</v>
      </c>
      <c r="L90" s="17">
        <f t="shared" si="6"/>
        <v>53070.104579559156</v>
      </c>
    </row>
    <row r="91" spans="1:12" x14ac:dyDescent="0.25">
      <c r="A91" s="63"/>
      <c r="B91" s="3" t="s">
        <v>11</v>
      </c>
      <c r="C91" s="63" t="s">
        <v>238</v>
      </c>
      <c r="D91" s="63" t="s">
        <v>239</v>
      </c>
      <c r="E91" s="42">
        <v>1071333.77</v>
      </c>
      <c r="F91" s="42">
        <v>2861157.23</v>
      </c>
      <c r="G91" s="42">
        <v>2770047.83</v>
      </c>
      <c r="H91" s="42">
        <v>2294985.7999999998</v>
      </c>
      <c r="I91" s="42">
        <v>1956272.82</v>
      </c>
      <c r="J91" s="116">
        <v>1644051.73</v>
      </c>
      <c r="K91" s="68">
        <v>0.7842553487167343</v>
      </c>
      <c r="L91" s="17">
        <f t="shared" si="6"/>
        <v>1289356.3628195003</v>
      </c>
    </row>
    <row r="92" spans="1:12" x14ac:dyDescent="0.25">
      <c r="A92" s="63"/>
      <c r="B92" s="3" t="s">
        <v>11</v>
      </c>
      <c r="C92" s="63" t="s">
        <v>240</v>
      </c>
      <c r="D92" s="63" t="s">
        <v>241</v>
      </c>
      <c r="E92" s="42">
        <v>305905.58</v>
      </c>
      <c r="F92" s="42">
        <v>878497.54</v>
      </c>
      <c r="G92" s="42">
        <v>745469.35</v>
      </c>
      <c r="H92" s="42">
        <v>942175.66</v>
      </c>
      <c r="I92" s="42">
        <v>770456.72</v>
      </c>
      <c r="J92" s="116">
        <v>599084.55000000005</v>
      </c>
      <c r="K92" s="68">
        <v>0.7842553487167343</v>
      </c>
      <c r="L92" s="17">
        <f t="shared" si="6"/>
        <v>469835.26267105789</v>
      </c>
    </row>
    <row r="93" spans="1:12" x14ac:dyDescent="0.25">
      <c r="A93" s="63"/>
      <c r="B93" s="3" t="s">
        <v>11</v>
      </c>
      <c r="C93" s="63" t="s">
        <v>242</v>
      </c>
      <c r="D93" s="63" t="s">
        <v>243</v>
      </c>
      <c r="E93" s="42">
        <v>162911.38</v>
      </c>
      <c r="F93" s="42">
        <v>198818.97</v>
      </c>
      <c r="G93" s="42">
        <v>125105.43</v>
      </c>
      <c r="H93" s="42">
        <v>175557.63</v>
      </c>
      <c r="I93" s="42">
        <v>126922.19</v>
      </c>
      <c r="J93" s="116">
        <v>150492.21</v>
      </c>
      <c r="K93" s="68">
        <v>0.7842553487167343</v>
      </c>
      <c r="L93" s="17">
        <f t="shared" si="6"/>
        <v>118024.320632702</v>
      </c>
    </row>
    <row r="94" spans="1:12" x14ac:dyDescent="0.25">
      <c r="A94" s="63"/>
      <c r="B94" s="3" t="s">
        <v>11</v>
      </c>
      <c r="C94" s="63" t="s">
        <v>244</v>
      </c>
      <c r="D94" s="63" t="s">
        <v>245</v>
      </c>
      <c r="E94" s="42">
        <v>831530.93</v>
      </c>
      <c r="F94" s="42">
        <v>1304642.6299999999</v>
      </c>
      <c r="G94" s="42">
        <v>1448639.52</v>
      </c>
      <c r="H94" s="42">
        <v>1159147.6399999999</v>
      </c>
      <c r="I94" s="42">
        <v>974847.71</v>
      </c>
      <c r="J94" s="116">
        <v>560551.59</v>
      </c>
      <c r="K94" s="68">
        <v>0.7842553487167343</v>
      </c>
      <c r="L94" s="17">
        <f t="shared" si="6"/>
        <v>439615.58268916985</v>
      </c>
    </row>
    <row r="95" spans="1:12" x14ac:dyDescent="0.25">
      <c r="A95" s="65"/>
      <c r="B95" s="66" t="s">
        <v>11</v>
      </c>
      <c r="C95" s="65" t="s">
        <v>94</v>
      </c>
      <c r="D95" s="65" t="s">
        <v>95</v>
      </c>
      <c r="E95" s="42">
        <v>338796.11</v>
      </c>
      <c r="F95" s="42">
        <v>564869.43000000005</v>
      </c>
      <c r="G95" s="42">
        <v>723204.53</v>
      </c>
      <c r="H95" s="42">
        <v>818193.06</v>
      </c>
      <c r="I95" s="42">
        <v>551921.05000000005</v>
      </c>
      <c r="J95" s="116">
        <v>473979.93</v>
      </c>
      <c r="K95" s="68">
        <v>0.7842553487167343</v>
      </c>
      <c r="L95" s="17">
        <f t="shared" si="6"/>
        <v>371721.29528688331</v>
      </c>
    </row>
    <row r="96" spans="1:12" x14ac:dyDescent="0.25">
      <c r="A96" s="63"/>
      <c r="B96" s="3" t="s">
        <v>11</v>
      </c>
      <c r="C96" s="63" t="s">
        <v>246</v>
      </c>
      <c r="D96" s="63" t="s">
        <v>247</v>
      </c>
      <c r="E96" s="42">
        <v>130548.29</v>
      </c>
      <c r="F96" s="42">
        <v>321501.46000000002</v>
      </c>
      <c r="G96" s="42">
        <v>342494.29</v>
      </c>
      <c r="H96" s="42">
        <v>257850.49</v>
      </c>
      <c r="I96" s="42">
        <v>258897.84</v>
      </c>
      <c r="J96" s="116">
        <v>270014.26</v>
      </c>
      <c r="K96" s="68">
        <v>0.7842553487167343</v>
      </c>
      <c r="L96" s="17">
        <f t="shared" si="6"/>
        <v>211760.12763479096</v>
      </c>
    </row>
    <row r="97" spans="1:12" x14ac:dyDescent="0.25">
      <c r="A97" s="65"/>
      <c r="B97" s="66" t="s">
        <v>11</v>
      </c>
      <c r="C97" s="65" t="s">
        <v>96</v>
      </c>
      <c r="D97" s="65" t="s">
        <v>97</v>
      </c>
      <c r="E97" s="42">
        <v>16849.72</v>
      </c>
      <c r="F97" s="42">
        <v>288109.64</v>
      </c>
      <c r="G97" s="42">
        <v>93027.42</v>
      </c>
      <c r="H97" s="42">
        <v>72208.5</v>
      </c>
      <c r="I97" s="42">
        <v>113100.78</v>
      </c>
      <c r="J97" s="116">
        <v>113373.72</v>
      </c>
      <c r="K97" s="68">
        <v>0.7842553487167343</v>
      </c>
      <c r="L97" s="17">
        <f t="shared" si="6"/>
        <v>88913.946313913388</v>
      </c>
    </row>
    <row r="98" spans="1:12" x14ac:dyDescent="0.25">
      <c r="A98" s="65"/>
      <c r="B98" s="66" t="s">
        <v>11</v>
      </c>
      <c r="C98" s="65" t="s">
        <v>98</v>
      </c>
      <c r="D98" s="65" t="s">
        <v>99</v>
      </c>
      <c r="E98" s="42">
        <v>29641.54</v>
      </c>
      <c r="F98" s="42">
        <v>153801.79999999999</v>
      </c>
      <c r="G98" s="42">
        <v>128782.78</v>
      </c>
      <c r="H98" s="42">
        <v>112212.99</v>
      </c>
      <c r="I98" s="42">
        <v>176935.62</v>
      </c>
      <c r="J98" s="116">
        <v>112618.86</v>
      </c>
      <c r="K98" s="68">
        <v>0.7842553487167343</v>
      </c>
      <c r="L98" s="17">
        <f t="shared" si="6"/>
        <v>88321.943321381084</v>
      </c>
    </row>
    <row r="99" spans="1:12" x14ac:dyDescent="0.25">
      <c r="A99" s="63"/>
      <c r="B99" s="3" t="s">
        <v>11</v>
      </c>
      <c r="C99" s="63" t="s">
        <v>248</v>
      </c>
      <c r="D99" s="63" t="s">
        <v>249</v>
      </c>
      <c r="E99" s="42">
        <v>480520.68</v>
      </c>
      <c r="F99" s="42">
        <v>678701.69</v>
      </c>
      <c r="G99" s="42">
        <v>530830.84</v>
      </c>
      <c r="H99" s="42">
        <v>554233</v>
      </c>
      <c r="I99" s="42">
        <v>549939.99</v>
      </c>
      <c r="J99" s="116">
        <v>326962.34999999998</v>
      </c>
      <c r="K99" s="68">
        <v>0.7842553487167343</v>
      </c>
      <c r="L99" s="17">
        <f t="shared" si="6"/>
        <v>256421.97181649291</v>
      </c>
    </row>
    <row r="100" spans="1:12" x14ac:dyDescent="0.25">
      <c r="A100" s="63"/>
      <c r="B100" s="3" t="s">
        <v>11</v>
      </c>
      <c r="C100" s="63" t="s">
        <v>250</v>
      </c>
      <c r="D100" s="63" t="s">
        <v>251</v>
      </c>
      <c r="E100" s="42">
        <v>100709.48</v>
      </c>
      <c r="F100" s="42">
        <v>266895.95</v>
      </c>
      <c r="G100" s="42">
        <v>216333.07</v>
      </c>
      <c r="H100" s="42">
        <v>218293.73</v>
      </c>
      <c r="I100" s="42">
        <v>181097.38</v>
      </c>
      <c r="J100" s="116">
        <v>113674.65</v>
      </c>
      <c r="K100" s="68">
        <v>0.7842553487167343</v>
      </c>
      <c r="L100" s="17">
        <f t="shared" si="6"/>
        <v>89149.952276002718</v>
      </c>
    </row>
    <row r="101" spans="1:12" x14ac:dyDescent="0.25">
      <c r="A101" s="65"/>
      <c r="B101" s="66" t="s">
        <v>11</v>
      </c>
      <c r="C101" s="65" t="s">
        <v>100</v>
      </c>
      <c r="D101" s="65" t="s">
        <v>101</v>
      </c>
      <c r="E101" s="42" t="s">
        <v>336</v>
      </c>
      <c r="F101" s="42" t="s">
        <v>336</v>
      </c>
      <c r="G101" s="42" t="s">
        <v>336</v>
      </c>
      <c r="H101" s="42" t="s">
        <v>336</v>
      </c>
      <c r="I101" s="42" t="s">
        <v>336</v>
      </c>
      <c r="J101" s="116" t="s">
        <v>336</v>
      </c>
      <c r="K101" s="68">
        <v>0.7842553487167343</v>
      </c>
      <c r="L101" s="17" t="str">
        <f t="shared" ref="L101:L132" si="7">IFERROR((J101*K101),"")</f>
        <v/>
      </c>
    </row>
    <row r="102" spans="1:12" x14ac:dyDescent="0.25">
      <c r="A102" s="63"/>
      <c r="B102" s="3" t="s">
        <v>11</v>
      </c>
      <c r="C102" s="63" t="s">
        <v>252</v>
      </c>
      <c r="D102" s="63" t="s">
        <v>253</v>
      </c>
      <c r="E102" s="42">
        <v>914351.41</v>
      </c>
      <c r="F102" s="42">
        <v>1159603.98</v>
      </c>
      <c r="G102" s="42">
        <v>1078812.45</v>
      </c>
      <c r="H102" s="42">
        <v>1482290.73</v>
      </c>
      <c r="I102" s="42">
        <v>981003.97</v>
      </c>
      <c r="J102" s="116">
        <v>699712.9</v>
      </c>
      <c r="K102" s="68">
        <v>0.7842553487167343</v>
      </c>
      <c r="L102" s="17">
        <f t="shared" si="7"/>
        <v>548753.58439109742</v>
      </c>
    </row>
    <row r="103" spans="1:12" x14ac:dyDescent="0.25">
      <c r="A103" s="63"/>
      <c r="B103" s="3" t="s">
        <v>11</v>
      </c>
      <c r="C103" s="63" t="s">
        <v>254</v>
      </c>
      <c r="D103" s="63" t="s">
        <v>255</v>
      </c>
      <c r="E103" s="42">
        <v>2666069.91</v>
      </c>
      <c r="F103" s="42">
        <v>5903617.2400000002</v>
      </c>
      <c r="G103" s="42">
        <v>4039986.59</v>
      </c>
      <c r="H103" s="42">
        <v>3550167.32</v>
      </c>
      <c r="I103" s="42">
        <v>3687726.19</v>
      </c>
      <c r="J103" s="116">
        <v>2245956.17</v>
      </c>
      <c r="K103" s="68">
        <v>0.7842553487167343</v>
      </c>
      <c r="L103" s="17">
        <f t="shared" si="7"/>
        <v>1761403.139305851</v>
      </c>
    </row>
    <row r="104" spans="1:12" x14ac:dyDescent="0.25">
      <c r="A104" s="63"/>
      <c r="B104" s="3" t="s">
        <v>11</v>
      </c>
      <c r="C104" s="63" t="s">
        <v>256</v>
      </c>
      <c r="D104" s="63" t="s">
        <v>257</v>
      </c>
      <c r="E104" s="42">
        <v>524869.71</v>
      </c>
      <c r="F104" s="42">
        <v>1537053.02</v>
      </c>
      <c r="G104" s="42">
        <v>1485067.86</v>
      </c>
      <c r="H104" s="42">
        <v>1370133.6</v>
      </c>
      <c r="I104" s="42">
        <v>1177238.01</v>
      </c>
      <c r="J104" s="116">
        <v>979696.52</v>
      </c>
      <c r="K104" s="68">
        <v>0.7842553487167343</v>
      </c>
      <c r="L104" s="17">
        <f t="shared" si="7"/>
        <v>768332.23592917109</v>
      </c>
    </row>
    <row r="105" spans="1:12" x14ac:dyDescent="0.25">
      <c r="A105" s="63"/>
      <c r="B105" s="3" t="s">
        <v>11</v>
      </c>
      <c r="C105" s="63" t="s">
        <v>258</v>
      </c>
      <c r="D105" s="63" t="s">
        <v>259</v>
      </c>
      <c r="E105" s="42">
        <v>80860.210000000006</v>
      </c>
      <c r="F105" s="42">
        <v>150670.26</v>
      </c>
      <c r="G105" s="42">
        <v>148198.28</v>
      </c>
      <c r="H105" s="42">
        <v>134062.81</v>
      </c>
      <c r="I105" s="42">
        <v>122932.96</v>
      </c>
      <c r="J105" s="116">
        <v>69812.070000000007</v>
      </c>
      <c r="K105" s="68">
        <v>0.7842553487167343</v>
      </c>
      <c r="L105" s="17">
        <f t="shared" si="7"/>
        <v>54750.489302487069</v>
      </c>
    </row>
    <row r="106" spans="1:12" x14ac:dyDescent="0.25">
      <c r="A106" s="63"/>
      <c r="B106" s="3" t="s">
        <v>11</v>
      </c>
      <c r="C106" s="63" t="s">
        <v>260</v>
      </c>
      <c r="D106" s="63" t="s">
        <v>261</v>
      </c>
      <c r="E106" s="42">
        <v>158778.20000000001</v>
      </c>
      <c r="F106" s="42">
        <v>381044.17</v>
      </c>
      <c r="G106" s="42">
        <v>419344.52</v>
      </c>
      <c r="H106" s="42">
        <v>376699.25</v>
      </c>
      <c r="I106" s="42">
        <v>428771.46</v>
      </c>
      <c r="J106" s="116">
        <v>377619.46</v>
      </c>
      <c r="K106" s="68">
        <v>0.7842553487167343</v>
      </c>
      <c r="L106" s="17">
        <f t="shared" si="7"/>
        <v>296150.08128452493</v>
      </c>
    </row>
    <row r="107" spans="1:12" x14ac:dyDescent="0.25">
      <c r="A107" s="63"/>
      <c r="B107" s="3" t="s">
        <v>11</v>
      </c>
      <c r="C107" s="63" t="s">
        <v>262</v>
      </c>
      <c r="D107" s="63" t="s">
        <v>263</v>
      </c>
      <c r="E107" s="42">
        <v>39998.699999999997</v>
      </c>
      <c r="F107" s="42">
        <v>52162.68</v>
      </c>
      <c r="G107" s="42">
        <v>40825.81</v>
      </c>
      <c r="H107" s="42">
        <v>60836.52</v>
      </c>
      <c r="I107" s="42">
        <v>44356.32</v>
      </c>
      <c r="J107" s="116">
        <v>40779.379999999997</v>
      </c>
      <c r="K107" s="68">
        <v>0.7842553487167343</v>
      </c>
      <c r="L107" s="17">
        <f t="shared" si="7"/>
        <v>31981.446882352218</v>
      </c>
    </row>
    <row r="108" spans="1:12" x14ac:dyDescent="0.25">
      <c r="A108" s="63"/>
      <c r="B108" s="3" t="s">
        <v>11</v>
      </c>
      <c r="C108" s="63" t="s">
        <v>264</v>
      </c>
      <c r="D108" s="63" t="s">
        <v>265</v>
      </c>
      <c r="E108" s="42">
        <v>820962.82</v>
      </c>
      <c r="F108" s="42">
        <v>2464173.87</v>
      </c>
      <c r="G108" s="42">
        <v>2350337.2000000002</v>
      </c>
      <c r="H108" s="42">
        <v>2971127.19</v>
      </c>
      <c r="I108" s="42">
        <v>2534474.0499999998</v>
      </c>
      <c r="J108" s="116">
        <v>1567057.61</v>
      </c>
      <c r="K108" s="68">
        <v>0.7842553487167343</v>
      </c>
      <c r="L108" s="17">
        <f t="shared" si="7"/>
        <v>1228973.3123897624</v>
      </c>
    </row>
    <row r="109" spans="1:12" x14ac:dyDescent="0.25">
      <c r="A109" s="65"/>
      <c r="B109" s="66" t="s">
        <v>11</v>
      </c>
      <c r="C109" s="65" t="s">
        <v>102</v>
      </c>
      <c r="D109" s="65" t="s">
        <v>103</v>
      </c>
      <c r="E109" s="42">
        <v>464434.51</v>
      </c>
      <c r="F109" s="42">
        <v>1031291.76</v>
      </c>
      <c r="G109" s="42">
        <v>511031.17</v>
      </c>
      <c r="H109" s="42">
        <v>570533.81000000006</v>
      </c>
      <c r="I109" s="42">
        <v>186349.55</v>
      </c>
      <c r="J109" s="116">
        <v>115734.41</v>
      </c>
      <c r="K109" s="68">
        <v>0.7842553487167343</v>
      </c>
      <c r="L109" s="17">
        <f t="shared" si="7"/>
        <v>90765.3300730755</v>
      </c>
    </row>
    <row r="110" spans="1:12" x14ac:dyDescent="0.25">
      <c r="A110" s="63"/>
      <c r="B110" s="3" t="s">
        <v>11</v>
      </c>
      <c r="C110" s="63" t="s">
        <v>266</v>
      </c>
      <c r="D110" s="63" t="s">
        <v>267</v>
      </c>
      <c r="E110" s="42">
        <v>2663832.7400000002</v>
      </c>
      <c r="F110" s="42">
        <v>2387972.61</v>
      </c>
      <c r="G110" s="42">
        <v>1774331.55</v>
      </c>
      <c r="H110" s="42">
        <v>1824002.01</v>
      </c>
      <c r="I110" s="42">
        <v>1578707.49</v>
      </c>
      <c r="J110" s="116">
        <v>1019157.55</v>
      </c>
      <c r="K110" s="68">
        <v>0.7842553487167343</v>
      </c>
      <c r="L110" s="17">
        <f t="shared" si="7"/>
        <v>799279.75977254263</v>
      </c>
    </row>
    <row r="111" spans="1:12" x14ac:dyDescent="0.25">
      <c r="A111" s="63"/>
      <c r="B111" s="3" t="s">
        <v>11</v>
      </c>
      <c r="C111" s="63" t="s">
        <v>268</v>
      </c>
      <c r="D111" s="63" t="s">
        <v>269</v>
      </c>
      <c r="E111" s="42">
        <v>329494.81</v>
      </c>
      <c r="F111" s="42">
        <v>1505144.47</v>
      </c>
      <c r="G111" s="42">
        <v>748220.92</v>
      </c>
      <c r="H111" s="42">
        <v>864165.28</v>
      </c>
      <c r="I111" s="42">
        <v>653831.36</v>
      </c>
      <c r="J111" s="116">
        <v>543063.47</v>
      </c>
      <c r="K111" s="68">
        <v>0.7842553487167343</v>
      </c>
      <c r="L111" s="17">
        <f t="shared" si="7"/>
        <v>425900.43104016973</v>
      </c>
    </row>
    <row r="112" spans="1:12" x14ac:dyDescent="0.25">
      <c r="A112" s="63"/>
      <c r="B112" s="3" t="s">
        <v>11</v>
      </c>
      <c r="C112" s="63" t="s">
        <v>270</v>
      </c>
      <c r="D112" s="63" t="s">
        <v>271</v>
      </c>
      <c r="E112" s="42">
        <v>468433.48</v>
      </c>
      <c r="F112" s="42">
        <v>684347.49</v>
      </c>
      <c r="G112" s="42">
        <v>672730</v>
      </c>
      <c r="H112" s="42">
        <v>717874.78</v>
      </c>
      <c r="I112" s="42">
        <v>489540.63</v>
      </c>
      <c r="J112" s="116">
        <v>437227.75</v>
      </c>
      <c r="K112" s="68">
        <v>0.7842553487167343</v>
      </c>
      <c r="L112" s="17">
        <f t="shared" si="7"/>
        <v>342898.20154488314</v>
      </c>
    </row>
    <row r="113" spans="1:12" x14ac:dyDescent="0.25">
      <c r="A113" s="63"/>
      <c r="B113" s="3" t="s">
        <v>11</v>
      </c>
      <c r="C113" s="63" t="s">
        <v>272</v>
      </c>
      <c r="D113" s="63" t="s">
        <v>273</v>
      </c>
      <c r="E113" s="42">
        <v>581410.43999999994</v>
      </c>
      <c r="F113" s="42">
        <v>843923.6</v>
      </c>
      <c r="G113" s="42">
        <v>641104.87</v>
      </c>
      <c r="H113" s="42">
        <v>520283.81</v>
      </c>
      <c r="I113" s="42">
        <v>427718.40000000002</v>
      </c>
      <c r="J113" s="116">
        <v>407167.53</v>
      </c>
      <c r="K113" s="68">
        <v>0.7842553487167343</v>
      </c>
      <c r="L113" s="17">
        <f t="shared" si="7"/>
        <v>319323.31322628137</v>
      </c>
    </row>
    <row r="114" spans="1:12" x14ac:dyDescent="0.25">
      <c r="A114" s="65"/>
      <c r="B114" s="3" t="s">
        <v>11</v>
      </c>
      <c r="C114" s="65" t="s">
        <v>274</v>
      </c>
      <c r="D114" s="65" t="s">
        <v>275</v>
      </c>
      <c r="E114" s="42">
        <v>4916425.62</v>
      </c>
      <c r="F114" s="42">
        <v>4916829.3</v>
      </c>
      <c r="G114" s="42">
        <v>8162134.0599999996</v>
      </c>
      <c r="H114" s="42">
        <v>7159990.5999999996</v>
      </c>
      <c r="I114" s="42">
        <v>7438121.2599999998</v>
      </c>
      <c r="J114" s="116">
        <v>4739340.04</v>
      </c>
      <c r="K114" s="68">
        <v>0.7842553487167343</v>
      </c>
      <c r="L114" s="17">
        <f t="shared" si="7"/>
        <v>3716852.7757573817</v>
      </c>
    </row>
    <row r="115" spans="1:12" x14ac:dyDescent="0.25">
      <c r="A115" s="65"/>
      <c r="B115" s="66" t="s">
        <v>11</v>
      </c>
      <c r="C115" s="65" t="s">
        <v>104</v>
      </c>
      <c r="D115" s="65" t="s">
        <v>105</v>
      </c>
      <c r="E115" s="42">
        <v>1951223.46</v>
      </c>
      <c r="F115" s="42">
        <v>2369226.36</v>
      </c>
      <c r="G115" s="42">
        <v>2014213.01</v>
      </c>
      <c r="H115" s="42">
        <v>1827798.45</v>
      </c>
      <c r="I115" s="42">
        <v>1714567.85</v>
      </c>
      <c r="J115" s="116">
        <v>1752986.5</v>
      </c>
      <c r="K115" s="68">
        <v>0.7842553487167343</v>
      </c>
      <c r="L115" s="17">
        <f t="shared" si="7"/>
        <v>1374789.0388532276</v>
      </c>
    </row>
    <row r="116" spans="1:12" x14ac:dyDescent="0.25">
      <c r="A116" s="63"/>
      <c r="B116" s="3" t="s">
        <v>11</v>
      </c>
      <c r="C116" s="63" t="s">
        <v>276</v>
      </c>
      <c r="D116" s="63" t="s">
        <v>277</v>
      </c>
      <c r="E116" s="42">
        <v>3039733.74</v>
      </c>
      <c r="F116" s="42">
        <v>2716444.73</v>
      </c>
      <c r="G116" s="42">
        <v>1670920.21</v>
      </c>
      <c r="H116" s="42">
        <v>1605631.32</v>
      </c>
      <c r="I116" s="42">
        <v>1510041.77</v>
      </c>
      <c r="J116" s="116">
        <v>947217.75</v>
      </c>
      <c r="K116" s="68">
        <v>0.7842553487167343</v>
      </c>
      <c r="L116" s="17">
        <f t="shared" si="7"/>
        <v>742860.58683693048</v>
      </c>
    </row>
    <row r="117" spans="1:12" x14ac:dyDescent="0.25">
      <c r="A117" s="65"/>
      <c r="B117" s="66" t="s">
        <v>11</v>
      </c>
      <c r="C117" s="65" t="s">
        <v>106</v>
      </c>
      <c r="D117" s="65" t="s">
        <v>107</v>
      </c>
      <c r="E117" s="42">
        <v>1436366.71</v>
      </c>
      <c r="F117" s="42">
        <v>1471932.08</v>
      </c>
      <c r="G117" s="42">
        <v>825807.76</v>
      </c>
      <c r="H117" s="42">
        <v>1211083.5</v>
      </c>
      <c r="I117" s="42">
        <v>1098278.54</v>
      </c>
      <c r="J117" s="116">
        <v>862988.18</v>
      </c>
      <c r="K117" s="68">
        <v>0.7842553487167343</v>
      </c>
      <c r="L117" s="17">
        <f t="shared" si="7"/>
        <v>676803.09604431991</v>
      </c>
    </row>
    <row r="118" spans="1:12" x14ac:dyDescent="0.25">
      <c r="A118" s="65"/>
      <c r="B118" s="66" t="s">
        <v>11</v>
      </c>
      <c r="C118" s="65" t="s">
        <v>108</v>
      </c>
      <c r="D118" s="65" t="s">
        <v>109</v>
      </c>
      <c r="E118" s="42">
        <v>174041.33</v>
      </c>
      <c r="F118" s="42">
        <v>259699.13</v>
      </c>
      <c r="G118" s="42">
        <v>214308.76</v>
      </c>
      <c r="H118" s="42">
        <v>173566.7</v>
      </c>
      <c r="I118" s="42">
        <v>143594.64000000001</v>
      </c>
      <c r="J118" s="116">
        <v>90594.29</v>
      </c>
      <c r="K118" s="68">
        <v>0.7842553487167343</v>
      </c>
      <c r="L118" s="17">
        <f t="shared" si="7"/>
        <v>71049.056495694953</v>
      </c>
    </row>
    <row r="119" spans="1:12" x14ac:dyDescent="0.25">
      <c r="A119" s="63"/>
      <c r="B119" s="3" t="s">
        <v>11</v>
      </c>
      <c r="C119" s="63" t="s">
        <v>278</v>
      </c>
      <c r="D119" s="63" t="s">
        <v>279</v>
      </c>
      <c r="E119" s="42">
        <v>400158.48</v>
      </c>
      <c r="F119" s="42">
        <v>424799.45</v>
      </c>
      <c r="G119" s="42">
        <v>530036.77</v>
      </c>
      <c r="H119" s="42">
        <v>484770.55</v>
      </c>
      <c r="I119" s="42">
        <v>395059.98</v>
      </c>
      <c r="J119" s="116">
        <v>225207.84</v>
      </c>
      <c r="K119" s="68">
        <v>0.7842553487167343</v>
      </c>
      <c r="L119" s="17">
        <f t="shared" si="7"/>
        <v>176620.45309294251</v>
      </c>
    </row>
    <row r="120" spans="1:12" x14ac:dyDescent="0.25">
      <c r="A120" s="63"/>
      <c r="B120" s="3" t="s">
        <v>11</v>
      </c>
      <c r="C120" s="63" t="s">
        <v>280</v>
      </c>
      <c r="D120" s="63" t="s">
        <v>281</v>
      </c>
      <c r="E120" s="42">
        <v>346762.37</v>
      </c>
      <c r="F120" s="42">
        <v>323408.33</v>
      </c>
      <c r="G120" s="42">
        <v>423318.01</v>
      </c>
      <c r="H120" s="42">
        <v>298971.21000000002</v>
      </c>
      <c r="I120" s="42">
        <v>382377.1</v>
      </c>
      <c r="J120" s="116">
        <v>219203.75</v>
      </c>
      <c r="K120" s="68">
        <v>0.7842553487167343</v>
      </c>
      <c r="L120" s="17">
        <f t="shared" si="7"/>
        <v>171911.71339626584</v>
      </c>
    </row>
    <row r="121" spans="1:12" x14ac:dyDescent="0.25">
      <c r="A121" s="63"/>
      <c r="B121" s="3" t="s">
        <v>11</v>
      </c>
      <c r="C121" s="63" t="s">
        <v>282</v>
      </c>
      <c r="D121" s="63" t="s">
        <v>283</v>
      </c>
      <c r="E121" s="42">
        <v>30638.73</v>
      </c>
      <c r="F121" s="42">
        <v>9920.2000000000007</v>
      </c>
      <c r="G121" s="42">
        <v>42377.36</v>
      </c>
      <c r="H121" s="42">
        <v>0</v>
      </c>
      <c r="I121" s="42">
        <v>52286.720000000001</v>
      </c>
      <c r="J121" s="116">
        <v>6745.68</v>
      </c>
      <c r="K121" s="68">
        <v>0.7842553487167343</v>
      </c>
      <c r="L121" s="17">
        <f t="shared" si="7"/>
        <v>5290.3356207315001</v>
      </c>
    </row>
    <row r="122" spans="1:12" x14ac:dyDescent="0.25">
      <c r="A122" s="63"/>
      <c r="B122" s="3" t="s">
        <v>11</v>
      </c>
      <c r="C122" s="63" t="s">
        <v>284</v>
      </c>
      <c r="D122" s="63" t="s">
        <v>285</v>
      </c>
      <c r="E122" s="42">
        <v>59237.45</v>
      </c>
      <c r="F122" s="42">
        <v>80819.360000000001</v>
      </c>
      <c r="G122" s="42">
        <v>91993.42</v>
      </c>
      <c r="H122" s="42">
        <v>63138.16</v>
      </c>
      <c r="I122" s="42">
        <v>65145.32</v>
      </c>
      <c r="J122" s="116">
        <v>49061.25</v>
      </c>
      <c r="K122" s="68">
        <v>0.7842553487167343</v>
      </c>
      <c r="L122" s="17">
        <f t="shared" si="7"/>
        <v>38476.547727228877</v>
      </c>
    </row>
    <row r="123" spans="1:12" x14ac:dyDescent="0.25">
      <c r="A123" s="63"/>
      <c r="B123" s="3" t="s">
        <v>11</v>
      </c>
      <c r="C123" s="63" t="s">
        <v>286</v>
      </c>
      <c r="D123" s="63" t="s">
        <v>287</v>
      </c>
      <c r="E123" s="42">
        <v>145827.04</v>
      </c>
      <c r="F123" s="42">
        <v>184298.78</v>
      </c>
      <c r="G123" s="42">
        <v>195479.77</v>
      </c>
      <c r="H123" s="42">
        <v>199138.31</v>
      </c>
      <c r="I123" s="42">
        <v>193782.92</v>
      </c>
      <c r="J123" s="116">
        <v>119658.28</v>
      </c>
      <c r="K123" s="68">
        <v>0.7842553487167343</v>
      </c>
      <c r="L123" s="17">
        <f t="shared" si="7"/>
        <v>93842.646108244633</v>
      </c>
    </row>
    <row r="124" spans="1:12" x14ac:dyDescent="0.25">
      <c r="A124" s="63"/>
      <c r="B124" s="3" t="s">
        <v>11</v>
      </c>
      <c r="C124" s="63" t="s">
        <v>288</v>
      </c>
      <c r="D124" s="63" t="s">
        <v>289</v>
      </c>
      <c r="E124" s="42">
        <v>417263.07</v>
      </c>
      <c r="F124" s="42">
        <v>419506.68</v>
      </c>
      <c r="G124" s="42">
        <v>463939.1</v>
      </c>
      <c r="H124" s="42">
        <v>560682.68999999994</v>
      </c>
      <c r="I124" s="42">
        <v>568608.24</v>
      </c>
      <c r="J124" s="116">
        <v>413760.7</v>
      </c>
      <c r="K124" s="68">
        <v>0.7842553487167343</v>
      </c>
      <c r="L124" s="17">
        <f t="shared" si="7"/>
        <v>324494.04206378007</v>
      </c>
    </row>
    <row r="125" spans="1:12" x14ac:dyDescent="0.25">
      <c r="A125" s="65"/>
      <c r="B125" s="66" t="s">
        <v>11</v>
      </c>
      <c r="C125" s="65" t="s">
        <v>110</v>
      </c>
      <c r="D125" s="65" t="s">
        <v>111</v>
      </c>
      <c r="E125" s="42">
        <v>295729.62</v>
      </c>
      <c r="F125" s="42">
        <v>518230.28</v>
      </c>
      <c r="G125" s="42">
        <v>531680.56999999995</v>
      </c>
      <c r="H125" s="42">
        <v>741219.52</v>
      </c>
      <c r="I125" s="42">
        <v>422666.16</v>
      </c>
      <c r="J125" s="116">
        <v>478658.34</v>
      </c>
      <c r="K125" s="68">
        <v>0.7842553487167343</v>
      </c>
      <c r="L125" s="17">
        <f t="shared" si="7"/>
        <v>375390.36335287319</v>
      </c>
    </row>
    <row r="126" spans="1:12" x14ac:dyDescent="0.25">
      <c r="A126" s="63"/>
      <c r="B126" s="3" t="s">
        <v>11</v>
      </c>
      <c r="C126" s="63" t="s">
        <v>290</v>
      </c>
      <c r="D126" s="63" t="s">
        <v>291</v>
      </c>
      <c r="E126" s="42">
        <v>194767.27</v>
      </c>
      <c r="F126" s="42">
        <v>232764.76</v>
      </c>
      <c r="G126" s="42">
        <v>189874.6</v>
      </c>
      <c r="H126" s="42">
        <v>280378.13</v>
      </c>
      <c r="I126" s="42">
        <v>270387.65000000002</v>
      </c>
      <c r="J126" s="116">
        <v>228510.95</v>
      </c>
      <c r="K126" s="68">
        <v>0.7842553487167343</v>
      </c>
      <c r="L126" s="17">
        <f t="shared" si="7"/>
        <v>179210.93477784225</v>
      </c>
    </row>
    <row r="127" spans="1:12" x14ac:dyDescent="0.25">
      <c r="A127" s="65"/>
      <c r="B127" s="66" t="s">
        <v>11</v>
      </c>
      <c r="C127" s="65" t="s">
        <v>112</v>
      </c>
      <c r="D127" s="65" t="s">
        <v>113</v>
      </c>
      <c r="E127" s="42">
        <v>0</v>
      </c>
      <c r="F127" s="42">
        <v>0</v>
      </c>
      <c r="G127" s="42">
        <v>0</v>
      </c>
      <c r="H127" s="42">
        <v>77989.94</v>
      </c>
      <c r="I127" s="42">
        <v>56721.96</v>
      </c>
      <c r="J127" s="116">
        <v>39521.96</v>
      </c>
      <c r="K127" s="68">
        <v>0.7842553487167343</v>
      </c>
      <c r="L127" s="17">
        <f t="shared" si="7"/>
        <v>30995.308521768824</v>
      </c>
    </row>
    <row r="128" spans="1:12" x14ac:dyDescent="0.25">
      <c r="A128" s="63"/>
      <c r="B128" s="3" t="s">
        <v>11</v>
      </c>
      <c r="C128" s="63" t="s">
        <v>292</v>
      </c>
      <c r="D128" s="63" t="s">
        <v>293</v>
      </c>
      <c r="E128" s="42">
        <v>62473.52</v>
      </c>
      <c r="F128" s="42">
        <v>188329.33</v>
      </c>
      <c r="G128" s="42">
        <v>114008.38</v>
      </c>
      <c r="H128" s="42">
        <v>149736.91</v>
      </c>
      <c r="I128" s="42">
        <v>114050.51</v>
      </c>
      <c r="J128" s="116">
        <v>86104.59</v>
      </c>
      <c r="K128" s="68">
        <v>0.7842553487167343</v>
      </c>
      <c r="L128" s="17">
        <f t="shared" si="7"/>
        <v>67527.985256561427</v>
      </c>
    </row>
    <row r="129" spans="1:12" x14ac:dyDescent="0.25">
      <c r="A129" s="65"/>
      <c r="B129" s="66" t="s">
        <v>11</v>
      </c>
      <c r="C129" s="65" t="s">
        <v>114</v>
      </c>
      <c r="D129" s="65" t="s">
        <v>115</v>
      </c>
      <c r="E129" s="42" t="s">
        <v>336</v>
      </c>
      <c r="F129" s="42" t="s">
        <v>336</v>
      </c>
      <c r="G129" s="42" t="s">
        <v>336</v>
      </c>
      <c r="H129" s="42" t="s">
        <v>336</v>
      </c>
      <c r="I129" s="42" t="s">
        <v>336</v>
      </c>
      <c r="J129" s="116" t="s">
        <v>336</v>
      </c>
      <c r="K129" s="68">
        <v>0.7842553487167343</v>
      </c>
      <c r="L129" s="17" t="str">
        <f t="shared" si="7"/>
        <v/>
      </c>
    </row>
    <row r="130" spans="1:12" x14ac:dyDescent="0.25">
      <c r="A130" s="63"/>
      <c r="B130" s="3" t="s">
        <v>11</v>
      </c>
      <c r="C130" s="63" t="s">
        <v>294</v>
      </c>
      <c r="D130" s="63" t="s">
        <v>295</v>
      </c>
      <c r="E130" s="42">
        <v>127454.74</v>
      </c>
      <c r="F130" s="42">
        <v>156873.96</v>
      </c>
      <c r="G130" s="42">
        <v>114422.52</v>
      </c>
      <c r="H130" s="42">
        <v>118025.48</v>
      </c>
      <c r="I130" s="42">
        <v>56096.73</v>
      </c>
      <c r="J130" s="116">
        <v>39299.19</v>
      </c>
      <c r="K130" s="68">
        <v>0.7842553487167343</v>
      </c>
      <c r="L130" s="17">
        <f t="shared" si="7"/>
        <v>30820.599957735198</v>
      </c>
    </row>
    <row r="131" spans="1:12" x14ac:dyDescent="0.25">
      <c r="A131" s="63"/>
      <c r="B131" s="3" t="s">
        <v>11</v>
      </c>
      <c r="C131" s="63" t="s">
        <v>296</v>
      </c>
      <c r="D131" s="63" t="s">
        <v>297</v>
      </c>
      <c r="E131" s="42">
        <v>96015.4</v>
      </c>
      <c r="F131" s="42">
        <v>158761.12</v>
      </c>
      <c r="G131" s="42">
        <v>131761.16</v>
      </c>
      <c r="H131" s="42">
        <v>179874.32</v>
      </c>
      <c r="I131" s="42">
        <v>151671.70000000001</v>
      </c>
      <c r="J131" s="116">
        <v>147572.03</v>
      </c>
      <c r="K131" s="68">
        <v>0.7842553487167343</v>
      </c>
      <c r="L131" s="17">
        <f t="shared" si="7"/>
        <v>115734.15384848637</v>
      </c>
    </row>
    <row r="132" spans="1:12" x14ac:dyDescent="0.25">
      <c r="A132" s="63"/>
      <c r="B132" s="3" t="s">
        <v>11</v>
      </c>
      <c r="C132" s="63" t="s">
        <v>298</v>
      </c>
      <c r="D132" s="63" t="s">
        <v>299</v>
      </c>
      <c r="E132" s="42">
        <v>34337.46</v>
      </c>
      <c r="F132" s="42">
        <v>93535.06</v>
      </c>
      <c r="G132" s="42">
        <v>158045.6</v>
      </c>
      <c r="H132" s="42">
        <v>110681.22</v>
      </c>
      <c r="I132" s="42">
        <v>108897.76</v>
      </c>
      <c r="J132" s="116">
        <v>77445.23</v>
      </c>
      <c r="K132" s="68">
        <v>0.7842553487167343</v>
      </c>
      <c r="L132" s="17">
        <f t="shared" si="7"/>
        <v>60736.835860097686</v>
      </c>
    </row>
    <row r="133" spans="1:12" x14ac:dyDescent="0.25">
      <c r="A133" s="63"/>
      <c r="B133" s="3" t="s">
        <v>11</v>
      </c>
      <c r="C133" s="63" t="s">
        <v>300</v>
      </c>
      <c r="D133" s="63" t="s">
        <v>301</v>
      </c>
      <c r="E133" s="42" t="s">
        <v>336</v>
      </c>
      <c r="F133" s="42" t="s">
        <v>336</v>
      </c>
      <c r="G133" s="42" t="s">
        <v>336</v>
      </c>
      <c r="H133" s="42" t="s">
        <v>336</v>
      </c>
      <c r="I133" s="42" t="s">
        <v>336</v>
      </c>
      <c r="J133" s="116" t="s">
        <v>336</v>
      </c>
      <c r="K133" s="68">
        <v>0.7842553487167343</v>
      </c>
      <c r="L133" s="17" t="str">
        <f t="shared" ref="L133:L142" si="8">IFERROR((J133*K133),"")</f>
        <v/>
      </c>
    </row>
    <row r="134" spans="1:12" x14ac:dyDescent="0.25">
      <c r="A134" s="63"/>
      <c r="B134" s="3" t="s">
        <v>11</v>
      </c>
      <c r="C134" s="63" t="s">
        <v>302</v>
      </c>
      <c r="D134" s="63" t="s">
        <v>303</v>
      </c>
      <c r="E134" s="42" t="s">
        <v>336</v>
      </c>
      <c r="F134" s="42" t="s">
        <v>336</v>
      </c>
      <c r="G134" s="42" t="s">
        <v>336</v>
      </c>
      <c r="H134" s="42" t="s">
        <v>336</v>
      </c>
      <c r="I134" s="42" t="s">
        <v>336</v>
      </c>
      <c r="J134" s="116" t="s">
        <v>336</v>
      </c>
      <c r="K134" s="68">
        <v>0.7842553487167343</v>
      </c>
      <c r="L134" s="17" t="str">
        <f t="shared" si="8"/>
        <v/>
      </c>
    </row>
    <row r="135" spans="1:12" x14ac:dyDescent="0.25">
      <c r="A135" s="63"/>
      <c r="B135" s="3" t="s">
        <v>11</v>
      </c>
      <c r="C135" s="63" t="s">
        <v>304</v>
      </c>
      <c r="D135" s="63" t="s">
        <v>305</v>
      </c>
      <c r="E135" s="42">
        <v>117346.89</v>
      </c>
      <c r="F135" s="42">
        <v>213628.59</v>
      </c>
      <c r="G135" s="42">
        <v>205551.51</v>
      </c>
      <c r="H135" s="42">
        <v>178429.91</v>
      </c>
      <c r="I135" s="42">
        <v>246784.36</v>
      </c>
      <c r="J135" s="116">
        <v>281670.61</v>
      </c>
      <c r="K135" s="68">
        <v>0.7842553487167343</v>
      </c>
      <c r="L135" s="17">
        <f t="shared" si="8"/>
        <v>220901.68246880526</v>
      </c>
    </row>
    <row r="136" spans="1:12" x14ac:dyDescent="0.25">
      <c r="A136" s="63"/>
      <c r="B136" s="3" t="s">
        <v>11</v>
      </c>
      <c r="C136" s="63" t="s">
        <v>306</v>
      </c>
      <c r="D136" s="63" t="s">
        <v>307</v>
      </c>
      <c r="E136" s="42">
        <v>25536.6</v>
      </c>
      <c r="F136" s="42">
        <v>106069.39</v>
      </c>
      <c r="G136" s="42">
        <v>215729.87</v>
      </c>
      <c r="H136" s="42">
        <v>128450.86</v>
      </c>
      <c r="I136" s="42">
        <v>115714.89</v>
      </c>
      <c r="J136" s="116">
        <v>46721.36</v>
      </c>
      <c r="K136" s="68">
        <v>0.7842553487167343</v>
      </c>
      <c r="L136" s="17">
        <f t="shared" si="8"/>
        <v>36641.476479320081</v>
      </c>
    </row>
    <row r="137" spans="1:12" x14ac:dyDescent="0.25">
      <c r="A137" s="63"/>
      <c r="B137" s="3" t="s">
        <v>11</v>
      </c>
      <c r="C137" s="63" t="s">
        <v>308</v>
      </c>
      <c r="D137" s="63" t="s">
        <v>309</v>
      </c>
      <c r="E137" s="42">
        <v>132863.78</v>
      </c>
      <c r="F137" s="42">
        <v>300108.08</v>
      </c>
      <c r="G137" s="42">
        <v>467078.85</v>
      </c>
      <c r="H137" s="42" t="s">
        <v>336</v>
      </c>
      <c r="I137" s="42" t="s">
        <v>336</v>
      </c>
      <c r="J137" s="116" t="s">
        <v>336</v>
      </c>
      <c r="K137" s="68">
        <v>0.7842553487167343</v>
      </c>
      <c r="L137" s="17" t="str">
        <f t="shared" si="8"/>
        <v/>
      </c>
    </row>
    <row r="138" spans="1:12" x14ac:dyDescent="0.25">
      <c r="A138" s="65"/>
      <c r="B138" s="66" t="s">
        <v>11</v>
      </c>
      <c r="C138" s="65" t="s">
        <v>116</v>
      </c>
      <c r="D138" s="65" t="s">
        <v>117</v>
      </c>
      <c r="E138" s="42">
        <v>202950.22</v>
      </c>
      <c r="F138" s="42">
        <v>180660.77</v>
      </c>
      <c r="G138" s="42">
        <v>64529.84</v>
      </c>
      <c r="H138" s="42">
        <v>34311.800000000003</v>
      </c>
      <c r="I138" s="42">
        <v>5264.75</v>
      </c>
      <c r="J138" s="116">
        <v>11069.76</v>
      </c>
      <c r="K138" s="68">
        <v>0.7842553487167343</v>
      </c>
      <c r="L138" s="17">
        <f t="shared" si="8"/>
        <v>8681.5184890105575</v>
      </c>
    </row>
    <row r="139" spans="1:12" x14ac:dyDescent="0.25">
      <c r="A139" s="64"/>
      <c r="B139" s="3" t="s">
        <v>11</v>
      </c>
      <c r="C139" s="64" t="s">
        <v>310</v>
      </c>
      <c r="D139" s="64" t="s">
        <v>311</v>
      </c>
      <c r="E139" s="42" t="s">
        <v>336</v>
      </c>
      <c r="F139" s="42" t="s">
        <v>336</v>
      </c>
      <c r="G139" s="42" t="s">
        <v>336</v>
      </c>
      <c r="H139" s="42" t="s">
        <v>336</v>
      </c>
      <c r="I139" s="42" t="s">
        <v>336</v>
      </c>
      <c r="J139" s="116" t="s">
        <v>336</v>
      </c>
      <c r="K139" s="68">
        <v>0.7842553487167343</v>
      </c>
      <c r="L139" s="17" t="str">
        <f t="shared" si="8"/>
        <v/>
      </c>
    </row>
    <row r="140" spans="1:12" x14ac:dyDescent="0.25">
      <c r="A140" s="63"/>
      <c r="B140" s="3" t="s">
        <v>11</v>
      </c>
      <c r="C140" s="63" t="s">
        <v>312</v>
      </c>
      <c r="D140" s="63" t="s">
        <v>313</v>
      </c>
      <c r="E140" s="42">
        <v>43520.12</v>
      </c>
      <c r="F140" s="42">
        <v>357474.46</v>
      </c>
      <c r="G140" s="42">
        <v>80312.27</v>
      </c>
      <c r="H140" s="42" t="s">
        <v>336</v>
      </c>
      <c r="I140" s="42" t="s">
        <v>336</v>
      </c>
      <c r="J140" s="116" t="s">
        <v>336</v>
      </c>
      <c r="K140" s="68">
        <v>0.7842553487167343</v>
      </c>
      <c r="L140" s="17" t="str">
        <f t="shared" si="8"/>
        <v/>
      </c>
    </row>
    <row r="141" spans="1:12" x14ac:dyDescent="0.25">
      <c r="A141" s="63"/>
      <c r="B141" s="3" t="s">
        <v>11</v>
      </c>
      <c r="C141" s="63" t="s">
        <v>314</v>
      </c>
      <c r="D141" s="63" t="s">
        <v>315</v>
      </c>
      <c r="E141" s="42">
        <v>51234.51</v>
      </c>
      <c r="F141" s="42">
        <v>146707.94</v>
      </c>
      <c r="G141" s="42">
        <v>167873.81</v>
      </c>
      <c r="H141" s="42">
        <v>170426.32</v>
      </c>
      <c r="I141" s="42">
        <v>253489.41</v>
      </c>
      <c r="J141" s="116">
        <v>178260.05</v>
      </c>
      <c r="K141" s="68">
        <v>0.7842553487167343</v>
      </c>
      <c r="L141" s="17">
        <f t="shared" si="8"/>
        <v>139801.39767501247</v>
      </c>
    </row>
    <row r="142" spans="1:12" ht="15.75" thickBot="1" x14ac:dyDescent="0.3">
      <c r="A142" s="63"/>
      <c r="B142" s="3" t="s">
        <v>11</v>
      </c>
      <c r="C142" s="63" t="s">
        <v>316</v>
      </c>
      <c r="D142" s="63" t="s">
        <v>317</v>
      </c>
      <c r="E142" s="42">
        <v>446005.29</v>
      </c>
      <c r="F142" s="42">
        <v>563859.19999999995</v>
      </c>
      <c r="G142" s="42">
        <v>453068.75</v>
      </c>
      <c r="H142" s="42">
        <v>443569</v>
      </c>
      <c r="I142" s="42">
        <v>454342.99</v>
      </c>
      <c r="J142" s="117">
        <v>95573.01</v>
      </c>
      <c r="K142" s="68">
        <v>0.7842553487167343</v>
      </c>
      <c r="L142" s="17">
        <f t="shared" si="8"/>
        <v>74953.644285457936</v>
      </c>
    </row>
    <row r="143" spans="1:12" x14ac:dyDescent="0.25">
      <c r="E143" s="62"/>
      <c r="F143" s="62"/>
      <c r="G143" s="62"/>
      <c r="H143" s="62"/>
      <c r="I143" s="62"/>
      <c r="J143" s="62"/>
      <c r="K143" s="62"/>
      <c r="L143" s="62"/>
    </row>
    <row r="144" spans="1:12" x14ac:dyDescent="0.25">
      <c r="E144" s="110"/>
      <c r="F144" s="110"/>
      <c r="G144" s="110"/>
      <c r="H144" s="110"/>
      <c r="I144" s="110"/>
      <c r="J144" s="110"/>
    </row>
  </sheetData>
  <sortState xmlns:xlrd2="http://schemas.microsoft.com/office/spreadsheetml/2017/richdata2" ref="C5:D142">
    <sortCondition ref="C5:C142"/>
  </sortState>
  <phoneticPr fontId="2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43"/>
  <sheetViews>
    <sheetView workbookViewId="0">
      <selection activeCell="J1" sqref="J1:J1048576"/>
    </sheetView>
  </sheetViews>
  <sheetFormatPr defaultColWidth="9.140625" defaultRowHeight="15" x14ac:dyDescent="0.25"/>
  <cols>
    <col min="4" max="4" width="48.5703125" bestFit="1" customWidth="1"/>
    <col min="5" max="10" width="10.85546875" customWidth="1"/>
    <col min="12" max="12" width="18.7109375" customWidth="1"/>
    <col min="13" max="14" width="13.7109375" customWidth="1"/>
    <col min="16" max="16" width="8.7109375" customWidth="1"/>
  </cols>
  <sheetData>
    <row r="1" spans="1:16" x14ac:dyDescent="0.25">
      <c r="A1" s="88" t="s">
        <v>318</v>
      </c>
      <c r="B1" s="3"/>
      <c r="C1" s="3"/>
      <c r="D1" s="3"/>
      <c r="E1" s="89"/>
      <c r="F1" s="89"/>
      <c r="G1" s="89"/>
      <c r="H1" s="89"/>
      <c r="I1" s="89"/>
      <c r="J1" s="89"/>
      <c r="P1" s="3"/>
    </row>
    <row r="3" spans="1:16" ht="15.75" thickBot="1" x14ac:dyDescent="0.3">
      <c r="A3" s="89"/>
      <c r="B3" s="66" t="s">
        <v>30</v>
      </c>
      <c r="C3" s="67" t="s">
        <v>31</v>
      </c>
      <c r="D3" s="67" t="s">
        <v>32</v>
      </c>
      <c r="E3" s="89"/>
      <c r="F3" s="103" t="s">
        <v>319</v>
      </c>
      <c r="G3" s="89"/>
      <c r="H3" s="89"/>
      <c r="I3" s="89"/>
      <c r="J3" s="89"/>
      <c r="P3" s="67"/>
    </row>
    <row r="4" spans="1:16" ht="15.75" thickBot="1" x14ac:dyDescent="0.3">
      <c r="A4" s="89"/>
      <c r="B4" s="3"/>
      <c r="C4" s="3"/>
      <c r="D4" s="3"/>
      <c r="E4" s="33" t="s">
        <v>34</v>
      </c>
      <c r="F4" s="33" t="s">
        <v>35</v>
      </c>
      <c r="G4" s="33" t="s">
        <v>36</v>
      </c>
      <c r="H4" s="34" t="s">
        <v>37</v>
      </c>
      <c r="I4" s="34" t="s">
        <v>38</v>
      </c>
      <c r="J4" s="34" t="s">
        <v>328</v>
      </c>
      <c r="L4" s="107"/>
      <c r="M4" s="108" t="s">
        <v>38</v>
      </c>
      <c r="N4" s="108" t="s">
        <v>328</v>
      </c>
      <c r="P4" s="3"/>
    </row>
    <row r="5" spans="1:16" x14ac:dyDescent="0.25">
      <c r="A5" s="89"/>
      <c r="B5" s="3" t="s">
        <v>12</v>
      </c>
      <c r="C5" s="63" t="s">
        <v>40</v>
      </c>
      <c r="D5" s="63" t="s">
        <v>41</v>
      </c>
      <c r="E5" s="111">
        <v>460</v>
      </c>
      <c r="F5" s="111" t="s">
        <v>336</v>
      </c>
      <c r="G5" s="111">
        <v>2692</v>
      </c>
      <c r="H5" s="111">
        <v>2976</v>
      </c>
      <c r="I5" s="111">
        <v>3010</v>
      </c>
      <c r="J5" s="74">
        <v>1977</v>
      </c>
      <c r="L5" s="105" t="s">
        <v>12</v>
      </c>
      <c r="M5" s="76">
        <f>SUM(I5:I16)</f>
        <v>7930</v>
      </c>
      <c r="N5" s="76">
        <f>SUM(J5:J16)</f>
        <v>3674</v>
      </c>
      <c r="P5" s="63"/>
    </row>
    <row r="6" spans="1:16" x14ac:dyDescent="0.25">
      <c r="A6" s="89"/>
      <c r="B6" s="3" t="s">
        <v>12</v>
      </c>
      <c r="C6" s="63" t="s">
        <v>42</v>
      </c>
      <c r="D6" s="63" t="s">
        <v>43</v>
      </c>
      <c r="E6" s="73">
        <v>5</v>
      </c>
      <c r="F6" s="73">
        <v>100</v>
      </c>
      <c r="G6" s="73">
        <v>32</v>
      </c>
      <c r="H6" s="73">
        <v>0</v>
      </c>
      <c r="I6" s="73">
        <v>61</v>
      </c>
      <c r="J6" s="74">
        <v>47</v>
      </c>
      <c r="L6" s="97" t="s">
        <v>9</v>
      </c>
      <c r="M6" s="78">
        <f>SUM(I17:I20)</f>
        <v>39466</v>
      </c>
      <c r="N6" s="78">
        <f>SUM(J17:J20)</f>
        <v>40672</v>
      </c>
      <c r="P6" s="63"/>
    </row>
    <row r="7" spans="1:16" x14ac:dyDescent="0.25">
      <c r="A7" s="89"/>
      <c r="B7" s="3" t="s">
        <v>12</v>
      </c>
      <c r="C7" s="63" t="s">
        <v>44</v>
      </c>
      <c r="D7" s="63" t="s">
        <v>45</v>
      </c>
      <c r="E7" s="73">
        <v>0</v>
      </c>
      <c r="F7" s="73">
        <v>3</v>
      </c>
      <c r="G7" s="73">
        <v>1</v>
      </c>
      <c r="H7" s="73">
        <v>1</v>
      </c>
      <c r="I7" s="73">
        <v>0</v>
      </c>
      <c r="J7" s="74">
        <v>0</v>
      </c>
      <c r="L7" s="97" t="s">
        <v>8</v>
      </c>
      <c r="M7" s="78">
        <f>SUM(I21:I28)</f>
        <v>20962</v>
      </c>
      <c r="N7" s="78">
        <f>SUM(J21:J28)</f>
        <v>12182</v>
      </c>
      <c r="P7" s="63"/>
    </row>
    <row r="8" spans="1:16" ht="15.75" thickBot="1" x14ac:dyDescent="0.3">
      <c r="A8" s="89"/>
      <c r="B8" s="3" t="s">
        <v>12</v>
      </c>
      <c r="C8" s="63" t="s">
        <v>46</v>
      </c>
      <c r="D8" s="63" t="s">
        <v>47</v>
      </c>
      <c r="E8" s="73">
        <v>272</v>
      </c>
      <c r="F8" s="73" t="s">
        <v>336</v>
      </c>
      <c r="G8" s="73" t="s">
        <v>336</v>
      </c>
      <c r="H8" s="73" t="s">
        <v>336</v>
      </c>
      <c r="I8" s="73">
        <v>1122</v>
      </c>
      <c r="J8" s="74" t="s">
        <v>336</v>
      </c>
      <c r="L8" s="97" t="s">
        <v>11</v>
      </c>
      <c r="M8" s="78">
        <f>SUM(I29:I142)</f>
        <v>1231310</v>
      </c>
      <c r="N8" s="78">
        <f>SUM(J29:J142)</f>
        <v>955305</v>
      </c>
      <c r="P8" s="63"/>
    </row>
    <row r="9" spans="1:16" ht="15.75" thickBot="1" x14ac:dyDescent="0.3">
      <c r="A9" s="89"/>
      <c r="B9" s="3" t="s">
        <v>12</v>
      </c>
      <c r="C9" s="63" t="s">
        <v>49</v>
      </c>
      <c r="D9" s="63" t="s">
        <v>50</v>
      </c>
      <c r="E9" s="73">
        <v>143</v>
      </c>
      <c r="F9" s="73">
        <v>696</v>
      </c>
      <c r="G9" s="73">
        <v>654</v>
      </c>
      <c r="H9" s="73">
        <v>717</v>
      </c>
      <c r="I9" s="73" t="s">
        <v>336</v>
      </c>
      <c r="J9" s="74">
        <v>315</v>
      </c>
      <c r="L9" s="99" t="s">
        <v>51</v>
      </c>
      <c r="M9" s="81">
        <f>SUM(I5:I142)</f>
        <v>1299668</v>
      </c>
      <c r="N9" s="81">
        <f>SUM(J5:J142)</f>
        <v>1011833</v>
      </c>
      <c r="P9" s="63"/>
    </row>
    <row r="10" spans="1:16" x14ac:dyDescent="0.25">
      <c r="A10" s="89"/>
      <c r="B10" s="3" t="s">
        <v>12</v>
      </c>
      <c r="C10" s="63" t="s">
        <v>52</v>
      </c>
      <c r="D10" s="63" t="s">
        <v>53</v>
      </c>
      <c r="E10" s="73">
        <v>4058</v>
      </c>
      <c r="F10" s="73">
        <v>1591</v>
      </c>
      <c r="G10" s="73">
        <v>1466</v>
      </c>
      <c r="H10" s="73">
        <v>820</v>
      </c>
      <c r="I10" s="73">
        <v>869</v>
      </c>
      <c r="J10" s="74" t="s">
        <v>336</v>
      </c>
      <c r="M10" s="109"/>
      <c r="N10" s="109"/>
      <c r="P10" s="63"/>
    </row>
    <row r="11" spans="1:16" x14ac:dyDescent="0.25">
      <c r="A11" s="89"/>
      <c r="B11" s="3" t="s">
        <v>12</v>
      </c>
      <c r="C11" s="63" t="s">
        <v>54</v>
      </c>
      <c r="D11" s="63" t="s">
        <v>55</v>
      </c>
      <c r="E11" s="73" t="s">
        <v>336</v>
      </c>
      <c r="F11" s="73" t="s">
        <v>336</v>
      </c>
      <c r="G11" s="73" t="s">
        <v>336</v>
      </c>
      <c r="H11" s="73" t="s">
        <v>336</v>
      </c>
      <c r="I11" s="73" t="s">
        <v>336</v>
      </c>
      <c r="J11" s="74" t="s">
        <v>336</v>
      </c>
      <c r="M11" s="86"/>
      <c r="N11" s="86"/>
      <c r="P11" s="63"/>
    </row>
    <row r="12" spans="1:16" x14ac:dyDescent="0.25">
      <c r="A12" s="89"/>
      <c r="B12" s="3" t="s">
        <v>12</v>
      </c>
      <c r="C12" s="63" t="s">
        <v>56</v>
      </c>
      <c r="D12" s="63" t="s">
        <v>57</v>
      </c>
      <c r="E12" s="73">
        <v>0</v>
      </c>
      <c r="F12" s="73">
        <v>385</v>
      </c>
      <c r="G12" s="73">
        <v>310</v>
      </c>
      <c r="H12" s="73">
        <v>577</v>
      </c>
      <c r="I12" s="73">
        <v>548</v>
      </c>
      <c r="J12" s="74">
        <v>572</v>
      </c>
      <c r="P12" s="63"/>
    </row>
    <row r="13" spans="1:16" x14ac:dyDescent="0.25">
      <c r="A13" s="89"/>
      <c r="B13" s="3" t="s">
        <v>12</v>
      </c>
      <c r="C13" s="63" t="s">
        <v>58</v>
      </c>
      <c r="D13" s="63" t="s">
        <v>59</v>
      </c>
      <c r="E13" s="73">
        <v>179</v>
      </c>
      <c r="F13" s="73">
        <v>590</v>
      </c>
      <c r="G13" s="73">
        <v>589</v>
      </c>
      <c r="H13" s="73">
        <v>588</v>
      </c>
      <c r="I13" s="73">
        <v>655</v>
      </c>
      <c r="J13" s="74">
        <v>421</v>
      </c>
      <c r="P13" s="63"/>
    </row>
    <row r="14" spans="1:16" x14ac:dyDescent="0.25">
      <c r="A14" s="89"/>
      <c r="B14" s="3" t="s">
        <v>12</v>
      </c>
      <c r="C14" s="63" t="s">
        <v>60</v>
      </c>
      <c r="D14" s="63" t="s">
        <v>61</v>
      </c>
      <c r="E14" s="73">
        <v>132</v>
      </c>
      <c r="F14" s="73">
        <v>0</v>
      </c>
      <c r="G14" s="73">
        <v>394</v>
      </c>
      <c r="H14" s="73">
        <v>431</v>
      </c>
      <c r="I14" s="73">
        <v>416</v>
      </c>
      <c r="J14" s="74">
        <v>342</v>
      </c>
      <c r="P14" s="63"/>
    </row>
    <row r="15" spans="1:16" x14ac:dyDescent="0.25">
      <c r="A15" s="89"/>
      <c r="B15" s="3" t="s">
        <v>12</v>
      </c>
      <c r="C15" s="63" t="s">
        <v>62</v>
      </c>
      <c r="D15" s="63" t="s">
        <v>63</v>
      </c>
      <c r="E15" s="73">
        <v>271</v>
      </c>
      <c r="F15" s="73">
        <v>904</v>
      </c>
      <c r="G15" s="73">
        <v>960</v>
      </c>
      <c r="H15" s="73">
        <v>986</v>
      </c>
      <c r="I15" s="73">
        <v>945</v>
      </c>
      <c r="J15" s="74" t="s">
        <v>336</v>
      </c>
      <c r="P15" s="63"/>
    </row>
    <row r="16" spans="1:16" x14ac:dyDescent="0.25">
      <c r="A16" s="89"/>
      <c r="B16" s="3" t="s">
        <v>12</v>
      </c>
      <c r="C16" s="63" t="s">
        <v>64</v>
      </c>
      <c r="D16" s="63" t="s">
        <v>65</v>
      </c>
      <c r="E16" s="73">
        <v>130</v>
      </c>
      <c r="F16" s="73" t="s">
        <v>336</v>
      </c>
      <c r="G16" s="73" t="s">
        <v>336</v>
      </c>
      <c r="H16" s="73">
        <v>322</v>
      </c>
      <c r="I16" s="73">
        <v>304</v>
      </c>
      <c r="J16" s="74" t="s">
        <v>336</v>
      </c>
      <c r="P16" s="63"/>
    </row>
    <row r="17" spans="2:16" x14ac:dyDescent="0.25">
      <c r="B17" s="3" t="s">
        <v>9</v>
      </c>
      <c r="C17" s="63" t="s">
        <v>66</v>
      </c>
      <c r="D17" s="63" t="s">
        <v>67</v>
      </c>
      <c r="E17" s="73">
        <v>14045</v>
      </c>
      <c r="F17" s="73">
        <v>25019</v>
      </c>
      <c r="G17" s="73">
        <v>30791</v>
      </c>
      <c r="H17" s="73">
        <v>27845</v>
      </c>
      <c r="I17" s="73">
        <v>29411</v>
      </c>
      <c r="J17" s="74">
        <v>30592</v>
      </c>
      <c r="P17" s="63"/>
    </row>
    <row r="18" spans="2:16" x14ac:dyDescent="0.25">
      <c r="B18" s="3" t="s">
        <v>9</v>
      </c>
      <c r="C18" s="63" t="s">
        <v>68</v>
      </c>
      <c r="D18" s="63" t="s">
        <v>69</v>
      </c>
      <c r="E18" s="73">
        <v>2004</v>
      </c>
      <c r="F18" s="73">
        <v>1850</v>
      </c>
      <c r="G18" s="73">
        <v>3762</v>
      </c>
      <c r="H18" s="73">
        <v>3633</v>
      </c>
      <c r="I18" s="73">
        <v>4372</v>
      </c>
      <c r="J18" s="74">
        <v>4027</v>
      </c>
      <c r="P18" s="63"/>
    </row>
    <row r="19" spans="2:16" x14ac:dyDescent="0.25">
      <c r="B19" s="3" t="s">
        <v>9</v>
      </c>
      <c r="C19" s="63" t="s">
        <v>70</v>
      </c>
      <c r="D19" s="63" t="s">
        <v>71</v>
      </c>
      <c r="E19" s="73">
        <v>292</v>
      </c>
      <c r="F19" s="73">
        <v>385</v>
      </c>
      <c r="G19" s="73">
        <v>516</v>
      </c>
      <c r="H19" s="73">
        <v>870</v>
      </c>
      <c r="I19" s="73">
        <v>791</v>
      </c>
      <c r="J19" s="74">
        <v>870</v>
      </c>
      <c r="P19" s="63"/>
    </row>
    <row r="20" spans="2:16" x14ac:dyDescent="0.25">
      <c r="B20" s="3" t="s">
        <v>9</v>
      </c>
      <c r="C20" s="63" t="s">
        <v>72</v>
      </c>
      <c r="D20" s="63" t="s">
        <v>73</v>
      </c>
      <c r="E20" s="73">
        <v>5200</v>
      </c>
      <c r="F20" s="73">
        <v>5193</v>
      </c>
      <c r="G20" s="73">
        <v>5229</v>
      </c>
      <c r="H20" s="73">
        <v>6132</v>
      </c>
      <c r="I20" s="73">
        <v>4892</v>
      </c>
      <c r="J20" s="74">
        <v>5183</v>
      </c>
      <c r="P20" s="63"/>
    </row>
    <row r="21" spans="2:16" x14ac:dyDescent="0.25">
      <c r="B21" s="3" t="s">
        <v>8</v>
      </c>
      <c r="C21" s="63" t="s">
        <v>76</v>
      </c>
      <c r="D21" s="63" t="s">
        <v>77</v>
      </c>
      <c r="E21" s="73">
        <v>12121</v>
      </c>
      <c r="F21" s="73">
        <v>12949</v>
      </c>
      <c r="G21" s="73">
        <v>10859</v>
      </c>
      <c r="H21" s="73">
        <v>9816</v>
      </c>
      <c r="I21" s="73">
        <v>4633</v>
      </c>
      <c r="J21" s="74">
        <v>3093</v>
      </c>
      <c r="P21" s="63"/>
    </row>
    <row r="22" spans="2:16" x14ac:dyDescent="0.25">
      <c r="B22" s="66" t="s">
        <v>8</v>
      </c>
      <c r="C22" s="63" t="s">
        <v>80</v>
      </c>
      <c r="D22" s="63" t="s">
        <v>81</v>
      </c>
      <c r="E22" s="73">
        <v>2404</v>
      </c>
      <c r="F22" s="73">
        <v>4393</v>
      </c>
      <c r="G22" s="73">
        <v>4012</v>
      </c>
      <c r="H22" s="73">
        <v>3648</v>
      </c>
      <c r="I22" s="73">
        <v>2534</v>
      </c>
      <c r="J22" s="74">
        <v>661</v>
      </c>
      <c r="P22" s="65"/>
    </row>
    <row r="23" spans="2:16" x14ac:dyDescent="0.25">
      <c r="B23" s="3" t="s">
        <v>8</v>
      </c>
      <c r="C23" s="63" t="s">
        <v>118</v>
      </c>
      <c r="D23" s="63" t="s">
        <v>119</v>
      </c>
      <c r="E23" s="73" t="s">
        <v>336</v>
      </c>
      <c r="F23" s="73" t="s">
        <v>336</v>
      </c>
      <c r="G23" s="73" t="s">
        <v>336</v>
      </c>
      <c r="H23" s="73" t="s">
        <v>336</v>
      </c>
      <c r="I23" s="73" t="s">
        <v>336</v>
      </c>
      <c r="J23" s="74" t="s">
        <v>336</v>
      </c>
      <c r="P23" s="65"/>
    </row>
    <row r="24" spans="2:16" x14ac:dyDescent="0.25">
      <c r="B24" s="3" t="s">
        <v>8</v>
      </c>
      <c r="C24" s="65" t="s">
        <v>120</v>
      </c>
      <c r="D24" s="65" t="s">
        <v>121</v>
      </c>
      <c r="E24" s="73" t="s">
        <v>336</v>
      </c>
      <c r="F24" s="73" t="s">
        <v>336</v>
      </c>
      <c r="G24" s="73" t="s">
        <v>336</v>
      </c>
      <c r="H24" s="73" t="s">
        <v>336</v>
      </c>
      <c r="I24" s="73" t="s">
        <v>336</v>
      </c>
      <c r="J24" s="74" t="s">
        <v>336</v>
      </c>
      <c r="P24" s="63"/>
    </row>
    <row r="25" spans="2:16" x14ac:dyDescent="0.25">
      <c r="B25" s="3" t="s">
        <v>8</v>
      </c>
      <c r="C25" s="65" t="s">
        <v>122</v>
      </c>
      <c r="D25" s="65" t="s">
        <v>123</v>
      </c>
      <c r="E25" s="73">
        <v>10181</v>
      </c>
      <c r="F25" s="73">
        <v>12382</v>
      </c>
      <c r="G25" s="73">
        <v>15940</v>
      </c>
      <c r="H25" s="73">
        <v>18497</v>
      </c>
      <c r="I25" s="73">
        <v>13795</v>
      </c>
      <c r="J25" s="74">
        <v>8428</v>
      </c>
      <c r="P25" s="65"/>
    </row>
    <row r="26" spans="2:16" x14ac:dyDescent="0.25">
      <c r="B26" s="3" t="s">
        <v>8</v>
      </c>
      <c r="C26" s="63" t="s">
        <v>124</v>
      </c>
      <c r="D26" s="63" t="s">
        <v>125</v>
      </c>
      <c r="E26" s="73" t="s">
        <v>336</v>
      </c>
      <c r="F26" s="73" t="s">
        <v>336</v>
      </c>
      <c r="G26" s="73" t="s">
        <v>336</v>
      </c>
      <c r="H26" s="73" t="s">
        <v>336</v>
      </c>
      <c r="I26" s="73" t="s">
        <v>336</v>
      </c>
      <c r="J26" s="74" t="s">
        <v>336</v>
      </c>
      <c r="P26" s="65"/>
    </row>
    <row r="27" spans="2:16" x14ac:dyDescent="0.25">
      <c r="B27" s="3" t="s">
        <v>8</v>
      </c>
      <c r="C27" s="65" t="s">
        <v>126</v>
      </c>
      <c r="D27" s="65" t="s">
        <v>127</v>
      </c>
      <c r="E27" s="73" t="s">
        <v>336</v>
      </c>
      <c r="F27" s="73" t="s">
        <v>336</v>
      </c>
      <c r="G27" s="73" t="s">
        <v>336</v>
      </c>
      <c r="H27" s="73" t="s">
        <v>336</v>
      </c>
      <c r="I27" s="73" t="s">
        <v>336</v>
      </c>
      <c r="J27" s="74" t="s">
        <v>336</v>
      </c>
      <c r="P27" s="63"/>
    </row>
    <row r="28" spans="2:16" x14ac:dyDescent="0.25">
      <c r="B28" s="3" t="s">
        <v>8</v>
      </c>
      <c r="C28" s="65" t="s">
        <v>128</v>
      </c>
      <c r="D28" s="65" t="s">
        <v>129</v>
      </c>
      <c r="E28" s="73" t="s">
        <v>336</v>
      </c>
      <c r="F28" s="73" t="s">
        <v>336</v>
      </c>
      <c r="G28" s="73" t="s">
        <v>336</v>
      </c>
      <c r="H28" s="73" t="s">
        <v>336</v>
      </c>
      <c r="I28" s="73" t="s">
        <v>336</v>
      </c>
      <c r="J28" s="74" t="s">
        <v>336</v>
      </c>
      <c r="P28" s="63"/>
    </row>
    <row r="29" spans="2:16" x14ac:dyDescent="0.25">
      <c r="B29" s="3" t="s">
        <v>11</v>
      </c>
      <c r="C29" s="63" t="s">
        <v>130</v>
      </c>
      <c r="D29" s="63" t="s">
        <v>131</v>
      </c>
      <c r="E29" s="73">
        <v>12841</v>
      </c>
      <c r="F29" s="73">
        <v>31689</v>
      </c>
      <c r="G29" s="73">
        <v>26772</v>
      </c>
      <c r="H29" s="73">
        <v>28657</v>
      </c>
      <c r="I29" s="73">
        <v>24547</v>
      </c>
      <c r="J29" s="74">
        <v>19602</v>
      </c>
      <c r="P29" s="63"/>
    </row>
    <row r="30" spans="2:16" x14ac:dyDescent="0.25">
      <c r="B30" s="3" t="s">
        <v>11</v>
      </c>
      <c r="C30" s="63" t="s">
        <v>132</v>
      </c>
      <c r="D30" s="63" t="s">
        <v>133</v>
      </c>
      <c r="E30" s="73">
        <v>16254</v>
      </c>
      <c r="F30" s="73">
        <v>18665</v>
      </c>
      <c r="G30" s="73">
        <v>14467</v>
      </c>
      <c r="H30" s="73">
        <v>15982</v>
      </c>
      <c r="I30" s="73">
        <v>13252</v>
      </c>
      <c r="J30" s="74">
        <v>9791</v>
      </c>
      <c r="P30" s="63"/>
    </row>
    <row r="31" spans="2:16" x14ac:dyDescent="0.25">
      <c r="B31" s="3" t="s">
        <v>11</v>
      </c>
      <c r="C31" s="63" t="s">
        <v>134</v>
      </c>
      <c r="D31" s="63" t="s">
        <v>135</v>
      </c>
      <c r="E31" s="73">
        <v>19261</v>
      </c>
      <c r="F31" s="73">
        <v>37517</v>
      </c>
      <c r="G31" s="73">
        <v>33333</v>
      </c>
      <c r="H31" s="73">
        <v>29337</v>
      </c>
      <c r="I31" s="73">
        <v>19343</v>
      </c>
      <c r="J31" s="74">
        <v>15332</v>
      </c>
      <c r="P31" s="63"/>
    </row>
    <row r="32" spans="2:16" x14ac:dyDescent="0.25">
      <c r="B32" s="3" t="s">
        <v>11</v>
      </c>
      <c r="C32" s="63" t="s">
        <v>136</v>
      </c>
      <c r="D32" s="63" t="s">
        <v>137</v>
      </c>
      <c r="E32" s="73">
        <v>172900</v>
      </c>
      <c r="F32" s="73">
        <v>21351</v>
      </c>
      <c r="G32" s="73">
        <v>18280</v>
      </c>
      <c r="H32" s="73">
        <v>19138</v>
      </c>
      <c r="I32" s="73">
        <v>14653</v>
      </c>
      <c r="J32" s="74">
        <v>7721</v>
      </c>
      <c r="P32" s="63"/>
    </row>
    <row r="33" spans="2:16" x14ac:dyDescent="0.25">
      <c r="B33" s="3" t="s">
        <v>11</v>
      </c>
      <c r="C33" s="63" t="s">
        <v>138</v>
      </c>
      <c r="D33" s="63" t="s">
        <v>139</v>
      </c>
      <c r="E33" s="73">
        <v>61542</v>
      </c>
      <c r="F33" s="73">
        <v>64636</v>
      </c>
      <c r="G33" s="73">
        <v>61217</v>
      </c>
      <c r="H33" s="73">
        <v>59771</v>
      </c>
      <c r="I33" s="73">
        <v>32771</v>
      </c>
      <c r="J33" s="74">
        <v>28281</v>
      </c>
      <c r="P33" s="63"/>
    </row>
    <row r="34" spans="2:16" x14ac:dyDescent="0.25">
      <c r="B34" s="3" t="s">
        <v>11</v>
      </c>
      <c r="C34" s="63" t="s">
        <v>140</v>
      </c>
      <c r="D34" s="63" t="s">
        <v>141</v>
      </c>
      <c r="E34" s="73">
        <v>6239</v>
      </c>
      <c r="F34" s="73">
        <v>5990</v>
      </c>
      <c r="G34" s="73">
        <v>5117</v>
      </c>
      <c r="H34" s="73">
        <v>4202</v>
      </c>
      <c r="I34" s="73">
        <v>3523</v>
      </c>
      <c r="J34" s="74">
        <v>2188</v>
      </c>
      <c r="P34" s="63"/>
    </row>
    <row r="35" spans="2:16" x14ac:dyDescent="0.25">
      <c r="B35" s="3" t="s">
        <v>11</v>
      </c>
      <c r="C35" s="63" t="s">
        <v>142</v>
      </c>
      <c r="D35" s="63" t="s">
        <v>143</v>
      </c>
      <c r="E35" s="73">
        <v>17338</v>
      </c>
      <c r="F35" s="73">
        <v>13873</v>
      </c>
      <c r="G35" s="73">
        <v>11170</v>
      </c>
      <c r="H35" s="73">
        <v>11095</v>
      </c>
      <c r="I35" s="73">
        <v>9993</v>
      </c>
      <c r="J35" s="74">
        <v>6630</v>
      </c>
      <c r="P35" s="63"/>
    </row>
    <row r="36" spans="2:16" x14ac:dyDescent="0.25">
      <c r="B36" s="3" t="s">
        <v>11</v>
      </c>
      <c r="C36" s="63" t="s">
        <v>144</v>
      </c>
      <c r="D36" s="63" t="s">
        <v>145</v>
      </c>
      <c r="E36" s="73">
        <v>9629</v>
      </c>
      <c r="F36" s="73">
        <v>8055</v>
      </c>
      <c r="G36" s="73">
        <v>6232</v>
      </c>
      <c r="H36" s="73">
        <v>4860</v>
      </c>
      <c r="I36" s="73">
        <v>3596</v>
      </c>
      <c r="J36" s="74">
        <v>2383</v>
      </c>
      <c r="P36" s="63"/>
    </row>
    <row r="37" spans="2:16" x14ac:dyDescent="0.25">
      <c r="B37" s="3" t="s">
        <v>11</v>
      </c>
      <c r="C37" s="63" t="s">
        <v>146</v>
      </c>
      <c r="D37" s="63" t="s">
        <v>147</v>
      </c>
      <c r="E37" s="73">
        <v>7521</v>
      </c>
      <c r="F37" s="73">
        <v>9549</v>
      </c>
      <c r="G37" s="73">
        <v>8561</v>
      </c>
      <c r="H37" s="73">
        <v>8215</v>
      </c>
      <c r="I37" s="73">
        <v>6653</v>
      </c>
      <c r="J37" s="74">
        <v>5896</v>
      </c>
      <c r="P37" s="63"/>
    </row>
    <row r="38" spans="2:16" x14ac:dyDescent="0.25">
      <c r="B38" s="3" t="s">
        <v>11</v>
      </c>
      <c r="C38" s="63" t="s">
        <v>148</v>
      </c>
      <c r="D38" s="63" t="s">
        <v>149</v>
      </c>
      <c r="E38" s="73">
        <v>31312</v>
      </c>
      <c r="F38" s="73">
        <v>25043</v>
      </c>
      <c r="G38" s="73">
        <v>22753</v>
      </c>
      <c r="H38" s="73">
        <v>18656</v>
      </c>
      <c r="I38" s="73">
        <v>11490</v>
      </c>
      <c r="J38" s="74">
        <v>7312</v>
      </c>
      <c r="P38" s="63"/>
    </row>
    <row r="39" spans="2:16" x14ac:dyDescent="0.25">
      <c r="B39" s="3" t="s">
        <v>11</v>
      </c>
      <c r="C39" s="63" t="s">
        <v>150</v>
      </c>
      <c r="D39" s="63" t="s">
        <v>151</v>
      </c>
      <c r="E39" s="73">
        <v>2414</v>
      </c>
      <c r="F39" s="73">
        <v>2086</v>
      </c>
      <c r="G39" s="73">
        <v>1573</v>
      </c>
      <c r="H39" s="73">
        <v>1802</v>
      </c>
      <c r="I39" s="73">
        <v>1467</v>
      </c>
      <c r="J39" s="74">
        <v>877</v>
      </c>
      <c r="P39" s="63"/>
    </row>
    <row r="40" spans="2:16" x14ac:dyDescent="0.25">
      <c r="B40" s="3" t="s">
        <v>11</v>
      </c>
      <c r="C40" s="63" t="s">
        <v>152</v>
      </c>
      <c r="D40" s="63" t="s">
        <v>153</v>
      </c>
      <c r="E40" s="73">
        <v>2534</v>
      </c>
      <c r="F40" s="73">
        <v>2163</v>
      </c>
      <c r="G40" s="73">
        <v>1678</v>
      </c>
      <c r="H40" s="73">
        <v>1810</v>
      </c>
      <c r="I40" s="73">
        <v>1503</v>
      </c>
      <c r="J40" s="74">
        <v>842</v>
      </c>
      <c r="P40" s="63"/>
    </row>
    <row r="41" spans="2:16" x14ac:dyDescent="0.25">
      <c r="B41" s="3" t="s">
        <v>11</v>
      </c>
      <c r="C41" s="63" t="s">
        <v>154</v>
      </c>
      <c r="D41" s="63" t="s">
        <v>155</v>
      </c>
      <c r="E41" s="73">
        <v>3451</v>
      </c>
      <c r="F41" s="73">
        <v>3155</v>
      </c>
      <c r="G41" s="73">
        <v>2503</v>
      </c>
      <c r="H41" s="73">
        <v>2514</v>
      </c>
      <c r="I41" s="73">
        <v>1684</v>
      </c>
      <c r="J41" s="74">
        <v>824</v>
      </c>
      <c r="P41" s="63"/>
    </row>
    <row r="42" spans="2:16" x14ac:dyDescent="0.25">
      <c r="B42" s="66" t="s">
        <v>11</v>
      </c>
      <c r="C42" s="63" t="s">
        <v>74</v>
      </c>
      <c r="D42" s="63" t="s">
        <v>75</v>
      </c>
      <c r="E42" s="73">
        <v>6262</v>
      </c>
      <c r="F42" s="73">
        <v>10186</v>
      </c>
      <c r="G42" s="73">
        <v>8622</v>
      </c>
      <c r="H42" s="73">
        <v>6817</v>
      </c>
      <c r="I42" s="73">
        <v>5407</v>
      </c>
      <c r="J42" s="74">
        <v>1819</v>
      </c>
      <c r="P42" s="63"/>
    </row>
    <row r="43" spans="2:16" x14ac:dyDescent="0.25">
      <c r="B43" s="66" t="s">
        <v>11</v>
      </c>
      <c r="C43" s="63" t="s">
        <v>78</v>
      </c>
      <c r="D43" s="63" t="s">
        <v>79</v>
      </c>
      <c r="E43" s="73">
        <v>18656</v>
      </c>
      <c r="F43" s="73">
        <v>25956</v>
      </c>
      <c r="G43" s="73">
        <v>22529</v>
      </c>
      <c r="H43" s="73">
        <v>20036</v>
      </c>
      <c r="I43" s="73">
        <v>14907</v>
      </c>
      <c r="J43" s="74">
        <v>8021</v>
      </c>
      <c r="P43" s="63"/>
    </row>
    <row r="44" spans="2:16" x14ac:dyDescent="0.25">
      <c r="B44" s="3" t="s">
        <v>11</v>
      </c>
      <c r="C44" s="63" t="s">
        <v>156</v>
      </c>
      <c r="D44" s="63" t="s">
        <v>157</v>
      </c>
      <c r="E44" s="73">
        <v>13316</v>
      </c>
      <c r="F44" s="73">
        <v>17353</v>
      </c>
      <c r="G44" s="73">
        <v>14743</v>
      </c>
      <c r="H44" s="73">
        <v>13050</v>
      </c>
      <c r="I44" s="73">
        <v>9650</v>
      </c>
      <c r="J44" s="74">
        <v>6761</v>
      </c>
      <c r="P44" s="63"/>
    </row>
    <row r="45" spans="2:16" x14ac:dyDescent="0.25">
      <c r="B45" s="3" t="s">
        <v>11</v>
      </c>
      <c r="C45" s="63" t="s">
        <v>158</v>
      </c>
      <c r="D45" s="63" t="s">
        <v>159</v>
      </c>
      <c r="E45" s="73">
        <v>13123</v>
      </c>
      <c r="F45" s="73">
        <v>11830</v>
      </c>
      <c r="G45" s="73">
        <v>10259</v>
      </c>
      <c r="H45" s="73">
        <v>8809</v>
      </c>
      <c r="I45" s="73">
        <v>6228</v>
      </c>
      <c r="J45" s="74">
        <v>3995</v>
      </c>
      <c r="P45" s="63"/>
    </row>
    <row r="46" spans="2:16" x14ac:dyDescent="0.25">
      <c r="B46" s="66" t="s">
        <v>11</v>
      </c>
      <c r="C46" s="65" t="s">
        <v>82</v>
      </c>
      <c r="D46" s="65" t="s">
        <v>83</v>
      </c>
      <c r="E46" s="73" t="s">
        <v>336</v>
      </c>
      <c r="F46" s="73" t="s">
        <v>336</v>
      </c>
      <c r="G46" s="73" t="s">
        <v>336</v>
      </c>
      <c r="H46" s="73" t="s">
        <v>336</v>
      </c>
      <c r="I46" s="73" t="s">
        <v>336</v>
      </c>
      <c r="J46" s="74" t="s">
        <v>336</v>
      </c>
      <c r="P46" s="65"/>
    </row>
    <row r="47" spans="2:16" x14ac:dyDescent="0.25">
      <c r="B47" s="3" t="s">
        <v>11</v>
      </c>
      <c r="C47" s="63" t="s">
        <v>160</v>
      </c>
      <c r="D47" s="63" t="s">
        <v>161</v>
      </c>
      <c r="E47" s="73">
        <v>8075</v>
      </c>
      <c r="F47" s="73">
        <v>16177</v>
      </c>
      <c r="G47" s="73">
        <v>11137</v>
      </c>
      <c r="H47" s="73">
        <v>9606</v>
      </c>
      <c r="I47" s="73">
        <v>8194</v>
      </c>
      <c r="J47" s="74">
        <v>6933</v>
      </c>
      <c r="P47" s="63"/>
    </row>
    <row r="48" spans="2:16" x14ac:dyDescent="0.25">
      <c r="B48" s="66" t="s">
        <v>11</v>
      </c>
      <c r="C48" s="65" t="s">
        <v>84</v>
      </c>
      <c r="D48" s="65" t="s">
        <v>85</v>
      </c>
      <c r="E48" s="73">
        <v>30517</v>
      </c>
      <c r="F48" s="73">
        <v>23703</v>
      </c>
      <c r="G48" s="73">
        <v>18871</v>
      </c>
      <c r="H48" s="73">
        <v>15078</v>
      </c>
      <c r="I48" s="73">
        <v>11764</v>
      </c>
      <c r="J48" s="74">
        <v>9026</v>
      </c>
      <c r="P48" s="65"/>
    </row>
    <row r="49" spans="2:16" x14ac:dyDescent="0.25">
      <c r="B49" s="3" t="s">
        <v>11</v>
      </c>
      <c r="C49" s="65" t="s">
        <v>162</v>
      </c>
      <c r="D49" s="65" t="s">
        <v>163</v>
      </c>
      <c r="E49" s="73">
        <v>53937</v>
      </c>
      <c r="F49" s="73">
        <v>39147</v>
      </c>
      <c r="G49" s="73">
        <v>30056</v>
      </c>
      <c r="H49" s="73">
        <v>35072</v>
      </c>
      <c r="I49" s="73">
        <v>21028</v>
      </c>
      <c r="J49" s="74">
        <v>16154</v>
      </c>
      <c r="P49" s="65"/>
    </row>
    <row r="50" spans="2:16" x14ac:dyDescent="0.25">
      <c r="B50" s="3" t="s">
        <v>11</v>
      </c>
      <c r="C50" s="63" t="s">
        <v>164</v>
      </c>
      <c r="D50" s="63" t="s">
        <v>165</v>
      </c>
      <c r="E50" s="73">
        <v>12351</v>
      </c>
      <c r="F50" s="73">
        <v>24707</v>
      </c>
      <c r="G50" s="73">
        <v>21875</v>
      </c>
      <c r="H50" s="73">
        <v>20868</v>
      </c>
      <c r="I50" s="73">
        <v>16290</v>
      </c>
      <c r="J50" s="74">
        <v>12714</v>
      </c>
      <c r="P50" s="63"/>
    </row>
    <row r="51" spans="2:16" x14ac:dyDescent="0.25">
      <c r="B51" s="3" t="s">
        <v>11</v>
      </c>
      <c r="C51" s="63" t="s">
        <v>166</v>
      </c>
      <c r="D51" s="63" t="s">
        <v>167</v>
      </c>
      <c r="E51" s="73">
        <v>4714</v>
      </c>
      <c r="F51" s="73">
        <v>8181</v>
      </c>
      <c r="G51" s="73">
        <v>5169</v>
      </c>
      <c r="H51" s="73">
        <v>2944</v>
      </c>
      <c r="I51" s="73">
        <v>2734</v>
      </c>
      <c r="J51" s="74">
        <v>1756</v>
      </c>
      <c r="P51" s="63"/>
    </row>
    <row r="52" spans="2:16" x14ac:dyDescent="0.25">
      <c r="B52" s="3" t="s">
        <v>11</v>
      </c>
      <c r="C52" s="63" t="s">
        <v>168</v>
      </c>
      <c r="D52" s="63" t="s">
        <v>169</v>
      </c>
      <c r="E52" s="73">
        <v>10864</v>
      </c>
      <c r="F52" s="73">
        <v>17771</v>
      </c>
      <c r="G52" s="73">
        <v>16438</v>
      </c>
      <c r="H52" s="73">
        <v>15317</v>
      </c>
      <c r="I52" s="73">
        <v>10515</v>
      </c>
      <c r="J52" s="74">
        <v>7197</v>
      </c>
      <c r="P52" s="63"/>
    </row>
    <row r="53" spans="2:16" x14ac:dyDescent="0.25">
      <c r="B53" s="3" t="s">
        <v>11</v>
      </c>
      <c r="C53" s="63" t="s">
        <v>170</v>
      </c>
      <c r="D53" s="63" t="s">
        <v>171</v>
      </c>
      <c r="E53" s="73">
        <v>8953</v>
      </c>
      <c r="F53" s="73">
        <v>16082</v>
      </c>
      <c r="G53" s="73">
        <v>12954</v>
      </c>
      <c r="H53" s="73">
        <v>9979</v>
      </c>
      <c r="I53" s="73">
        <v>7331</v>
      </c>
      <c r="J53" s="74">
        <v>6537</v>
      </c>
      <c r="P53" s="63"/>
    </row>
    <row r="54" spans="2:16" x14ac:dyDescent="0.25">
      <c r="B54" s="3" t="s">
        <v>11</v>
      </c>
      <c r="C54" s="63" t="s">
        <v>172</v>
      </c>
      <c r="D54" s="63" t="s">
        <v>173</v>
      </c>
      <c r="E54" s="73">
        <v>15704</v>
      </c>
      <c r="F54" s="73">
        <v>18606</v>
      </c>
      <c r="G54" s="73">
        <v>18977</v>
      </c>
      <c r="H54" s="73">
        <v>20888</v>
      </c>
      <c r="I54" s="73">
        <v>17880</v>
      </c>
      <c r="J54" s="74">
        <v>13859</v>
      </c>
      <c r="P54" s="63"/>
    </row>
    <row r="55" spans="2:16" x14ac:dyDescent="0.25">
      <c r="B55" s="3" t="s">
        <v>11</v>
      </c>
      <c r="C55" s="63" t="s">
        <v>174</v>
      </c>
      <c r="D55" s="63" t="s">
        <v>175</v>
      </c>
      <c r="E55" s="73">
        <v>11978</v>
      </c>
      <c r="F55" s="73">
        <v>17468</v>
      </c>
      <c r="G55" s="73">
        <v>15315</v>
      </c>
      <c r="H55" s="73">
        <v>14427</v>
      </c>
      <c r="I55" s="73">
        <v>11303</v>
      </c>
      <c r="J55" s="74">
        <v>9319</v>
      </c>
      <c r="P55" s="63"/>
    </row>
    <row r="56" spans="2:16" x14ac:dyDescent="0.25">
      <c r="B56" s="3" t="s">
        <v>11</v>
      </c>
      <c r="C56" s="63" t="s">
        <v>176</v>
      </c>
      <c r="D56" s="63" t="s">
        <v>177</v>
      </c>
      <c r="E56" s="73">
        <v>10918</v>
      </c>
      <c r="F56" s="73">
        <v>14911</v>
      </c>
      <c r="G56" s="73">
        <v>16942</v>
      </c>
      <c r="H56" s="73">
        <v>11689</v>
      </c>
      <c r="I56" s="73">
        <v>11240</v>
      </c>
      <c r="J56" s="74">
        <v>7658</v>
      </c>
      <c r="P56" s="63"/>
    </row>
    <row r="57" spans="2:16" x14ac:dyDescent="0.25">
      <c r="B57" s="3" t="s">
        <v>11</v>
      </c>
      <c r="C57" s="63" t="s">
        <v>178</v>
      </c>
      <c r="D57" s="63" t="s">
        <v>179</v>
      </c>
      <c r="E57" s="73">
        <v>3423</v>
      </c>
      <c r="F57" s="73">
        <v>4230</v>
      </c>
      <c r="G57" s="73">
        <v>3475</v>
      </c>
      <c r="H57" s="73">
        <v>3695</v>
      </c>
      <c r="I57" s="73">
        <v>2245</v>
      </c>
      <c r="J57" s="74">
        <v>1353</v>
      </c>
      <c r="P57" s="63"/>
    </row>
    <row r="58" spans="2:16" x14ac:dyDescent="0.25">
      <c r="B58" s="3" t="s">
        <v>11</v>
      </c>
      <c r="C58" s="63" t="s">
        <v>180</v>
      </c>
      <c r="D58" s="63" t="s">
        <v>181</v>
      </c>
      <c r="E58" s="73">
        <v>8036</v>
      </c>
      <c r="F58" s="73">
        <v>14044</v>
      </c>
      <c r="G58" s="73">
        <v>11367</v>
      </c>
      <c r="H58" s="73">
        <v>10402</v>
      </c>
      <c r="I58" s="73">
        <v>9624</v>
      </c>
      <c r="J58" s="74">
        <v>7867</v>
      </c>
      <c r="P58" s="63"/>
    </row>
    <row r="59" spans="2:16" x14ac:dyDescent="0.25">
      <c r="B59" s="3" t="s">
        <v>11</v>
      </c>
      <c r="C59" s="63" t="s">
        <v>182</v>
      </c>
      <c r="D59" s="63" t="s">
        <v>183</v>
      </c>
      <c r="E59" s="73">
        <v>54557</v>
      </c>
      <c r="F59" s="73">
        <v>55247</v>
      </c>
      <c r="G59" s="73">
        <v>53768</v>
      </c>
      <c r="H59" s="73">
        <v>50941</v>
      </c>
      <c r="I59" s="73">
        <v>41430</v>
      </c>
      <c r="J59" s="74">
        <v>31867</v>
      </c>
      <c r="P59" s="63"/>
    </row>
    <row r="60" spans="2:16" x14ac:dyDescent="0.25">
      <c r="B60" s="3" t="s">
        <v>11</v>
      </c>
      <c r="C60" s="63" t="s">
        <v>184</v>
      </c>
      <c r="D60" s="63" t="s">
        <v>185</v>
      </c>
      <c r="E60" s="73">
        <v>7608</v>
      </c>
      <c r="F60" s="73">
        <v>6012</v>
      </c>
      <c r="G60" s="73">
        <v>4676</v>
      </c>
      <c r="H60" s="73">
        <v>4940</v>
      </c>
      <c r="I60" s="73">
        <v>3381</v>
      </c>
      <c r="J60" s="74">
        <v>1784</v>
      </c>
      <c r="P60" s="63"/>
    </row>
    <row r="61" spans="2:16" x14ac:dyDescent="0.25">
      <c r="B61" s="3" t="s">
        <v>11</v>
      </c>
      <c r="C61" s="63" t="s">
        <v>186</v>
      </c>
      <c r="D61" s="63" t="s">
        <v>187</v>
      </c>
      <c r="E61" s="73">
        <v>10814</v>
      </c>
      <c r="F61" s="73">
        <v>18155</v>
      </c>
      <c r="G61" s="73">
        <v>16189</v>
      </c>
      <c r="H61" s="73">
        <v>13989</v>
      </c>
      <c r="I61" s="73">
        <v>8601</v>
      </c>
      <c r="J61" s="74">
        <v>10115</v>
      </c>
      <c r="P61" s="63"/>
    </row>
    <row r="62" spans="2:16" x14ac:dyDescent="0.25">
      <c r="B62" s="66" t="s">
        <v>11</v>
      </c>
      <c r="C62" s="65" t="s">
        <v>86</v>
      </c>
      <c r="D62" s="65" t="s">
        <v>87</v>
      </c>
      <c r="E62" s="73" t="s">
        <v>336</v>
      </c>
      <c r="F62" s="73" t="s">
        <v>336</v>
      </c>
      <c r="G62" s="73" t="s">
        <v>336</v>
      </c>
      <c r="H62" s="73" t="s">
        <v>336</v>
      </c>
      <c r="I62" s="73" t="s">
        <v>336</v>
      </c>
      <c r="J62" s="74" t="s">
        <v>336</v>
      </c>
      <c r="P62" s="65"/>
    </row>
    <row r="63" spans="2:16" x14ac:dyDescent="0.25">
      <c r="B63" s="3" t="s">
        <v>11</v>
      </c>
      <c r="C63" s="63" t="s">
        <v>188</v>
      </c>
      <c r="D63" s="63" t="s">
        <v>189</v>
      </c>
      <c r="E63" s="73">
        <v>9057</v>
      </c>
      <c r="F63" s="73">
        <v>10934</v>
      </c>
      <c r="G63" s="73">
        <v>11291</v>
      </c>
      <c r="H63" s="73">
        <v>12113</v>
      </c>
      <c r="I63" s="73">
        <v>9276</v>
      </c>
      <c r="J63" s="74">
        <v>5820</v>
      </c>
      <c r="P63" s="63"/>
    </row>
    <row r="64" spans="2:16" x14ac:dyDescent="0.25">
      <c r="B64" s="3" t="s">
        <v>11</v>
      </c>
      <c r="C64" s="63" t="s">
        <v>190</v>
      </c>
      <c r="D64" s="63" t="s">
        <v>191</v>
      </c>
      <c r="E64" s="73">
        <v>1599</v>
      </c>
      <c r="F64" s="73">
        <v>4868</v>
      </c>
      <c r="G64" s="73">
        <v>5077</v>
      </c>
      <c r="H64" s="73">
        <v>4686</v>
      </c>
      <c r="I64" s="73">
        <v>2556</v>
      </c>
      <c r="J64" s="74" t="s">
        <v>336</v>
      </c>
      <c r="P64" s="63"/>
    </row>
    <row r="65" spans="2:16" x14ac:dyDescent="0.25">
      <c r="B65" s="3" t="s">
        <v>11</v>
      </c>
      <c r="C65" s="63" t="s">
        <v>192</v>
      </c>
      <c r="D65" s="63" t="s">
        <v>193</v>
      </c>
      <c r="E65" s="73">
        <v>5049</v>
      </c>
      <c r="F65" s="73">
        <v>7848</v>
      </c>
      <c r="G65" s="73">
        <v>5622</v>
      </c>
      <c r="H65" s="73">
        <v>5596</v>
      </c>
      <c r="I65" s="73">
        <v>5210</v>
      </c>
      <c r="J65" s="74">
        <v>3803</v>
      </c>
      <c r="P65" s="63"/>
    </row>
    <row r="66" spans="2:16" x14ac:dyDescent="0.25">
      <c r="B66" s="3" t="s">
        <v>11</v>
      </c>
      <c r="C66" s="63" t="s">
        <v>194</v>
      </c>
      <c r="D66" s="63" t="s">
        <v>195</v>
      </c>
      <c r="E66" s="73">
        <v>17816</v>
      </c>
      <c r="F66" s="73">
        <v>24499</v>
      </c>
      <c r="G66" s="73">
        <v>22524</v>
      </c>
      <c r="H66" s="73">
        <v>22045</v>
      </c>
      <c r="I66" s="73">
        <v>16346</v>
      </c>
      <c r="J66" s="74">
        <v>13086</v>
      </c>
      <c r="P66" s="63"/>
    </row>
    <row r="67" spans="2:16" x14ac:dyDescent="0.25">
      <c r="B67" s="3" t="s">
        <v>11</v>
      </c>
      <c r="C67" s="63" t="s">
        <v>196</v>
      </c>
      <c r="D67" s="63" t="s">
        <v>197</v>
      </c>
      <c r="E67" s="73">
        <v>19268</v>
      </c>
      <c r="F67" s="73">
        <v>27284</v>
      </c>
      <c r="G67" s="73">
        <v>22073</v>
      </c>
      <c r="H67" s="73">
        <v>19269</v>
      </c>
      <c r="I67" s="73">
        <v>14539</v>
      </c>
      <c r="J67" s="74">
        <v>10228</v>
      </c>
      <c r="P67" s="63"/>
    </row>
    <row r="68" spans="2:16" x14ac:dyDescent="0.25">
      <c r="B68" s="3" t="s">
        <v>11</v>
      </c>
      <c r="C68" s="63" t="s">
        <v>198</v>
      </c>
      <c r="D68" s="63" t="s">
        <v>199</v>
      </c>
      <c r="E68" s="73">
        <v>10199</v>
      </c>
      <c r="F68" s="73">
        <v>14307</v>
      </c>
      <c r="G68" s="73">
        <v>10723</v>
      </c>
      <c r="H68" s="73">
        <v>10079</v>
      </c>
      <c r="I68" s="73">
        <v>8455</v>
      </c>
      <c r="J68" s="74">
        <v>6164</v>
      </c>
      <c r="P68" s="63"/>
    </row>
    <row r="69" spans="2:16" x14ac:dyDescent="0.25">
      <c r="B69" s="3" t="s">
        <v>11</v>
      </c>
      <c r="C69" s="63" t="s">
        <v>200</v>
      </c>
      <c r="D69" s="63" t="s">
        <v>201</v>
      </c>
      <c r="E69" s="73">
        <v>6423</v>
      </c>
      <c r="F69" s="73">
        <v>8596</v>
      </c>
      <c r="G69" s="73">
        <v>6445</v>
      </c>
      <c r="H69" s="73">
        <v>5859</v>
      </c>
      <c r="I69" s="73">
        <v>3692</v>
      </c>
      <c r="J69" s="74">
        <v>3690</v>
      </c>
      <c r="P69" s="63"/>
    </row>
    <row r="70" spans="2:16" x14ac:dyDescent="0.25">
      <c r="B70" s="3" t="s">
        <v>11</v>
      </c>
      <c r="C70" s="63" t="s">
        <v>202</v>
      </c>
      <c r="D70" s="63" t="s">
        <v>203</v>
      </c>
      <c r="E70" s="73">
        <v>16476</v>
      </c>
      <c r="F70" s="73">
        <v>32048</v>
      </c>
      <c r="G70" s="73">
        <v>24194</v>
      </c>
      <c r="H70" s="73">
        <v>23006</v>
      </c>
      <c r="I70" s="73">
        <v>19139</v>
      </c>
      <c r="J70" s="74">
        <v>15564</v>
      </c>
      <c r="P70" s="63"/>
    </row>
    <row r="71" spans="2:16" x14ac:dyDescent="0.25">
      <c r="B71" s="3" t="s">
        <v>11</v>
      </c>
      <c r="C71" s="65" t="s">
        <v>204</v>
      </c>
      <c r="D71" s="65" t="s">
        <v>205</v>
      </c>
      <c r="E71" s="73">
        <v>134678</v>
      </c>
      <c r="F71" s="73">
        <v>138889</v>
      </c>
      <c r="G71" s="73">
        <v>129605</v>
      </c>
      <c r="H71" s="73">
        <v>116896</v>
      </c>
      <c r="I71" s="73">
        <v>105309</v>
      </c>
      <c r="J71" s="74">
        <v>84784</v>
      </c>
      <c r="P71" s="65"/>
    </row>
    <row r="72" spans="2:16" x14ac:dyDescent="0.25">
      <c r="B72" s="66" t="s">
        <v>11</v>
      </c>
      <c r="C72" s="65" t="s">
        <v>88</v>
      </c>
      <c r="D72" s="65" t="s">
        <v>89</v>
      </c>
      <c r="E72" s="73">
        <v>4956</v>
      </c>
      <c r="F72" s="73">
        <v>2243</v>
      </c>
      <c r="G72" s="73">
        <v>2107</v>
      </c>
      <c r="H72" s="73">
        <v>0</v>
      </c>
      <c r="I72" s="73">
        <v>1276</v>
      </c>
      <c r="J72" s="74">
        <v>1957</v>
      </c>
      <c r="P72" s="65"/>
    </row>
    <row r="73" spans="2:16" x14ac:dyDescent="0.25">
      <c r="B73" s="3" t="s">
        <v>11</v>
      </c>
      <c r="C73" s="65" t="s">
        <v>206</v>
      </c>
      <c r="D73" s="65" t="s">
        <v>207</v>
      </c>
      <c r="E73" s="73">
        <v>47305</v>
      </c>
      <c r="F73" s="73">
        <v>55584</v>
      </c>
      <c r="G73" s="73">
        <v>39268</v>
      </c>
      <c r="H73" s="73">
        <v>43977</v>
      </c>
      <c r="I73" s="73">
        <v>40376</v>
      </c>
      <c r="J73" s="74">
        <v>33971</v>
      </c>
      <c r="P73" s="65"/>
    </row>
    <row r="74" spans="2:16" x14ac:dyDescent="0.25">
      <c r="B74" s="3" t="s">
        <v>11</v>
      </c>
      <c r="C74" s="65" t="s">
        <v>208</v>
      </c>
      <c r="D74" s="65" t="s">
        <v>209</v>
      </c>
      <c r="E74" s="73">
        <v>24741</v>
      </c>
      <c r="F74" s="73">
        <v>32327</v>
      </c>
      <c r="G74" s="73">
        <v>24725</v>
      </c>
      <c r="H74" s="73">
        <v>24371</v>
      </c>
      <c r="I74" s="73">
        <v>21695</v>
      </c>
      <c r="J74" s="74">
        <v>17029</v>
      </c>
      <c r="P74" s="65"/>
    </row>
    <row r="75" spans="2:16" x14ac:dyDescent="0.25">
      <c r="B75" s="3" t="s">
        <v>11</v>
      </c>
      <c r="C75" s="63" t="s">
        <v>210</v>
      </c>
      <c r="D75" s="63" t="s">
        <v>211</v>
      </c>
      <c r="E75" s="73">
        <v>2491</v>
      </c>
      <c r="F75" s="73">
        <v>4092</v>
      </c>
      <c r="G75" s="73">
        <v>3582</v>
      </c>
      <c r="H75" s="73">
        <v>3106</v>
      </c>
      <c r="I75" s="73">
        <v>2552</v>
      </c>
      <c r="J75" s="74">
        <v>1903</v>
      </c>
      <c r="P75" s="63"/>
    </row>
    <row r="76" spans="2:16" x14ac:dyDescent="0.25">
      <c r="B76" s="3" t="s">
        <v>11</v>
      </c>
      <c r="C76" s="63" t="s">
        <v>212</v>
      </c>
      <c r="D76" s="63" t="s">
        <v>213</v>
      </c>
      <c r="E76" s="73">
        <v>9782</v>
      </c>
      <c r="F76" s="73">
        <v>11272</v>
      </c>
      <c r="G76" s="73">
        <v>9877</v>
      </c>
      <c r="H76" s="73">
        <v>8720</v>
      </c>
      <c r="I76" s="73">
        <v>6284</v>
      </c>
      <c r="J76" s="74">
        <v>4159</v>
      </c>
      <c r="P76" s="63"/>
    </row>
    <row r="77" spans="2:16" x14ac:dyDescent="0.25">
      <c r="B77" s="3" t="s">
        <v>11</v>
      </c>
      <c r="C77" s="63" t="s">
        <v>214</v>
      </c>
      <c r="D77" s="63" t="s">
        <v>215</v>
      </c>
      <c r="E77" s="73">
        <v>2618</v>
      </c>
      <c r="F77" s="73">
        <v>2986</v>
      </c>
      <c r="G77" s="73">
        <v>3342</v>
      </c>
      <c r="H77" s="73">
        <v>2904</v>
      </c>
      <c r="I77" s="73">
        <v>2125</v>
      </c>
      <c r="J77" s="74">
        <v>1859</v>
      </c>
      <c r="P77" s="63"/>
    </row>
    <row r="78" spans="2:16" x14ac:dyDescent="0.25">
      <c r="B78" s="3" t="s">
        <v>11</v>
      </c>
      <c r="C78" s="63" t="s">
        <v>216</v>
      </c>
      <c r="D78" s="63" t="s">
        <v>217</v>
      </c>
      <c r="E78" s="73">
        <v>3761</v>
      </c>
      <c r="F78" s="73">
        <v>2749</v>
      </c>
      <c r="G78" s="73">
        <v>2472</v>
      </c>
      <c r="H78" s="73">
        <v>2457</v>
      </c>
      <c r="I78" s="73">
        <v>2058</v>
      </c>
      <c r="J78" s="74">
        <v>1500</v>
      </c>
      <c r="P78" s="63"/>
    </row>
    <row r="79" spans="2:16" x14ac:dyDescent="0.25">
      <c r="B79" s="3" t="s">
        <v>11</v>
      </c>
      <c r="C79" s="63" t="s">
        <v>218</v>
      </c>
      <c r="D79" s="63" t="s">
        <v>219</v>
      </c>
      <c r="E79" s="73">
        <v>15450</v>
      </c>
      <c r="F79" s="73">
        <v>20456</v>
      </c>
      <c r="G79" s="73">
        <v>16870</v>
      </c>
      <c r="H79" s="73">
        <v>15254</v>
      </c>
      <c r="I79" s="73">
        <v>12140</v>
      </c>
      <c r="J79" s="74">
        <v>8154</v>
      </c>
      <c r="P79" s="63"/>
    </row>
    <row r="80" spans="2:16" x14ac:dyDescent="0.25">
      <c r="B80" s="3" t="s">
        <v>11</v>
      </c>
      <c r="C80" s="63" t="s">
        <v>220</v>
      </c>
      <c r="D80" s="63" t="s">
        <v>221</v>
      </c>
      <c r="E80" s="73">
        <v>62423</v>
      </c>
      <c r="F80" s="73">
        <v>55805</v>
      </c>
      <c r="G80" s="73">
        <v>46069</v>
      </c>
      <c r="H80" s="73">
        <v>42994</v>
      </c>
      <c r="I80" s="73">
        <v>36608</v>
      </c>
      <c r="J80" s="74">
        <v>15752</v>
      </c>
      <c r="P80" s="63"/>
    </row>
    <row r="81" spans="2:16" x14ac:dyDescent="0.25">
      <c r="B81" s="3" t="s">
        <v>11</v>
      </c>
      <c r="C81" s="63" t="s">
        <v>222</v>
      </c>
      <c r="D81" s="63" t="s">
        <v>223</v>
      </c>
      <c r="E81" s="73">
        <v>6337</v>
      </c>
      <c r="F81" s="73">
        <v>6827</v>
      </c>
      <c r="G81" s="73">
        <v>6357</v>
      </c>
      <c r="H81" s="73">
        <v>5618</v>
      </c>
      <c r="I81" s="73">
        <v>5006</v>
      </c>
      <c r="J81" s="74">
        <v>3175</v>
      </c>
      <c r="P81" s="63"/>
    </row>
    <row r="82" spans="2:16" x14ac:dyDescent="0.25">
      <c r="B82" s="3" t="s">
        <v>11</v>
      </c>
      <c r="C82" s="63" t="s">
        <v>224</v>
      </c>
      <c r="D82" s="63" t="s">
        <v>225</v>
      </c>
      <c r="E82" s="73">
        <v>3121</v>
      </c>
      <c r="F82" s="73">
        <v>2842</v>
      </c>
      <c r="G82" s="73">
        <v>2114</v>
      </c>
      <c r="H82" s="73">
        <v>1794</v>
      </c>
      <c r="I82" s="73">
        <v>1314</v>
      </c>
      <c r="J82" s="74">
        <v>1084</v>
      </c>
      <c r="P82" s="63"/>
    </row>
    <row r="83" spans="2:16" x14ac:dyDescent="0.25">
      <c r="B83" s="3" t="s">
        <v>11</v>
      </c>
      <c r="C83" s="63" t="s">
        <v>226</v>
      </c>
      <c r="D83" s="63" t="s">
        <v>227</v>
      </c>
      <c r="E83" s="73">
        <v>2595</v>
      </c>
      <c r="F83" s="73">
        <v>2239</v>
      </c>
      <c r="G83" s="73">
        <v>1735</v>
      </c>
      <c r="H83" s="73">
        <v>2039</v>
      </c>
      <c r="I83" s="73">
        <v>1695</v>
      </c>
      <c r="J83" s="74">
        <v>1045</v>
      </c>
      <c r="P83" s="63"/>
    </row>
    <row r="84" spans="2:16" x14ac:dyDescent="0.25">
      <c r="B84" s="3" t="s">
        <v>11</v>
      </c>
      <c r="C84" s="63" t="s">
        <v>228</v>
      </c>
      <c r="D84" s="63" t="s">
        <v>229</v>
      </c>
      <c r="E84" s="73">
        <v>7789</v>
      </c>
      <c r="F84" s="73">
        <v>7411</v>
      </c>
      <c r="G84" s="73">
        <v>7123</v>
      </c>
      <c r="H84" s="73">
        <v>8075</v>
      </c>
      <c r="I84" s="73">
        <v>6116</v>
      </c>
      <c r="J84" s="74">
        <v>5072</v>
      </c>
      <c r="P84" s="63"/>
    </row>
    <row r="85" spans="2:16" x14ac:dyDescent="0.25">
      <c r="B85" s="3" t="s">
        <v>11</v>
      </c>
      <c r="C85" s="63" t="s">
        <v>230</v>
      </c>
      <c r="D85" s="63" t="s">
        <v>231</v>
      </c>
      <c r="E85" s="73">
        <v>49414</v>
      </c>
      <c r="F85" s="73">
        <v>56387</v>
      </c>
      <c r="G85" s="73">
        <v>53716</v>
      </c>
      <c r="H85" s="73">
        <v>50217</v>
      </c>
      <c r="I85" s="73">
        <v>42858</v>
      </c>
      <c r="J85" s="74">
        <v>38015</v>
      </c>
      <c r="P85" s="63"/>
    </row>
    <row r="86" spans="2:16" x14ac:dyDescent="0.25">
      <c r="B86" s="3" t="s">
        <v>11</v>
      </c>
      <c r="C86" s="65" t="s">
        <v>232</v>
      </c>
      <c r="D86" s="65" t="s">
        <v>233</v>
      </c>
      <c r="E86" s="73">
        <v>8948</v>
      </c>
      <c r="F86" s="73">
        <v>13281</v>
      </c>
      <c r="G86" s="73">
        <v>8948</v>
      </c>
      <c r="H86" s="73">
        <v>8387</v>
      </c>
      <c r="I86" s="73">
        <v>6661</v>
      </c>
      <c r="J86" s="74">
        <v>5560</v>
      </c>
      <c r="P86" s="65"/>
    </row>
    <row r="87" spans="2:16" x14ac:dyDescent="0.25">
      <c r="B87" s="66" t="s">
        <v>11</v>
      </c>
      <c r="C87" s="65" t="s">
        <v>90</v>
      </c>
      <c r="D87" s="65" t="s">
        <v>91</v>
      </c>
      <c r="E87" s="73">
        <v>26282</v>
      </c>
      <c r="F87" s="73">
        <v>26200</v>
      </c>
      <c r="G87" s="73">
        <v>24177</v>
      </c>
      <c r="H87" s="73">
        <v>20548</v>
      </c>
      <c r="I87" s="73">
        <v>16937</v>
      </c>
      <c r="J87" s="74">
        <v>14281</v>
      </c>
      <c r="P87" s="65"/>
    </row>
    <row r="88" spans="2:16" x14ac:dyDescent="0.25">
      <c r="B88" s="66" t="s">
        <v>11</v>
      </c>
      <c r="C88" s="65" t="s">
        <v>92</v>
      </c>
      <c r="D88" s="65" t="s">
        <v>93</v>
      </c>
      <c r="E88" s="73">
        <v>7322</v>
      </c>
      <c r="F88" s="73">
        <v>8822</v>
      </c>
      <c r="G88" s="73">
        <v>7102</v>
      </c>
      <c r="H88" s="73">
        <v>8232</v>
      </c>
      <c r="I88" s="73">
        <v>6682</v>
      </c>
      <c r="J88" s="74">
        <v>5930</v>
      </c>
      <c r="P88" s="65"/>
    </row>
    <row r="89" spans="2:16" x14ac:dyDescent="0.25">
      <c r="B89" s="3" t="s">
        <v>11</v>
      </c>
      <c r="C89" s="63" t="s">
        <v>234</v>
      </c>
      <c r="D89" s="63" t="s">
        <v>235</v>
      </c>
      <c r="E89" s="73">
        <v>1410</v>
      </c>
      <c r="F89" s="73">
        <v>2468</v>
      </c>
      <c r="G89" s="73">
        <v>2228</v>
      </c>
      <c r="H89" s="73">
        <v>1882</v>
      </c>
      <c r="I89" s="73">
        <v>2007</v>
      </c>
      <c r="J89" s="74">
        <v>1631</v>
      </c>
      <c r="P89" s="63"/>
    </row>
    <row r="90" spans="2:16" x14ac:dyDescent="0.25">
      <c r="B90" s="3" t="s">
        <v>11</v>
      </c>
      <c r="C90" s="63" t="s">
        <v>236</v>
      </c>
      <c r="D90" s="63" t="s">
        <v>237</v>
      </c>
      <c r="E90" s="73">
        <v>2078</v>
      </c>
      <c r="F90" s="73">
        <v>3627</v>
      </c>
      <c r="G90" s="73">
        <v>2385</v>
      </c>
      <c r="H90" s="73">
        <v>2179</v>
      </c>
      <c r="I90" s="73">
        <v>1954</v>
      </c>
      <c r="J90" s="74">
        <v>1518</v>
      </c>
      <c r="P90" s="63"/>
    </row>
    <row r="91" spans="2:16" x14ac:dyDescent="0.25">
      <c r="B91" s="3" t="s">
        <v>11</v>
      </c>
      <c r="C91" s="63" t="s">
        <v>238</v>
      </c>
      <c r="D91" s="63" t="s">
        <v>239</v>
      </c>
      <c r="E91" s="73">
        <v>26010</v>
      </c>
      <c r="F91" s="73">
        <v>52333</v>
      </c>
      <c r="G91" s="73">
        <v>40579</v>
      </c>
      <c r="H91" s="73">
        <v>33187</v>
      </c>
      <c r="I91" s="73">
        <v>26866</v>
      </c>
      <c r="J91" s="74">
        <v>22405</v>
      </c>
      <c r="P91" s="63"/>
    </row>
    <row r="92" spans="2:16" x14ac:dyDescent="0.25">
      <c r="B92" s="3" t="s">
        <v>11</v>
      </c>
      <c r="C92" s="63" t="s">
        <v>240</v>
      </c>
      <c r="D92" s="63" t="s">
        <v>241</v>
      </c>
      <c r="E92" s="73">
        <v>10374</v>
      </c>
      <c r="F92" s="73">
        <v>21865</v>
      </c>
      <c r="G92" s="73">
        <v>16945</v>
      </c>
      <c r="H92" s="73">
        <v>16785</v>
      </c>
      <c r="I92" s="73">
        <v>12381</v>
      </c>
      <c r="J92" s="74">
        <v>10622</v>
      </c>
      <c r="P92" s="63"/>
    </row>
    <row r="93" spans="2:16" x14ac:dyDescent="0.25">
      <c r="B93" s="3" t="s">
        <v>11</v>
      </c>
      <c r="C93" s="63" t="s">
        <v>242</v>
      </c>
      <c r="D93" s="63" t="s">
        <v>243</v>
      </c>
      <c r="E93" s="73">
        <v>2796</v>
      </c>
      <c r="F93" s="73">
        <v>2732</v>
      </c>
      <c r="G93" s="73">
        <v>2062</v>
      </c>
      <c r="H93" s="73">
        <v>2219</v>
      </c>
      <c r="I93" s="73">
        <v>2097</v>
      </c>
      <c r="J93" s="74">
        <v>1547</v>
      </c>
      <c r="P93" s="63"/>
    </row>
    <row r="94" spans="2:16" x14ac:dyDescent="0.25">
      <c r="B94" s="3" t="s">
        <v>11</v>
      </c>
      <c r="C94" s="63" t="s">
        <v>244</v>
      </c>
      <c r="D94" s="63" t="s">
        <v>245</v>
      </c>
      <c r="E94" s="73">
        <v>17028</v>
      </c>
      <c r="F94" s="73">
        <v>19159</v>
      </c>
      <c r="G94" s="73">
        <v>15818</v>
      </c>
      <c r="H94" s="73">
        <v>14329</v>
      </c>
      <c r="I94" s="73">
        <v>11264</v>
      </c>
      <c r="J94" s="74">
        <v>9376</v>
      </c>
      <c r="P94" s="63"/>
    </row>
    <row r="95" spans="2:16" x14ac:dyDescent="0.25">
      <c r="B95" s="66" t="s">
        <v>11</v>
      </c>
      <c r="C95" s="65" t="s">
        <v>94</v>
      </c>
      <c r="D95" s="65" t="s">
        <v>95</v>
      </c>
      <c r="E95" s="73">
        <v>10898</v>
      </c>
      <c r="F95" s="73">
        <v>10284</v>
      </c>
      <c r="G95" s="73">
        <v>11389</v>
      </c>
      <c r="H95" s="73">
        <v>10297</v>
      </c>
      <c r="I95" s="73">
        <v>8213</v>
      </c>
      <c r="J95" s="74">
        <v>7179</v>
      </c>
      <c r="P95" s="65"/>
    </row>
    <row r="96" spans="2:16" x14ac:dyDescent="0.25">
      <c r="B96" s="3" t="s">
        <v>11</v>
      </c>
      <c r="C96" s="63" t="s">
        <v>246</v>
      </c>
      <c r="D96" s="63" t="s">
        <v>247</v>
      </c>
      <c r="E96" s="73">
        <v>6899</v>
      </c>
      <c r="F96" s="73">
        <v>11317</v>
      </c>
      <c r="G96" s="73">
        <v>8832</v>
      </c>
      <c r="H96" s="73">
        <v>6665</v>
      </c>
      <c r="I96" s="73">
        <v>4124</v>
      </c>
      <c r="J96" s="74">
        <v>3155</v>
      </c>
      <c r="P96" s="63"/>
    </row>
    <row r="97" spans="2:16" x14ac:dyDescent="0.25">
      <c r="B97" s="66" t="s">
        <v>11</v>
      </c>
      <c r="C97" s="65" t="s">
        <v>96</v>
      </c>
      <c r="D97" s="65" t="s">
        <v>97</v>
      </c>
      <c r="E97" s="73">
        <v>3502</v>
      </c>
      <c r="F97" s="73">
        <v>11085</v>
      </c>
      <c r="G97" s="73">
        <v>10059</v>
      </c>
      <c r="H97" s="73">
        <v>11378</v>
      </c>
      <c r="I97" s="73">
        <v>8617</v>
      </c>
      <c r="J97" s="74">
        <v>6022</v>
      </c>
      <c r="P97" s="65"/>
    </row>
    <row r="98" spans="2:16" x14ac:dyDescent="0.25">
      <c r="B98" s="66" t="s">
        <v>11</v>
      </c>
      <c r="C98" s="65" t="s">
        <v>98</v>
      </c>
      <c r="D98" s="65" t="s">
        <v>99</v>
      </c>
      <c r="E98" s="73">
        <v>2577</v>
      </c>
      <c r="F98" s="73">
        <v>5491</v>
      </c>
      <c r="G98" s="73">
        <v>4468</v>
      </c>
      <c r="H98" s="73">
        <v>3626</v>
      </c>
      <c r="I98" s="73">
        <v>3422</v>
      </c>
      <c r="J98" s="74">
        <v>2503</v>
      </c>
      <c r="P98" s="65"/>
    </row>
    <row r="99" spans="2:16" x14ac:dyDescent="0.25">
      <c r="B99" s="3" t="s">
        <v>11</v>
      </c>
      <c r="C99" s="63" t="s">
        <v>248</v>
      </c>
      <c r="D99" s="63" t="s">
        <v>249</v>
      </c>
      <c r="E99" s="73">
        <v>16175</v>
      </c>
      <c r="F99" s="73">
        <v>15117</v>
      </c>
      <c r="G99" s="73">
        <v>12039</v>
      </c>
      <c r="H99" s="73">
        <v>12176</v>
      </c>
      <c r="I99" s="73">
        <v>10096</v>
      </c>
      <c r="J99" s="74">
        <v>6946</v>
      </c>
      <c r="P99" s="63"/>
    </row>
    <row r="100" spans="2:16" x14ac:dyDescent="0.25">
      <c r="B100" s="3" t="s">
        <v>11</v>
      </c>
      <c r="C100" s="63" t="s">
        <v>250</v>
      </c>
      <c r="D100" s="63" t="s">
        <v>251</v>
      </c>
      <c r="E100" s="73">
        <v>3559</v>
      </c>
      <c r="F100" s="73">
        <v>5367</v>
      </c>
      <c r="G100" s="73">
        <v>3832</v>
      </c>
      <c r="H100" s="73">
        <v>3482</v>
      </c>
      <c r="I100" s="73">
        <v>3010</v>
      </c>
      <c r="J100" s="74">
        <v>2239</v>
      </c>
      <c r="P100" s="63"/>
    </row>
    <row r="101" spans="2:16" x14ac:dyDescent="0.25">
      <c r="B101" s="66" t="s">
        <v>11</v>
      </c>
      <c r="C101" s="65" t="s">
        <v>100</v>
      </c>
      <c r="D101" s="65" t="s">
        <v>101</v>
      </c>
      <c r="E101" s="73" t="s">
        <v>336</v>
      </c>
      <c r="F101" s="73" t="s">
        <v>336</v>
      </c>
      <c r="G101" s="73" t="s">
        <v>336</v>
      </c>
      <c r="H101" s="73" t="s">
        <v>336</v>
      </c>
      <c r="I101" s="73" t="s">
        <v>336</v>
      </c>
      <c r="J101" s="74" t="s">
        <v>336</v>
      </c>
      <c r="P101" s="65"/>
    </row>
    <row r="102" spans="2:16" x14ac:dyDescent="0.25">
      <c r="B102" s="3" t="s">
        <v>11</v>
      </c>
      <c r="C102" s="63" t="s">
        <v>252</v>
      </c>
      <c r="D102" s="63" t="s">
        <v>253</v>
      </c>
      <c r="E102" s="73">
        <v>29095</v>
      </c>
      <c r="F102" s="73">
        <v>31968</v>
      </c>
      <c r="G102" s="73">
        <v>28479</v>
      </c>
      <c r="H102" s="73">
        <v>26196</v>
      </c>
      <c r="I102" s="73">
        <v>17841</v>
      </c>
      <c r="J102" s="74">
        <v>12478</v>
      </c>
      <c r="P102" s="63"/>
    </row>
    <row r="103" spans="2:16" x14ac:dyDescent="0.25">
      <c r="B103" s="3" t="s">
        <v>11</v>
      </c>
      <c r="C103" s="63" t="s">
        <v>254</v>
      </c>
      <c r="D103" s="63" t="s">
        <v>255</v>
      </c>
      <c r="E103" s="73">
        <v>69866</v>
      </c>
      <c r="F103" s="73">
        <v>77600</v>
      </c>
      <c r="G103" s="73">
        <v>62663</v>
      </c>
      <c r="H103" s="73">
        <v>55625</v>
      </c>
      <c r="I103" s="73">
        <v>48582</v>
      </c>
      <c r="J103" s="74">
        <v>39173</v>
      </c>
      <c r="P103" s="63"/>
    </row>
    <row r="104" spans="2:16" x14ac:dyDescent="0.25">
      <c r="B104" s="3" t="s">
        <v>11</v>
      </c>
      <c r="C104" s="63" t="s">
        <v>256</v>
      </c>
      <c r="D104" s="63" t="s">
        <v>257</v>
      </c>
      <c r="E104" s="73">
        <v>16641</v>
      </c>
      <c r="F104" s="73">
        <v>24100</v>
      </c>
      <c r="G104" s="73">
        <v>24877</v>
      </c>
      <c r="H104" s="73">
        <v>22874</v>
      </c>
      <c r="I104" s="73">
        <v>18137</v>
      </c>
      <c r="J104" s="74">
        <v>15364</v>
      </c>
      <c r="P104" s="63"/>
    </row>
    <row r="105" spans="2:16" x14ac:dyDescent="0.25">
      <c r="B105" s="3" t="s">
        <v>11</v>
      </c>
      <c r="C105" s="63" t="s">
        <v>258</v>
      </c>
      <c r="D105" s="63" t="s">
        <v>259</v>
      </c>
      <c r="E105" s="73">
        <v>3964</v>
      </c>
      <c r="F105" s="73">
        <v>5164</v>
      </c>
      <c r="G105" s="73">
        <v>4294</v>
      </c>
      <c r="H105" s="73">
        <v>3410</v>
      </c>
      <c r="I105" s="73">
        <v>2439</v>
      </c>
      <c r="J105" s="74">
        <v>1872</v>
      </c>
      <c r="P105" s="63"/>
    </row>
    <row r="106" spans="2:16" x14ac:dyDescent="0.25">
      <c r="B106" s="3" t="s">
        <v>11</v>
      </c>
      <c r="C106" s="63" t="s">
        <v>260</v>
      </c>
      <c r="D106" s="63" t="s">
        <v>261</v>
      </c>
      <c r="E106" s="73">
        <v>7995</v>
      </c>
      <c r="F106" s="73">
        <v>10213</v>
      </c>
      <c r="G106" s="73">
        <v>9037</v>
      </c>
      <c r="H106" s="73">
        <v>6563</v>
      </c>
      <c r="I106" s="73">
        <v>5072</v>
      </c>
      <c r="J106" s="74">
        <v>4032</v>
      </c>
      <c r="P106" s="63"/>
    </row>
    <row r="107" spans="2:16" x14ac:dyDescent="0.25">
      <c r="B107" s="3" t="s">
        <v>11</v>
      </c>
      <c r="C107" s="63" t="s">
        <v>262</v>
      </c>
      <c r="D107" s="63" t="s">
        <v>263</v>
      </c>
      <c r="E107" s="73">
        <v>1074</v>
      </c>
      <c r="F107" s="73">
        <v>1422</v>
      </c>
      <c r="G107" s="73">
        <v>1655</v>
      </c>
      <c r="H107" s="73">
        <v>1248</v>
      </c>
      <c r="I107" s="73">
        <v>979</v>
      </c>
      <c r="J107" s="74">
        <v>781</v>
      </c>
      <c r="P107" s="63"/>
    </row>
    <row r="108" spans="2:16" x14ac:dyDescent="0.25">
      <c r="B108" s="3" t="s">
        <v>11</v>
      </c>
      <c r="C108" s="63" t="s">
        <v>264</v>
      </c>
      <c r="D108" s="63" t="s">
        <v>265</v>
      </c>
      <c r="E108" s="73">
        <v>41755</v>
      </c>
      <c r="F108" s="73">
        <v>61874</v>
      </c>
      <c r="G108" s="73">
        <v>47997</v>
      </c>
      <c r="H108" s="73">
        <v>49437</v>
      </c>
      <c r="I108" s="73">
        <v>36503</v>
      </c>
      <c r="J108" s="74">
        <v>34406</v>
      </c>
      <c r="P108" s="63"/>
    </row>
    <row r="109" spans="2:16" x14ac:dyDescent="0.25">
      <c r="B109" s="66" t="s">
        <v>11</v>
      </c>
      <c r="C109" s="65" t="s">
        <v>102</v>
      </c>
      <c r="D109" s="65" t="s">
        <v>103</v>
      </c>
      <c r="E109" s="73">
        <v>12606</v>
      </c>
      <c r="F109" s="73">
        <v>18101</v>
      </c>
      <c r="G109" s="73">
        <v>13892</v>
      </c>
      <c r="H109" s="73">
        <v>13407</v>
      </c>
      <c r="I109" s="73">
        <v>9264</v>
      </c>
      <c r="J109" s="74">
        <v>7368</v>
      </c>
      <c r="P109" s="65"/>
    </row>
    <row r="110" spans="2:16" x14ac:dyDescent="0.25">
      <c r="B110" s="3" t="s">
        <v>11</v>
      </c>
      <c r="C110" s="63" t="s">
        <v>266</v>
      </c>
      <c r="D110" s="63" t="s">
        <v>267</v>
      </c>
      <c r="E110" s="73">
        <v>22029</v>
      </c>
      <c r="F110" s="73">
        <v>22067</v>
      </c>
      <c r="G110" s="73">
        <v>16739</v>
      </c>
      <c r="H110" s="73">
        <v>16142</v>
      </c>
      <c r="I110" s="73">
        <v>13343</v>
      </c>
      <c r="J110" s="74">
        <v>9525</v>
      </c>
      <c r="P110" s="63"/>
    </row>
    <row r="111" spans="2:16" x14ac:dyDescent="0.25">
      <c r="B111" s="3" t="s">
        <v>11</v>
      </c>
      <c r="C111" s="63" t="s">
        <v>268</v>
      </c>
      <c r="D111" s="63" t="s">
        <v>269</v>
      </c>
      <c r="E111" s="73">
        <v>13727</v>
      </c>
      <c r="F111" s="73">
        <v>20845</v>
      </c>
      <c r="G111" s="73">
        <v>16551</v>
      </c>
      <c r="H111" s="73">
        <v>15876</v>
      </c>
      <c r="I111" s="73">
        <v>11205</v>
      </c>
      <c r="J111" s="74">
        <v>8854</v>
      </c>
      <c r="P111" s="63"/>
    </row>
    <row r="112" spans="2:16" x14ac:dyDescent="0.25">
      <c r="B112" s="3" t="s">
        <v>11</v>
      </c>
      <c r="C112" s="63" t="s">
        <v>270</v>
      </c>
      <c r="D112" s="63" t="s">
        <v>271</v>
      </c>
      <c r="E112" s="73">
        <v>16360</v>
      </c>
      <c r="F112" s="73">
        <v>15860</v>
      </c>
      <c r="G112" s="73">
        <v>13795</v>
      </c>
      <c r="H112" s="73">
        <v>15027</v>
      </c>
      <c r="I112" s="73">
        <v>10241</v>
      </c>
      <c r="J112" s="74">
        <v>9017</v>
      </c>
      <c r="P112" s="63"/>
    </row>
    <row r="113" spans="2:16" x14ac:dyDescent="0.25">
      <c r="B113" s="3" t="s">
        <v>11</v>
      </c>
      <c r="C113" s="63" t="s">
        <v>272</v>
      </c>
      <c r="D113" s="63" t="s">
        <v>273</v>
      </c>
      <c r="E113" s="73">
        <v>13708</v>
      </c>
      <c r="F113" s="73">
        <v>14424</v>
      </c>
      <c r="G113" s="73">
        <v>13305</v>
      </c>
      <c r="H113" s="73">
        <v>11420</v>
      </c>
      <c r="I113" s="73">
        <v>9290</v>
      </c>
      <c r="J113" s="74">
        <v>6699</v>
      </c>
      <c r="P113" s="63"/>
    </row>
    <row r="114" spans="2:16" x14ac:dyDescent="0.25">
      <c r="B114" s="3" t="s">
        <v>11</v>
      </c>
      <c r="C114" s="65" t="s">
        <v>274</v>
      </c>
      <c r="D114" s="65" t="s">
        <v>275</v>
      </c>
      <c r="E114" s="73">
        <v>92325</v>
      </c>
      <c r="F114" s="73">
        <v>62552</v>
      </c>
      <c r="G114" s="73">
        <v>94780</v>
      </c>
      <c r="H114" s="73">
        <v>87374</v>
      </c>
      <c r="I114" s="73">
        <v>76534</v>
      </c>
      <c r="J114" s="74">
        <v>65480</v>
      </c>
      <c r="P114" s="65"/>
    </row>
    <row r="115" spans="2:16" x14ac:dyDescent="0.25">
      <c r="B115" s="66" t="s">
        <v>11</v>
      </c>
      <c r="C115" s="65" t="s">
        <v>104</v>
      </c>
      <c r="D115" s="65" t="s">
        <v>105</v>
      </c>
      <c r="E115" s="73">
        <v>58429</v>
      </c>
      <c r="F115" s="73">
        <v>44592</v>
      </c>
      <c r="G115" s="73">
        <v>33750</v>
      </c>
      <c r="H115" s="73">
        <v>29895</v>
      </c>
      <c r="I115" s="73">
        <v>23925</v>
      </c>
      <c r="J115" s="74">
        <v>21513</v>
      </c>
      <c r="P115" s="65"/>
    </row>
    <row r="116" spans="2:16" x14ac:dyDescent="0.25">
      <c r="B116" s="3" t="s">
        <v>11</v>
      </c>
      <c r="C116" s="63" t="s">
        <v>276</v>
      </c>
      <c r="D116" s="63" t="s">
        <v>277</v>
      </c>
      <c r="E116" s="73">
        <v>69847</v>
      </c>
      <c r="F116" s="73">
        <v>49974</v>
      </c>
      <c r="G116" s="73">
        <v>22947</v>
      </c>
      <c r="H116" s="73">
        <v>17030</v>
      </c>
      <c r="I116" s="73">
        <v>16537</v>
      </c>
      <c r="J116" s="74">
        <v>9284</v>
      </c>
      <c r="P116" s="63"/>
    </row>
    <row r="117" spans="2:16" x14ac:dyDescent="0.25">
      <c r="B117" s="66" t="s">
        <v>11</v>
      </c>
      <c r="C117" s="65" t="s">
        <v>106</v>
      </c>
      <c r="D117" s="65" t="s">
        <v>107</v>
      </c>
      <c r="E117" s="73">
        <v>33750</v>
      </c>
      <c r="F117" s="73">
        <v>30807</v>
      </c>
      <c r="G117" s="73">
        <v>13906</v>
      </c>
      <c r="H117" s="73">
        <v>15953</v>
      </c>
      <c r="I117" s="73">
        <v>12310</v>
      </c>
      <c r="J117" s="74">
        <v>9871</v>
      </c>
      <c r="P117" s="65"/>
    </row>
    <row r="118" spans="2:16" x14ac:dyDescent="0.25">
      <c r="B118" s="66" t="s">
        <v>11</v>
      </c>
      <c r="C118" s="65" t="s">
        <v>108</v>
      </c>
      <c r="D118" s="65" t="s">
        <v>109</v>
      </c>
      <c r="E118" s="73">
        <v>5815</v>
      </c>
      <c r="F118" s="73">
        <v>6302</v>
      </c>
      <c r="G118" s="73">
        <v>3978</v>
      </c>
      <c r="H118" s="73">
        <v>3291</v>
      </c>
      <c r="I118" s="73">
        <v>2953</v>
      </c>
      <c r="J118" s="74">
        <v>2041</v>
      </c>
      <c r="P118" s="65"/>
    </row>
    <row r="119" spans="2:16" x14ac:dyDescent="0.25">
      <c r="B119" s="3" t="s">
        <v>11</v>
      </c>
      <c r="C119" s="63" t="s">
        <v>278</v>
      </c>
      <c r="D119" s="63" t="s">
        <v>279</v>
      </c>
      <c r="E119" s="73">
        <v>8037</v>
      </c>
      <c r="F119" s="73">
        <v>5095</v>
      </c>
      <c r="G119" s="73">
        <v>5515</v>
      </c>
      <c r="H119" s="73">
        <v>3585</v>
      </c>
      <c r="I119" s="73">
        <v>3477</v>
      </c>
      <c r="J119" s="74">
        <v>2255</v>
      </c>
      <c r="P119" s="63"/>
    </row>
    <row r="120" spans="2:16" x14ac:dyDescent="0.25">
      <c r="B120" s="3" t="s">
        <v>11</v>
      </c>
      <c r="C120" s="63" t="s">
        <v>280</v>
      </c>
      <c r="D120" s="63" t="s">
        <v>281</v>
      </c>
      <c r="E120" s="73">
        <v>4452</v>
      </c>
      <c r="F120" s="73">
        <v>4350</v>
      </c>
      <c r="G120" s="73">
        <v>3811</v>
      </c>
      <c r="H120" s="73">
        <v>3747</v>
      </c>
      <c r="I120" s="73">
        <v>2754</v>
      </c>
      <c r="J120" s="74">
        <v>1823</v>
      </c>
      <c r="P120" s="63"/>
    </row>
    <row r="121" spans="2:16" x14ac:dyDescent="0.25">
      <c r="B121" s="3" t="s">
        <v>11</v>
      </c>
      <c r="C121" s="63" t="s">
        <v>282</v>
      </c>
      <c r="D121" s="63" t="s">
        <v>283</v>
      </c>
      <c r="E121" s="73">
        <v>949</v>
      </c>
      <c r="F121" s="73">
        <v>716</v>
      </c>
      <c r="G121" s="73">
        <v>1342</v>
      </c>
      <c r="H121" s="73">
        <v>4</v>
      </c>
      <c r="I121" s="73">
        <v>894</v>
      </c>
      <c r="J121" s="74">
        <v>89</v>
      </c>
      <c r="P121" s="63"/>
    </row>
    <row r="122" spans="2:16" x14ac:dyDescent="0.25">
      <c r="B122" s="3" t="s">
        <v>11</v>
      </c>
      <c r="C122" s="63" t="s">
        <v>284</v>
      </c>
      <c r="D122" s="63" t="s">
        <v>285</v>
      </c>
      <c r="E122" s="73">
        <v>2385</v>
      </c>
      <c r="F122" s="73">
        <v>2168</v>
      </c>
      <c r="G122" s="73">
        <v>1986</v>
      </c>
      <c r="H122" s="73">
        <v>2373</v>
      </c>
      <c r="I122" s="73">
        <v>2062</v>
      </c>
      <c r="J122" s="74">
        <v>1436</v>
      </c>
      <c r="P122" s="63"/>
    </row>
    <row r="123" spans="2:16" x14ac:dyDescent="0.25">
      <c r="B123" s="3" t="s">
        <v>11</v>
      </c>
      <c r="C123" s="63" t="s">
        <v>286</v>
      </c>
      <c r="D123" s="63" t="s">
        <v>287</v>
      </c>
      <c r="E123" s="73">
        <v>4168</v>
      </c>
      <c r="F123" s="73">
        <v>3820</v>
      </c>
      <c r="G123" s="73">
        <v>3133</v>
      </c>
      <c r="H123" s="73">
        <v>2756</v>
      </c>
      <c r="I123" s="73">
        <v>2085</v>
      </c>
      <c r="J123" s="74">
        <v>1201</v>
      </c>
      <c r="P123" s="63"/>
    </row>
    <row r="124" spans="2:16" x14ac:dyDescent="0.25">
      <c r="B124" s="3" t="s">
        <v>11</v>
      </c>
      <c r="C124" s="63" t="s">
        <v>288</v>
      </c>
      <c r="D124" s="63" t="s">
        <v>289</v>
      </c>
      <c r="E124" s="73">
        <v>9900</v>
      </c>
      <c r="F124" s="73">
        <v>7961</v>
      </c>
      <c r="G124" s="73">
        <v>6427</v>
      </c>
      <c r="H124" s="73">
        <v>6640</v>
      </c>
      <c r="I124" s="73">
        <v>6073</v>
      </c>
      <c r="J124" s="74">
        <v>4093</v>
      </c>
      <c r="P124" s="63"/>
    </row>
    <row r="125" spans="2:16" x14ac:dyDescent="0.25">
      <c r="B125" s="66" t="s">
        <v>11</v>
      </c>
      <c r="C125" s="65" t="s">
        <v>110</v>
      </c>
      <c r="D125" s="65" t="s">
        <v>111</v>
      </c>
      <c r="E125" s="73">
        <v>10742</v>
      </c>
      <c r="F125" s="73">
        <v>11671</v>
      </c>
      <c r="G125" s="73">
        <v>10544</v>
      </c>
      <c r="H125" s="73">
        <v>11857</v>
      </c>
      <c r="I125" s="73">
        <v>12362</v>
      </c>
      <c r="J125" s="74">
        <v>11127</v>
      </c>
      <c r="P125" s="65"/>
    </row>
    <row r="126" spans="2:16" x14ac:dyDescent="0.25">
      <c r="B126" s="3" t="s">
        <v>11</v>
      </c>
      <c r="C126" s="63" t="s">
        <v>290</v>
      </c>
      <c r="D126" s="63" t="s">
        <v>291</v>
      </c>
      <c r="E126" s="73">
        <v>5737</v>
      </c>
      <c r="F126" s="73">
        <v>6239</v>
      </c>
      <c r="G126" s="73">
        <v>5684</v>
      </c>
      <c r="H126" s="73">
        <v>5919</v>
      </c>
      <c r="I126" s="73">
        <v>5560</v>
      </c>
      <c r="J126" s="74">
        <v>5521</v>
      </c>
      <c r="P126" s="63"/>
    </row>
    <row r="127" spans="2:16" x14ac:dyDescent="0.25">
      <c r="B127" s="66" t="s">
        <v>11</v>
      </c>
      <c r="C127" s="65" t="s">
        <v>112</v>
      </c>
      <c r="D127" s="65" t="s">
        <v>113</v>
      </c>
      <c r="E127" s="73">
        <v>607</v>
      </c>
      <c r="F127" s="73">
        <v>214</v>
      </c>
      <c r="G127" s="73">
        <v>531</v>
      </c>
      <c r="H127" s="73">
        <v>1223</v>
      </c>
      <c r="I127" s="73">
        <v>690</v>
      </c>
      <c r="J127" s="74">
        <v>1202</v>
      </c>
      <c r="P127" s="65"/>
    </row>
    <row r="128" spans="2:16" x14ac:dyDescent="0.25">
      <c r="B128" s="3" t="s">
        <v>11</v>
      </c>
      <c r="C128" s="63" t="s">
        <v>292</v>
      </c>
      <c r="D128" s="63" t="s">
        <v>293</v>
      </c>
      <c r="E128" s="73">
        <v>3305</v>
      </c>
      <c r="F128" s="73">
        <v>4397</v>
      </c>
      <c r="G128" s="73">
        <v>2497</v>
      </c>
      <c r="H128" s="73">
        <v>2102</v>
      </c>
      <c r="I128" s="73">
        <v>1459</v>
      </c>
      <c r="J128" s="74">
        <v>1194</v>
      </c>
      <c r="P128" s="63"/>
    </row>
    <row r="129" spans="2:16" x14ac:dyDescent="0.25">
      <c r="B129" s="66" t="s">
        <v>11</v>
      </c>
      <c r="C129" s="65" t="s">
        <v>114</v>
      </c>
      <c r="D129" s="65" t="s">
        <v>115</v>
      </c>
      <c r="E129" s="73" t="s">
        <v>336</v>
      </c>
      <c r="F129" s="73" t="s">
        <v>336</v>
      </c>
      <c r="G129" s="73" t="s">
        <v>336</v>
      </c>
      <c r="H129" s="73" t="s">
        <v>336</v>
      </c>
      <c r="I129" s="73" t="s">
        <v>336</v>
      </c>
      <c r="J129" s="74" t="s">
        <v>336</v>
      </c>
      <c r="P129" s="65"/>
    </row>
    <row r="130" spans="2:16" x14ac:dyDescent="0.25">
      <c r="B130" s="3" t="s">
        <v>11</v>
      </c>
      <c r="C130" s="63" t="s">
        <v>294</v>
      </c>
      <c r="D130" s="63" t="s">
        <v>295</v>
      </c>
      <c r="E130" s="73">
        <v>5410</v>
      </c>
      <c r="F130" s="73">
        <v>7953</v>
      </c>
      <c r="G130" s="73">
        <v>5732</v>
      </c>
      <c r="H130" s="73">
        <v>4934</v>
      </c>
      <c r="I130" s="73">
        <v>2908</v>
      </c>
      <c r="J130" s="74">
        <v>2580</v>
      </c>
      <c r="P130" s="63"/>
    </row>
    <row r="131" spans="2:16" x14ac:dyDescent="0.25">
      <c r="B131" s="3" t="s">
        <v>11</v>
      </c>
      <c r="C131" s="63" t="s">
        <v>296</v>
      </c>
      <c r="D131" s="63" t="s">
        <v>297</v>
      </c>
      <c r="E131" s="73">
        <v>3823</v>
      </c>
      <c r="F131" s="73">
        <v>4053</v>
      </c>
      <c r="G131" s="73">
        <v>3706</v>
      </c>
      <c r="H131" s="73">
        <v>3167</v>
      </c>
      <c r="I131" s="73">
        <v>2375</v>
      </c>
      <c r="J131" s="74">
        <v>1665</v>
      </c>
      <c r="P131" s="63"/>
    </row>
    <row r="132" spans="2:16" x14ac:dyDescent="0.25">
      <c r="B132" s="3" t="s">
        <v>11</v>
      </c>
      <c r="C132" s="63" t="s">
        <v>298</v>
      </c>
      <c r="D132" s="63" t="s">
        <v>299</v>
      </c>
      <c r="E132" s="73">
        <v>356</v>
      </c>
      <c r="F132" s="73">
        <v>2129</v>
      </c>
      <c r="G132" s="73">
        <v>2123</v>
      </c>
      <c r="H132" s="73">
        <v>2194</v>
      </c>
      <c r="I132" s="73">
        <v>1520</v>
      </c>
      <c r="J132" s="74">
        <v>1344</v>
      </c>
      <c r="P132" s="63"/>
    </row>
    <row r="133" spans="2:16" x14ac:dyDescent="0.25">
      <c r="B133" s="3" t="s">
        <v>11</v>
      </c>
      <c r="C133" s="63" t="s">
        <v>300</v>
      </c>
      <c r="D133" s="63" t="s">
        <v>301</v>
      </c>
      <c r="E133" s="73" t="s">
        <v>336</v>
      </c>
      <c r="F133" s="73" t="s">
        <v>336</v>
      </c>
      <c r="G133" s="73" t="s">
        <v>336</v>
      </c>
      <c r="H133" s="73" t="s">
        <v>336</v>
      </c>
      <c r="I133" s="73" t="s">
        <v>336</v>
      </c>
      <c r="J133" s="74" t="s">
        <v>336</v>
      </c>
      <c r="P133" s="63"/>
    </row>
    <row r="134" spans="2:16" x14ac:dyDescent="0.25">
      <c r="B134" s="3" t="s">
        <v>11</v>
      </c>
      <c r="C134" s="63" t="s">
        <v>302</v>
      </c>
      <c r="D134" s="63" t="s">
        <v>303</v>
      </c>
      <c r="E134" s="73" t="s">
        <v>336</v>
      </c>
      <c r="F134" s="73" t="s">
        <v>336</v>
      </c>
      <c r="G134" s="73" t="s">
        <v>336</v>
      </c>
      <c r="H134" s="73" t="s">
        <v>336</v>
      </c>
      <c r="I134" s="73" t="s">
        <v>336</v>
      </c>
      <c r="J134" s="74" t="s">
        <v>336</v>
      </c>
      <c r="P134" s="63"/>
    </row>
    <row r="135" spans="2:16" x14ac:dyDescent="0.25">
      <c r="B135" s="3" t="s">
        <v>11</v>
      </c>
      <c r="C135" s="63" t="s">
        <v>304</v>
      </c>
      <c r="D135" s="63" t="s">
        <v>305</v>
      </c>
      <c r="E135" s="73">
        <v>3610</v>
      </c>
      <c r="F135" s="73">
        <v>6437</v>
      </c>
      <c r="G135" s="73">
        <v>5489</v>
      </c>
      <c r="H135" s="73">
        <v>5669</v>
      </c>
      <c r="I135" s="73">
        <v>4586</v>
      </c>
      <c r="J135" s="74">
        <v>4233</v>
      </c>
      <c r="P135" s="63"/>
    </row>
    <row r="136" spans="2:16" x14ac:dyDescent="0.25">
      <c r="B136" s="3" t="s">
        <v>11</v>
      </c>
      <c r="C136" s="63" t="s">
        <v>306</v>
      </c>
      <c r="D136" s="63" t="s">
        <v>307</v>
      </c>
      <c r="E136" s="73">
        <v>2913</v>
      </c>
      <c r="F136" s="73">
        <v>3877</v>
      </c>
      <c r="G136" s="73">
        <v>4180</v>
      </c>
      <c r="H136" s="73">
        <v>3221</v>
      </c>
      <c r="I136" s="73">
        <v>2123</v>
      </c>
      <c r="J136" s="74">
        <v>1543</v>
      </c>
      <c r="P136" s="63"/>
    </row>
    <row r="137" spans="2:16" x14ac:dyDescent="0.25">
      <c r="B137" s="3" t="s">
        <v>11</v>
      </c>
      <c r="C137" s="63" t="s">
        <v>308</v>
      </c>
      <c r="D137" s="63" t="s">
        <v>309</v>
      </c>
      <c r="E137" s="73">
        <v>5894</v>
      </c>
      <c r="F137" s="73">
        <v>10950</v>
      </c>
      <c r="G137" s="73">
        <v>9910</v>
      </c>
      <c r="H137" s="73" t="s">
        <v>336</v>
      </c>
      <c r="I137" s="73" t="s">
        <v>336</v>
      </c>
      <c r="J137" s="74" t="s">
        <v>336</v>
      </c>
      <c r="P137" s="63"/>
    </row>
    <row r="138" spans="2:16" x14ac:dyDescent="0.25">
      <c r="B138" s="66" t="s">
        <v>11</v>
      </c>
      <c r="C138" s="65" t="s">
        <v>116</v>
      </c>
      <c r="D138" s="65" t="s">
        <v>117</v>
      </c>
      <c r="E138" s="73">
        <v>3154</v>
      </c>
      <c r="F138" s="73">
        <v>2245</v>
      </c>
      <c r="G138" s="73">
        <v>1301</v>
      </c>
      <c r="H138" s="73">
        <v>1519</v>
      </c>
      <c r="I138" s="73">
        <v>1473</v>
      </c>
      <c r="J138" s="74">
        <v>1318</v>
      </c>
      <c r="P138" s="65"/>
    </row>
    <row r="139" spans="2:16" x14ac:dyDescent="0.25">
      <c r="B139" s="3" t="s">
        <v>11</v>
      </c>
      <c r="C139" s="64" t="s">
        <v>310</v>
      </c>
      <c r="D139" s="64" t="s">
        <v>311</v>
      </c>
      <c r="E139" s="73" t="s">
        <v>336</v>
      </c>
      <c r="F139" s="73" t="s">
        <v>336</v>
      </c>
      <c r="G139" s="73" t="s">
        <v>336</v>
      </c>
      <c r="H139" s="73" t="s">
        <v>336</v>
      </c>
      <c r="I139" s="73" t="s">
        <v>336</v>
      </c>
      <c r="J139" s="74" t="s">
        <v>336</v>
      </c>
      <c r="P139" s="64"/>
    </row>
    <row r="140" spans="2:16" x14ac:dyDescent="0.25">
      <c r="B140" s="3" t="s">
        <v>11</v>
      </c>
      <c r="C140" s="63" t="s">
        <v>312</v>
      </c>
      <c r="D140" s="63" t="s">
        <v>313</v>
      </c>
      <c r="E140" s="73">
        <v>1591</v>
      </c>
      <c r="F140" s="73">
        <v>3864</v>
      </c>
      <c r="G140" s="73">
        <v>318</v>
      </c>
      <c r="H140" s="73" t="s">
        <v>336</v>
      </c>
      <c r="I140" s="73" t="s">
        <v>336</v>
      </c>
      <c r="J140" s="74" t="s">
        <v>336</v>
      </c>
      <c r="P140" s="63"/>
    </row>
    <row r="141" spans="2:16" x14ac:dyDescent="0.25">
      <c r="B141" s="3" t="s">
        <v>11</v>
      </c>
      <c r="C141" s="63" t="s">
        <v>314</v>
      </c>
      <c r="D141" s="63" t="s">
        <v>315</v>
      </c>
      <c r="E141" s="73">
        <v>2644</v>
      </c>
      <c r="F141" s="73">
        <v>5468</v>
      </c>
      <c r="G141" s="73">
        <v>4194</v>
      </c>
      <c r="H141" s="73">
        <v>4736</v>
      </c>
      <c r="I141" s="73">
        <v>4206</v>
      </c>
      <c r="J141" s="74">
        <v>3478</v>
      </c>
      <c r="P141" s="63"/>
    </row>
    <row r="142" spans="2:16" ht="15.75" thickBot="1" x14ac:dyDescent="0.3">
      <c r="B142" s="3" t="s">
        <v>11</v>
      </c>
      <c r="C142" s="63" t="s">
        <v>316</v>
      </c>
      <c r="D142" s="63" t="s">
        <v>317</v>
      </c>
      <c r="E142" s="112">
        <v>12151</v>
      </c>
      <c r="F142" s="112">
        <v>7549</v>
      </c>
      <c r="G142" s="112">
        <v>5146</v>
      </c>
      <c r="H142" s="112">
        <v>5145</v>
      </c>
      <c r="I142" s="112">
        <v>4365</v>
      </c>
      <c r="J142" s="113">
        <v>303</v>
      </c>
      <c r="P142" s="63"/>
    </row>
    <row r="143" spans="2:16" x14ac:dyDescent="0.25">
      <c r="E143" s="62"/>
      <c r="F143" s="62"/>
      <c r="G143" s="62"/>
      <c r="H143" s="62"/>
      <c r="I143" s="62"/>
      <c r="J143" s="62"/>
    </row>
  </sheetData>
  <sortState xmlns:xlrd2="http://schemas.microsoft.com/office/spreadsheetml/2017/richdata2" ref="B5:J142">
    <sortCondition ref="B5:B142" customList="Air Force,Army,Navy,DHA"/>
    <sortCondition ref="C5:C142"/>
  </sortState>
  <phoneticPr fontId="2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43"/>
  <sheetViews>
    <sheetView workbookViewId="0"/>
  </sheetViews>
  <sheetFormatPr defaultColWidth="9.140625" defaultRowHeight="15" x14ac:dyDescent="0.25"/>
  <cols>
    <col min="4" max="4" width="48.5703125" bestFit="1" customWidth="1"/>
    <col min="5" max="10" width="10.85546875" customWidth="1"/>
    <col min="12" max="12" width="18.7109375" customWidth="1"/>
    <col min="13" max="13" width="17.140625" customWidth="1"/>
    <col min="14" max="14" width="14.42578125" customWidth="1"/>
  </cols>
  <sheetData>
    <row r="1" spans="1:16" x14ac:dyDescent="0.25">
      <c r="A1" s="88" t="s">
        <v>320</v>
      </c>
      <c r="B1" s="3"/>
      <c r="C1" s="3"/>
      <c r="D1" s="3"/>
      <c r="E1" s="89"/>
      <c r="F1" s="89"/>
      <c r="G1" s="89"/>
      <c r="H1" s="89"/>
      <c r="I1" s="89"/>
      <c r="J1" s="89"/>
    </row>
    <row r="3" spans="1:16" ht="15.75" thickBot="1" x14ac:dyDescent="0.3">
      <c r="A3" s="89"/>
      <c r="B3" s="66" t="s">
        <v>30</v>
      </c>
      <c r="C3" s="67" t="s">
        <v>31</v>
      </c>
      <c r="D3" s="67" t="s">
        <v>32</v>
      </c>
      <c r="E3" s="89"/>
      <c r="F3" s="103" t="s">
        <v>321</v>
      </c>
      <c r="G3" s="89"/>
      <c r="H3" s="89"/>
      <c r="I3" s="89"/>
      <c r="J3" s="89"/>
    </row>
    <row r="4" spans="1:16" ht="15.75" thickBot="1" x14ac:dyDescent="0.3">
      <c r="A4" s="89"/>
      <c r="B4" s="3"/>
      <c r="C4" s="3"/>
      <c r="D4" s="3"/>
      <c r="E4" s="33" t="s">
        <v>34</v>
      </c>
      <c r="F4" s="33" t="s">
        <v>35</v>
      </c>
      <c r="G4" s="33" t="s">
        <v>36</v>
      </c>
      <c r="H4" s="34" t="s">
        <v>37</v>
      </c>
      <c r="I4" s="34" t="s">
        <v>38</v>
      </c>
      <c r="J4" s="34" t="s">
        <v>328</v>
      </c>
      <c r="M4" s="84" t="s">
        <v>38</v>
      </c>
      <c r="N4" s="104" t="s">
        <v>328</v>
      </c>
    </row>
    <row r="5" spans="1:16" x14ac:dyDescent="0.25">
      <c r="A5" s="89"/>
      <c r="B5" s="3" t="s">
        <v>12</v>
      </c>
      <c r="C5" s="63" t="s">
        <v>40</v>
      </c>
      <c r="D5" s="63" t="s">
        <v>41</v>
      </c>
      <c r="E5" s="111">
        <v>58178</v>
      </c>
      <c r="F5" s="111" t="s">
        <v>336</v>
      </c>
      <c r="G5" s="111">
        <v>58641</v>
      </c>
      <c r="H5" s="111">
        <v>49472</v>
      </c>
      <c r="I5" s="111">
        <v>41945</v>
      </c>
      <c r="J5" s="74">
        <v>44864</v>
      </c>
      <c r="L5" s="105" t="s">
        <v>12</v>
      </c>
      <c r="M5" s="76">
        <f>SUM(I5:I16)</f>
        <v>145670</v>
      </c>
      <c r="N5" s="76">
        <f>SUM(J5:J16)</f>
        <v>256417</v>
      </c>
    </row>
    <row r="6" spans="1:16" x14ac:dyDescent="0.25">
      <c r="A6" s="89"/>
      <c r="B6" s="3" t="s">
        <v>12</v>
      </c>
      <c r="C6" s="63" t="s">
        <v>42</v>
      </c>
      <c r="D6" s="63" t="s">
        <v>43</v>
      </c>
      <c r="E6" s="73">
        <v>3815</v>
      </c>
      <c r="F6" s="73">
        <v>848</v>
      </c>
      <c r="G6" s="73">
        <v>569</v>
      </c>
      <c r="H6" s="73">
        <v>467</v>
      </c>
      <c r="I6" s="73">
        <v>1135</v>
      </c>
      <c r="J6" s="74">
        <v>263</v>
      </c>
      <c r="L6" s="97" t="s">
        <v>9</v>
      </c>
      <c r="M6" s="78">
        <f>SUM(I17:I20)</f>
        <v>441225</v>
      </c>
      <c r="N6" s="78">
        <f>SUM(J17:J20)</f>
        <v>533131</v>
      </c>
    </row>
    <row r="7" spans="1:16" x14ac:dyDescent="0.25">
      <c r="A7" s="89"/>
      <c r="B7" s="3" t="s">
        <v>12</v>
      </c>
      <c r="C7" s="63" t="s">
        <v>44</v>
      </c>
      <c r="D7" s="63" t="s">
        <v>45</v>
      </c>
      <c r="E7" s="73">
        <v>95</v>
      </c>
      <c r="F7" s="73">
        <v>110</v>
      </c>
      <c r="G7" s="73">
        <v>142</v>
      </c>
      <c r="H7" s="73">
        <v>230</v>
      </c>
      <c r="I7" s="73">
        <v>77</v>
      </c>
      <c r="J7" s="74">
        <v>15</v>
      </c>
      <c r="L7" s="97" t="s">
        <v>8</v>
      </c>
      <c r="M7" s="78">
        <f>SUM(I21:I28)</f>
        <v>83532</v>
      </c>
      <c r="N7" s="78">
        <f>SUM(J21:J28)</f>
        <v>46940</v>
      </c>
    </row>
    <row r="8" spans="1:16" ht="15.75" thickBot="1" x14ac:dyDescent="0.3">
      <c r="A8" s="89"/>
      <c r="B8" s="3" t="s">
        <v>12</v>
      </c>
      <c r="C8" s="63" t="s">
        <v>46</v>
      </c>
      <c r="D8" s="63" t="s">
        <v>47</v>
      </c>
      <c r="E8" s="73">
        <v>9933</v>
      </c>
      <c r="F8" s="73" t="s">
        <v>336</v>
      </c>
      <c r="G8" s="73" t="s">
        <v>336</v>
      </c>
      <c r="H8" s="73" t="s">
        <v>336</v>
      </c>
      <c r="I8" s="73">
        <v>8002</v>
      </c>
      <c r="J8" s="74" t="s">
        <v>336</v>
      </c>
      <c r="L8" s="97" t="s">
        <v>11</v>
      </c>
      <c r="M8" s="78">
        <f>SUM(I29:I142)</f>
        <v>6615619</v>
      </c>
      <c r="N8" s="78">
        <f>SUM(J29:J142)</f>
        <v>6447015</v>
      </c>
    </row>
    <row r="9" spans="1:16" ht="15.75" thickBot="1" x14ac:dyDescent="0.3">
      <c r="A9" s="89"/>
      <c r="B9" s="3" t="s">
        <v>12</v>
      </c>
      <c r="C9" s="63" t="s">
        <v>49</v>
      </c>
      <c r="D9" s="63" t="s">
        <v>50</v>
      </c>
      <c r="E9" s="73">
        <v>19823</v>
      </c>
      <c r="F9" s="73">
        <v>20951</v>
      </c>
      <c r="G9" s="73">
        <v>20344</v>
      </c>
      <c r="H9" s="73">
        <v>15662</v>
      </c>
      <c r="I9" s="73" t="s">
        <v>336</v>
      </c>
      <c r="J9" s="74">
        <v>4455</v>
      </c>
      <c r="L9" s="99" t="s">
        <v>51</v>
      </c>
      <c r="M9" s="80">
        <f>SUM(I5:I142)</f>
        <v>7286046</v>
      </c>
      <c r="N9" s="81">
        <f>SUM(J5:J142)</f>
        <v>7283503</v>
      </c>
      <c r="P9" s="106"/>
    </row>
    <row r="10" spans="1:16" x14ac:dyDescent="0.25">
      <c r="A10" s="89"/>
      <c r="B10" s="3" t="s">
        <v>12</v>
      </c>
      <c r="C10" s="63" t="s">
        <v>52</v>
      </c>
      <c r="D10" s="63" t="s">
        <v>53</v>
      </c>
      <c r="E10" s="73">
        <v>24806</v>
      </c>
      <c r="F10" s="73">
        <v>5111</v>
      </c>
      <c r="G10" s="73">
        <v>24936</v>
      </c>
      <c r="H10" s="73">
        <v>17575</v>
      </c>
      <c r="I10" s="73">
        <v>23201</v>
      </c>
      <c r="J10" s="74" t="s">
        <v>336</v>
      </c>
    </row>
    <row r="11" spans="1:16" x14ac:dyDescent="0.25">
      <c r="A11" s="89"/>
      <c r="B11" s="3" t="s">
        <v>12</v>
      </c>
      <c r="C11" s="63" t="s">
        <v>54</v>
      </c>
      <c r="D11" s="63" t="s">
        <v>55</v>
      </c>
      <c r="E11" s="73" t="s">
        <v>336</v>
      </c>
      <c r="F11" s="73" t="s">
        <v>336</v>
      </c>
      <c r="G11" s="73" t="s">
        <v>336</v>
      </c>
      <c r="H11" s="73" t="s">
        <v>336</v>
      </c>
      <c r="I11" s="73" t="s">
        <v>336</v>
      </c>
      <c r="J11" s="74" t="s">
        <v>336</v>
      </c>
    </row>
    <row r="12" spans="1:16" x14ac:dyDescent="0.25">
      <c r="A12" s="89"/>
      <c r="B12" s="3" t="s">
        <v>12</v>
      </c>
      <c r="C12" s="63" t="s">
        <v>56</v>
      </c>
      <c r="D12" s="63" t="s">
        <v>57</v>
      </c>
      <c r="E12" s="73">
        <v>9988</v>
      </c>
      <c r="F12" s="73">
        <v>9890</v>
      </c>
      <c r="G12" s="73">
        <v>9860</v>
      </c>
      <c r="H12" s="73">
        <v>9622</v>
      </c>
      <c r="I12" s="73">
        <v>12733</v>
      </c>
      <c r="J12" s="74">
        <v>12965</v>
      </c>
    </row>
    <row r="13" spans="1:16" x14ac:dyDescent="0.25">
      <c r="A13" s="89"/>
      <c r="B13" s="3" t="s">
        <v>12</v>
      </c>
      <c r="C13" s="63" t="s">
        <v>58</v>
      </c>
      <c r="D13" s="63" t="s">
        <v>59</v>
      </c>
      <c r="E13" s="73">
        <v>28675</v>
      </c>
      <c r="F13" s="73">
        <v>26550</v>
      </c>
      <c r="G13" s="73">
        <v>26102</v>
      </c>
      <c r="H13" s="73">
        <v>22535</v>
      </c>
      <c r="I13" s="73">
        <v>26766</v>
      </c>
      <c r="J13" s="74">
        <v>186019</v>
      </c>
    </row>
    <row r="14" spans="1:16" x14ac:dyDescent="0.25">
      <c r="A14" s="89"/>
      <c r="B14" s="3" t="s">
        <v>12</v>
      </c>
      <c r="C14" s="63" t="s">
        <v>60</v>
      </c>
      <c r="D14" s="63" t="s">
        <v>61</v>
      </c>
      <c r="E14" s="73">
        <v>14832</v>
      </c>
      <c r="F14" s="73">
        <v>13771</v>
      </c>
      <c r="G14" s="73">
        <v>12775</v>
      </c>
      <c r="H14" s="73">
        <v>11024</v>
      </c>
      <c r="I14" s="73">
        <v>9163</v>
      </c>
      <c r="J14" s="74">
        <v>7836</v>
      </c>
    </row>
    <row r="15" spans="1:16" x14ac:dyDescent="0.25">
      <c r="A15" s="89"/>
      <c r="B15" s="3" t="s">
        <v>12</v>
      </c>
      <c r="C15" s="63" t="s">
        <v>62</v>
      </c>
      <c r="D15" s="63" t="s">
        <v>63</v>
      </c>
      <c r="E15" s="73">
        <v>28495</v>
      </c>
      <c r="F15" s="73">
        <v>44976</v>
      </c>
      <c r="G15" s="73">
        <v>27456</v>
      </c>
      <c r="H15" s="73">
        <v>22864</v>
      </c>
      <c r="I15" s="73">
        <v>5917</v>
      </c>
      <c r="J15" s="74" t="s">
        <v>336</v>
      </c>
    </row>
    <row r="16" spans="1:16" x14ac:dyDescent="0.25">
      <c r="A16" s="89"/>
      <c r="B16" s="3" t="s">
        <v>12</v>
      </c>
      <c r="C16" s="63" t="s">
        <v>64</v>
      </c>
      <c r="D16" s="63" t="s">
        <v>65</v>
      </c>
      <c r="E16" s="73">
        <v>20895</v>
      </c>
      <c r="F16" s="73" t="s">
        <v>336</v>
      </c>
      <c r="G16" s="73" t="s">
        <v>336</v>
      </c>
      <c r="H16" s="73">
        <v>17573</v>
      </c>
      <c r="I16" s="73">
        <v>16731</v>
      </c>
      <c r="J16" s="74" t="s">
        <v>336</v>
      </c>
    </row>
    <row r="17" spans="2:10" x14ac:dyDescent="0.25">
      <c r="B17" s="3" t="s">
        <v>9</v>
      </c>
      <c r="C17" s="63" t="s">
        <v>66</v>
      </c>
      <c r="D17" s="63" t="s">
        <v>67</v>
      </c>
      <c r="E17" s="73">
        <v>230887</v>
      </c>
      <c r="F17" s="73">
        <v>241992</v>
      </c>
      <c r="G17" s="73">
        <v>154875</v>
      </c>
      <c r="H17" s="73">
        <v>131259</v>
      </c>
      <c r="I17" s="73">
        <v>239417</v>
      </c>
      <c r="J17" s="74">
        <v>295981</v>
      </c>
    </row>
    <row r="18" spans="2:10" x14ac:dyDescent="0.25">
      <c r="B18" s="3" t="s">
        <v>9</v>
      </c>
      <c r="C18" s="63" t="s">
        <v>68</v>
      </c>
      <c r="D18" s="63" t="s">
        <v>69</v>
      </c>
      <c r="E18" s="73">
        <v>117516</v>
      </c>
      <c r="F18" s="73">
        <v>130248</v>
      </c>
      <c r="G18" s="73">
        <v>4811</v>
      </c>
      <c r="H18" s="73">
        <v>3387</v>
      </c>
      <c r="I18" s="73">
        <v>141409</v>
      </c>
      <c r="J18" s="74">
        <v>183000</v>
      </c>
    </row>
    <row r="19" spans="2:10" x14ac:dyDescent="0.25">
      <c r="B19" s="3" t="s">
        <v>9</v>
      </c>
      <c r="C19" s="63" t="s">
        <v>70</v>
      </c>
      <c r="D19" s="63" t="s">
        <v>71</v>
      </c>
      <c r="E19" s="73">
        <v>14127</v>
      </c>
      <c r="F19" s="73">
        <v>9472</v>
      </c>
      <c r="G19" s="73">
        <v>14061</v>
      </c>
      <c r="H19" s="73">
        <v>8936</v>
      </c>
      <c r="I19" s="73">
        <v>791</v>
      </c>
      <c r="J19" s="74">
        <v>8157</v>
      </c>
    </row>
    <row r="20" spans="2:10" x14ac:dyDescent="0.25">
      <c r="B20" s="3" t="s">
        <v>9</v>
      </c>
      <c r="C20" s="63" t="s">
        <v>72</v>
      </c>
      <c r="D20" s="63" t="s">
        <v>73</v>
      </c>
      <c r="E20" s="73">
        <v>53370</v>
      </c>
      <c r="F20" s="73">
        <v>38292</v>
      </c>
      <c r="G20" s="73">
        <v>36607</v>
      </c>
      <c r="H20" s="73">
        <v>59760</v>
      </c>
      <c r="I20" s="73">
        <v>59608</v>
      </c>
      <c r="J20" s="74">
        <v>45993</v>
      </c>
    </row>
    <row r="21" spans="2:10" x14ac:dyDescent="0.25">
      <c r="B21" s="3" t="s">
        <v>8</v>
      </c>
      <c r="C21" s="63" t="s">
        <v>76</v>
      </c>
      <c r="D21" s="63" t="s">
        <v>77</v>
      </c>
      <c r="E21" s="73">
        <v>47241</v>
      </c>
      <c r="F21" s="73">
        <v>44285</v>
      </c>
      <c r="G21" s="73">
        <v>41897</v>
      </c>
      <c r="H21" s="73">
        <v>36574</v>
      </c>
      <c r="I21" s="73">
        <v>0</v>
      </c>
      <c r="J21" s="74">
        <v>0</v>
      </c>
    </row>
    <row r="22" spans="2:10" x14ac:dyDescent="0.25">
      <c r="B22" s="66" t="s">
        <v>8</v>
      </c>
      <c r="C22" s="63" t="s">
        <v>80</v>
      </c>
      <c r="D22" s="63" t="s">
        <v>81</v>
      </c>
      <c r="E22" s="73">
        <v>50187</v>
      </c>
      <c r="F22" s="73">
        <v>48273</v>
      </c>
      <c r="G22" s="73">
        <v>45802</v>
      </c>
      <c r="H22" s="73">
        <v>44127</v>
      </c>
      <c r="I22" s="73">
        <v>37467</v>
      </c>
      <c r="J22" s="74">
        <v>0</v>
      </c>
    </row>
    <row r="23" spans="2:10" x14ac:dyDescent="0.25">
      <c r="B23" s="3" t="s">
        <v>8</v>
      </c>
      <c r="C23" s="63" t="s">
        <v>118</v>
      </c>
      <c r="D23" s="63" t="s">
        <v>119</v>
      </c>
      <c r="E23" s="73" t="s">
        <v>336</v>
      </c>
      <c r="F23" s="73" t="s">
        <v>336</v>
      </c>
      <c r="G23" s="73" t="s">
        <v>336</v>
      </c>
      <c r="H23" s="73" t="s">
        <v>336</v>
      </c>
      <c r="I23" s="73" t="s">
        <v>336</v>
      </c>
      <c r="J23" s="74" t="s">
        <v>336</v>
      </c>
    </row>
    <row r="24" spans="2:10" x14ac:dyDescent="0.25">
      <c r="B24" s="3" t="s">
        <v>8</v>
      </c>
      <c r="C24" s="65" t="s">
        <v>120</v>
      </c>
      <c r="D24" s="65" t="s">
        <v>121</v>
      </c>
      <c r="E24" s="73" t="s">
        <v>336</v>
      </c>
      <c r="F24" s="73" t="s">
        <v>336</v>
      </c>
      <c r="G24" s="73" t="s">
        <v>336</v>
      </c>
      <c r="H24" s="73" t="s">
        <v>336</v>
      </c>
      <c r="I24" s="73" t="s">
        <v>336</v>
      </c>
      <c r="J24" s="74" t="s">
        <v>336</v>
      </c>
    </row>
    <row r="25" spans="2:10" x14ac:dyDescent="0.25">
      <c r="B25" s="3" t="s">
        <v>8</v>
      </c>
      <c r="C25" s="65" t="s">
        <v>122</v>
      </c>
      <c r="D25" s="65" t="s">
        <v>123</v>
      </c>
      <c r="E25" s="73">
        <v>56321</v>
      </c>
      <c r="F25" s="73">
        <v>56092</v>
      </c>
      <c r="G25" s="73">
        <v>59762</v>
      </c>
      <c r="H25" s="73">
        <v>61914</v>
      </c>
      <c r="I25" s="73">
        <v>46065</v>
      </c>
      <c r="J25" s="74">
        <v>46940</v>
      </c>
    </row>
    <row r="26" spans="2:10" x14ac:dyDescent="0.25">
      <c r="B26" s="3" t="s">
        <v>8</v>
      </c>
      <c r="C26" s="63" t="s">
        <v>124</v>
      </c>
      <c r="D26" s="63" t="s">
        <v>125</v>
      </c>
      <c r="E26" s="73" t="s">
        <v>336</v>
      </c>
      <c r="F26" s="73" t="s">
        <v>336</v>
      </c>
      <c r="G26" s="73" t="s">
        <v>336</v>
      </c>
      <c r="H26" s="73" t="s">
        <v>336</v>
      </c>
      <c r="I26" s="73" t="s">
        <v>336</v>
      </c>
      <c r="J26" s="74" t="s">
        <v>336</v>
      </c>
    </row>
    <row r="27" spans="2:10" x14ac:dyDescent="0.25">
      <c r="B27" s="3" t="s">
        <v>8</v>
      </c>
      <c r="C27" s="65" t="s">
        <v>126</v>
      </c>
      <c r="D27" s="65" t="s">
        <v>127</v>
      </c>
      <c r="E27" s="73" t="s">
        <v>336</v>
      </c>
      <c r="F27" s="73" t="s">
        <v>336</v>
      </c>
      <c r="G27" s="73" t="s">
        <v>336</v>
      </c>
      <c r="H27" s="73" t="s">
        <v>336</v>
      </c>
      <c r="I27" s="73" t="s">
        <v>336</v>
      </c>
      <c r="J27" s="74" t="s">
        <v>336</v>
      </c>
    </row>
    <row r="28" spans="2:10" x14ac:dyDescent="0.25">
      <c r="B28" s="3" t="s">
        <v>8</v>
      </c>
      <c r="C28" s="65" t="s">
        <v>128</v>
      </c>
      <c r="D28" s="65" t="s">
        <v>129</v>
      </c>
      <c r="E28" s="73" t="s">
        <v>336</v>
      </c>
      <c r="F28" s="73" t="s">
        <v>336</v>
      </c>
      <c r="G28" s="73" t="s">
        <v>336</v>
      </c>
      <c r="H28" s="73" t="s">
        <v>336</v>
      </c>
      <c r="I28" s="73" t="s">
        <v>336</v>
      </c>
      <c r="J28" s="74" t="s">
        <v>336</v>
      </c>
    </row>
    <row r="29" spans="2:10" x14ac:dyDescent="0.25">
      <c r="B29" s="3" t="s">
        <v>11</v>
      </c>
      <c r="C29" s="63" t="s">
        <v>130</v>
      </c>
      <c r="D29" s="63" t="s">
        <v>131</v>
      </c>
      <c r="E29" s="73">
        <v>43202</v>
      </c>
      <c r="F29" s="73">
        <v>45709</v>
      </c>
      <c r="G29" s="73">
        <v>32603</v>
      </c>
      <c r="H29" s="73">
        <v>32192</v>
      </c>
      <c r="I29" s="73">
        <v>31184</v>
      </c>
      <c r="J29" s="74">
        <v>28548</v>
      </c>
    </row>
    <row r="30" spans="2:10" x14ac:dyDescent="0.25">
      <c r="B30" s="3" t="s">
        <v>11</v>
      </c>
      <c r="C30" s="63" t="s">
        <v>132</v>
      </c>
      <c r="D30" s="63" t="s">
        <v>133</v>
      </c>
      <c r="E30" s="73">
        <v>77641</v>
      </c>
      <c r="F30" s="73">
        <v>49314</v>
      </c>
      <c r="G30" s="73">
        <v>49579</v>
      </c>
      <c r="H30" s="73">
        <v>50229</v>
      </c>
      <c r="I30" s="73">
        <v>31877</v>
      </c>
      <c r="J30" s="74">
        <v>21232</v>
      </c>
    </row>
    <row r="31" spans="2:10" x14ac:dyDescent="0.25">
      <c r="B31" s="3" t="s">
        <v>11</v>
      </c>
      <c r="C31" s="63" t="s">
        <v>134</v>
      </c>
      <c r="D31" s="63" t="s">
        <v>135</v>
      </c>
      <c r="E31" s="73">
        <v>36818</v>
      </c>
      <c r="F31" s="73">
        <v>30896</v>
      </c>
      <c r="G31" s="73">
        <v>33645</v>
      </c>
      <c r="H31" s="73">
        <v>35611</v>
      </c>
      <c r="I31" s="73">
        <v>5067</v>
      </c>
      <c r="J31" s="74">
        <v>5678</v>
      </c>
    </row>
    <row r="32" spans="2:10" x14ac:dyDescent="0.25">
      <c r="B32" s="3" t="s">
        <v>11</v>
      </c>
      <c r="C32" s="63" t="s">
        <v>136</v>
      </c>
      <c r="D32" s="63" t="s">
        <v>137</v>
      </c>
      <c r="E32" s="73">
        <v>31282</v>
      </c>
      <c r="F32" s="73">
        <v>70275</v>
      </c>
      <c r="G32" s="73">
        <v>76827</v>
      </c>
      <c r="H32" s="73">
        <v>71152</v>
      </c>
      <c r="I32" s="73">
        <v>55619</v>
      </c>
      <c r="J32" s="74">
        <v>2665</v>
      </c>
    </row>
    <row r="33" spans="2:10" x14ac:dyDescent="0.25">
      <c r="B33" s="3" t="s">
        <v>11</v>
      </c>
      <c r="C33" s="63" t="s">
        <v>138</v>
      </c>
      <c r="D33" s="63" t="s">
        <v>139</v>
      </c>
      <c r="E33" s="73">
        <v>132500</v>
      </c>
      <c r="F33" s="73">
        <v>126151</v>
      </c>
      <c r="G33" s="73">
        <v>120649</v>
      </c>
      <c r="H33" s="73">
        <v>98913</v>
      </c>
      <c r="I33" s="73">
        <v>84727</v>
      </c>
      <c r="J33" s="74">
        <v>67439</v>
      </c>
    </row>
    <row r="34" spans="2:10" x14ac:dyDescent="0.25">
      <c r="B34" s="3" t="s">
        <v>11</v>
      </c>
      <c r="C34" s="63" t="s">
        <v>140</v>
      </c>
      <c r="D34" s="63" t="s">
        <v>141</v>
      </c>
      <c r="E34" s="73">
        <v>43595</v>
      </c>
      <c r="F34" s="73">
        <v>35001</v>
      </c>
      <c r="G34" s="73">
        <v>34149</v>
      </c>
      <c r="H34" s="73">
        <v>20588</v>
      </c>
      <c r="I34" s="73">
        <v>16214</v>
      </c>
      <c r="J34" s="74">
        <v>11101</v>
      </c>
    </row>
    <row r="35" spans="2:10" x14ac:dyDescent="0.25">
      <c r="B35" s="3" t="s">
        <v>11</v>
      </c>
      <c r="C35" s="63" t="s">
        <v>142</v>
      </c>
      <c r="D35" s="63" t="s">
        <v>143</v>
      </c>
      <c r="E35" s="73">
        <v>60648</v>
      </c>
      <c r="F35" s="73">
        <v>59003</v>
      </c>
      <c r="G35" s="73">
        <v>61938</v>
      </c>
      <c r="H35" s="73">
        <v>49906</v>
      </c>
      <c r="I35" s="73">
        <v>40531</v>
      </c>
      <c r="J35" s="74">
        <v>32263</v>
      </c>
    </row>
    <row r="36" spans="2:10" x14ac:dyDescent="0.25">
      <c r="B36" s="3" t="s">
        <v>11</v>
      </c>
      <c r="C36" s="63" t="s">
        <v>144</v>
      </c>
      <c r="D36" s="63" t="s">
        <v>145</v>
      </c>
      <c r="E36" s="73">
        <v>30113</v>
      </c>
      <c r="F36" s="73">
        <v>28249</v>
      </c>
      <c r="G36" s="73">
        <v>24019</v>
      </c>
      <c r="H36" s="73">
        <v>15641</v>
      </c>
      <c r="I36" s="73">
        <v>13653</v>
      </c>
      <c r="J36" s="74">
        <v>8073</v>
      </c>
    </row>
    <row r="37" spans="2:10" x14ac:dyDescent="0.25">
      <c r="B37" s="3" t="s">
        <v>11</v>
      </c>
      <c r="C37" s="63" t="s">
        <v>146</v>
      </c>
      <c r="D37" s="63" t="s">
        <v>147</v>
      </c>
      <c r="E37" s="73">
        <v>19654</v>
      </c>
      <c r="F37" s="73">
        <v>17772</v>
      </c>
      <c r="G37" s="73">
        <v>17553</v>
      </c>
      <c r="H37" s="73">
        <v>15689</v>
      </c>
      <c r="I37" s="73">
        <v>20461</v>
      </c>
      <c r="J37" s="74">
        <v>11846</v>
      </c>
    </row>
    <row r="38" spans="2:10" x14ac:dyDescent="0.25">
      <c r="B38" s="3" t="s">
        <v>11</v>
      </c>
      <c r="C38" s="63" t="s">
        <v>148</v>
      </c>
      <c r="D38" s="63" t="s">
        <v>149</v>
      </c>
      <c r="E38" s="73">
        <v>156016</v>
      </c>
      <c r="F38" s="73">
        <v>159118</v>
      </c>
      <c r="G38" s="73">
        <v>158466</v>
      </c>
      <c r="H38" s="73">
        <v>136292</v>
      </c>
      <c r="I38" s="73">
        <v>118653</v>
      </c>
      <c r="J38" s="74">
        <v>29665</v>
      </c>
    </row>
    <row r="39" spans="2:10" x14ac:dyDescent="0.25">
      <c r="B39" s="3" t="s">
        <v>11</v>
      </c>
      <c r="C39" s="63" t="s">
        <v>150</v>
      </c>
      <c r="D39" s="63" t="s">
        <v>151</v>
      </c>
      <c r="E39" s="73">
        <v>12076</v>
      </c>
      <c r="F39" s="73">
        <v>12362</v>
      </c>
      <c r="G39" s="73">
        <v>10980</v>
      </c>
      <c r="H39" s="73">
        <v>9661</v>
      </c>
      <c r="I39" s="73">
        <v>8408</v>
      </c>
      <c r="J39" s="74">
        <v>5862</v>
      </c>
    </row>
    <row r="40" spans="2:10" x14ac:dyDescent="0.25">
      <c r="B40" s="3" t="s">
        <v>11</v>
      </c>
      <c r="C40" s="63" t="s">
        <v>152</v>
      </c>
      <c r="D40" s="63" t="s">
        <v>153</v>
      </c>
      <c r="E40" s="73">
        <v>15846</v>
      </c>
      <c r="F40" s="73">
        <v>12176</v>
      </c>
      <c r="G40" s="73">
        <v>17302</v>
      </c>
      <c r="H40" s="73">
        <v>14966</v>
      </c>
      <c r="I40" s="73">
        <v>9869</v>
      </c>
      <c r="J40" s="74">
        <v>19503</v>
      </c>
    </row>
    <row r="41" spans="2:10" x14ac:dyDescent="0.25">
      <c r="B41" s="3" t="s">
        <v>11</v>
      </c>
      <c r="C41" s="63" t="s">
        <v>154</v>
      </c>
      <c r="D41" s="63" t="s">
        <v>155</v>
      </c>
      <c r="E41" s="73">
        <v>16209</v>
      </c>
      <c r="F41" s="73">
        <v>16740</v>
      </c>
      <c r="G41" s="73">
        <v>15006</v>
      </c>
      <c r="H41" s="73">
        <v>13520</v>
      </c>
      <c r="I41" s="73">
        <v>7020</v>
      </c>
      <c r="J41" s="74">
        <v>3842</v>
      </c>
    </row>
    <row r="42" spans="2:10" x14ac:dyDescent="0.25">
      <c r="B42" s="66" t="s">
        <v>11</v>
      </c>
      <c r="C42" s="63" t="s">
        <v>74</v>
      </c>
      <c r="D42" s="63" t="s">
        <v>75</v>
      </c>
      <c r="E42" s="73">
        <v>202975</v>
      </c>
      <c r="F42" s="73">
        <v>205104</v>
      </c>
      <c r="G42" s="73">
        <v>202975</v>
      </c>
      <c r="H42" s="73">
        <v>535578</v>
      </c>
      <c r="I42" s="73">
        <v>29042</v>
      </c>
      <c r="J42" s="74">
        <v>0</v>
      </c>
    </row>
    <row r="43" spans="2:10" x14ac:dyDescent="0.25">
      <c r="B43" s="66" t="s">
        <v>11</v>
      </c>
      <c r="C43" s="63" t="s">
        <v>78</v>
      </c>
      <c r="D43" s="63" t="s">
        <v>79</v>
      </c>
      <c r="E43" s="73">
        <v>786874</v>
      </c>
      <c r="F43" s="73">
        <v>658143</v>
      </c>
      <c r="G43" s="73">
        <v>505921</v>
      </c>
      <c r="H43" s="73">
        <v>60401</v>
      </c>
      <c r="I43" s="73">
        <v>79521</v>
      </c>
      <c r="J43" s="74">
        <v>79297</v>
      </c>
    </row>
    <row r="44" spans="2:10" x14ac:dyDescent="0.25">
      <c r="B44" s="3" t="s">
        <v>11</v>
      </c>
      <c r="C44" s="63" t="s">
        <v>156</v>
      </c>
      <c r="D44" s="63" t="s">
        <v>157</v>
      </c>
      <c r="E44" s="73">
        <v>272346</v>
      </c>
      <c r="F44" s="73">
        <v>285422</v>
      </c>
      <c r="G44" s="73">
        <v>272232</v>
      </c>
      <c r="H44" s="73">
        <v>194109</v>
      </c>
      <c r="I44" s="73">
        <v>208467</v>
      </c>
      <c r="J44" s="74">
        <v>0</v>
      </c>
    </row>
    <row r="45" spans="2:10" x14ac:dyDescent="0.25">
      <c r="B45" s="3" t="s">
        <v>11</v>
      </c>
      <c r="C45" s="63" t="s">
        <v>158</v>
      </c>
      <c r="D45" s="63" t="s">
        <v>159</v>
      </c>
      <c r="E45" s="73">
        <v>84394</v>
      </c>
      <c r="F45" s="73">
        <v>93360</v>
      </c>
      <c r="G45" s="73">
        <v>86542</v>
      </c>
      <c r="H45" s="73">
        <v>93532</v>
      </c>
      <c r="I45" s="73">
        <v>62186</v>
      </c>
      <c r="J45" s="74">
        <v>121537</v>
      </c>
    </row>
    <row r="46" spans="2:10" x14ac:dyDescent="0.25">
      <c r="B46" s="66" t="s">
        <v>11</v>
      </c>
      <c r="C46" s="65" t="s">
        <v>82</v>
      </c>
      <c r="D46" s="65" t="s">
        <v>83</v>
      </c>
      <c r="E46" s="73" t="s">
        <v>336</v>
      </c>
      <c r="F46" s="73" t="s">
        <v>336</v>
      </c>
      <c r="G46" s="73" t="s">
        <v>336</v>
      </c>
      <c r="H46" s="73" t="s">
        <v>336</v>
      </c>
      <c r="I46" s="73" t="s">
        <v>336</v>
      </c>
      <c r="J46" s="74" t="s">
        <v>336</v>
      </c>
    </row>
    <row r="47" spans="2:10" x14ac:dyDescent="0.25">
      <c r="B47" s="3" t="s">
        <v>11</v>
      </c>
      <c r="C47" s="63" t="s">
        <v>160</v>
      </c>
      <c r="D47" s="63" t="s">
        <v>161</v>
      </c>
      <c r="E47" s="73">
        <v>19515</v>
      </c>
      <c r="F47" s="73">
        <v>17827</v>
      </c>
      <c r="G47" s="73">
        <v>15966</v>
      </c>
      <c r="H47" s="73">
        <v>15901</v>
      </c>
      <c r="I47" s="73">
        <v>3303</v>
      </c>
      <c r="J47" s="74">
        <v>3275</v>
      </c>
    </row>
    <row r="48" spans="2:10" x14ac:dyDescent="0.25">
      <c r="B48" s="66" t="s">
        <v>11</v>
      </c>
      <c r="C48" s="65" t="s">
        <v>84</v>
      </c>
      <c r="D48" s="65" t="s">
        <v>85</v>
      </c>
      <c r="E48" s="73">
        <v>172656</v>
      </c>
      <c r="F48" s="73">
        <v>156419</v>
      </c>
      <c r="G48" s="73">
        <v>133763</v>
      </c>
      <c r="H48" s="73">
        <v>15847</v>
      </c>
      <c r="I48" s="73">
        <v>9345</v>
      </c>
      <c r="J48" s="74">
        <v>13930</v>
      </c>
    </row>
    <row r="49" spans="2:10" x14ac:dyDescent="0.25">
      <c r="B49" s="3" t="s">
        <v>11</v>
      </c>
      <c r="C49" s="65" t="s">
        <v>162</v>
      </c>
      <c r="D49" s="65" t="s">
        <v>163</v>
      </c>
      <c r="E49" s="73">
        <v>277987</v>
      </c>
      <c r="F49" s="73">
        <v>274033</v>
      </c>
      <c r="G49" s="73">
        <v>267137</v>
      </c>
      <c r="H49" s="73">
        <v>276569</v>
      </c>
      <c r="I49" s="73">
        <v>81525</v>
      </c>
      <c r="J49" s="74">
        <v>229412</v>
      </c>
    </row>
    <row r="50" spans="2:10" x14ac:dyDescent="0.25">
      <c r="B50" s="3" t="s">
        <v>11</v>
      </c>
      <c r="C50" s="63" t="s">
        <v>164</v>
      </c>
      <c r="D50" s="63" t="s">
        <v>165</v>
      </c>
      <c r="E50" s="73">
        <v>194420</v>
      </c>
      <c r="F50" s="73">
        <v>181445</v>
      </c>
      <c r="G50" s="73">
        <v>159700</v>
      </c>
      <c r="H50" s="73">
        <v>146990</v>
      </c>
      <c r="I50" s="73">
        <v>26069</v>
      </c>
      <c r="J50" s="74">
        <v>129063</v>
      </c>
    </row>
    <row r="51" spans="2:10" x14ac:dyDescent="0.25">
      <c r="B51" s="3" t="s">
        <v>11</v>
      </c>
      <c r="C51" s="63" t="s">
        <v>166</v>
      </c>
      <c r="D51" s="63" t="s">
        <v>167</v>
      </c>
      <c r="E51" s="73">
        <v>26208</v>
      </c>
      <c r="F51" s="73">
        <v>29631</v>
      </c>
      <c r="G51" s="73">
        <v>20548</v>
      </c>
      <c r="H51" s="73">
        <v>559</v>
      </c>
      <c r="I51" s="73">
        <v>172</v>
      </c>
      <c r="J51" s="74">
        <v>60</v>
      </c>
    </row>
    <row r="52" spans="2:10" x14ac:dyDescent="0.25">
      <c r="B52" s="3" t="s">
        <v>11</v>
      </c>
      <c r="C52" s="63" t="s">
        <v>168</v>
      </c>
      <c r="D52" s="63" t="s">
        <v>169</v>
      </c>
      <c r="E52" s="73">
        <v>85906</v>
      </c>
      <c r="F52" s="73">
        <v>42188</v>
      </c>
      <c r="G52" s="73">
        <v>78009</v>
      </c>
      <c r="H52" s="73">
        <v>70960</v>
      </c>
      <c r="I52" s="73">
        <v>87097</v>
      </c>
      <c r="J52" s="74">
        <v>35617</v>
      </c>
    </row>
    <row r="53" spans="2:10" x14ac:dyDescent="0.25">
      <c r="B53" s="3" t="s">
        <v>11</v>
      </c>
      <c r="C53" s="63" t="s">
        <v>170</v>
      </c>
      <c r="D53" s="63" t="s">
        <v>171</v>
      </c>
      <c r="E53" s="73">
        <v>35222</v>
      </c>
      <c r="F53" s="73">
        <v>28564</v>
      </c>
      <c r="G53" s="73">
        <v>30888</v>
      </c>
      <c r="H53" s="73">
        <v>23899</v>
      </c>
      <c r="I53" s="73">
        <v>20857</v>
      </c>
      <c r="J53" s="74">
        <v>23252</v>
      </c>
    </row>
    <row r="54" spans="2:10" x14ac:dyDescent="0.25">
      <c r="B54" s="3" t="s">
        <v>11</v>
      </c>
      <c r="C54" s="63" t="s">
        <v>172</v>
      </c>
      <c r="D54" s="63" t="s">
        <v>173</v>
      </c>
      <c r="E54" s="73">
        <v>346221</v>
      </c>
      <c r="F54" s="73">
        <v>280988</v>
      </c>
      <c r="G54" s="73">
        <v>275653</v>
      </c>
      <c r="H54" s="73">
        <v>280271</v>
      </c>
      <c r="I54" s="73">
        <v>249373</v>
      </c>
      <c r="J54" s="74">
        <v>283265</v>
      </c>
    </row>
    <row r="55" spans="2:10" x14ac:dyDescent="0.25">
      <c r="B55" s="3" t="s">
        <v>11</v>
      </c>
      <c r="C55" s="63" t="s">
        <v>174</v>
      </c>
      <c r="D55" s="63" t="s">
        <v>175</v>
      </c>
      <c r="E55" s="73">
        <v>231738</v>
      </c>
      <c r="F55" s="73">
        <v>194434</v>
      </c>
      <c r="G55" s="73">
        <v>219296</v>
      </c>
      <c r="H55" s="73">
        <v>205067</v>
      </c>
      <c r="I55" s="73">
        <v>43704</v>
      </c>
      <c r="J55" s="74">
        <v>46455</v>
      </c>
    </row>
    <row r="56" spans="2:10" x14ac:dyDescent="0.25">
      <c r="B56" s="3" t="s">
        <v>11</v>
      </c>
      <c r="C56" s="63" t="s">
        <v>176</v>
      </c>
      <c r="D56" s="63" t="s">
        <v>177</v>
      </c>
      <c r="E56" s="73">
        <v>191526</v>
      </c>
      <c r="F56" s="73">
        <v>170170</v>
      </c>
      <c r="G56" s="73">
        <v>236196</v>
      </c>
      <c r="H56" s="73">
        <v>46602</v>
      </c>
      <c r="I56" s="73">
        <v>175833</v>
      </c>
      <c r="J56" s="74">
        <v>177462</v>
      </c>
    </row>
    <row r="57" spans="2:10" x14ac:dyDescent="0.25">
      <c r="B57" s="3" t="s">
        <v>11</v>
      </c>
      <c r="C57" s="63" t="s">
        <v>178</v>
      </c>
      <c r="D57" s="63" t="s">
        <v>179</v>
      </c>
      <c r="E57" s="73">
        <v>14870</v>
      </c>
      <c r="F57" s="73">
        <v>30206</v>
      </c>
      <c r="G57" s="73">
        <v>13371</v>
      </c>
      <c r="H57" s="73">
        <v>9745</v>
      </c>
      <c r="I57" s="73">
        <v>8367</v>
      </c>
      <c r="J57" s="74">
        <v>6902</v>
      </c>
    </row>
    <row r="58" spans="2:10" x14ac:dyDescent="0.25">
      <c r="B58" s="3" t="s">
        <v>11</v>
      </c>
      <c r="C58" s="63" t="s">
        <v>180</v>
      </c>
      <c r="D58" s="63" t="s">
        <v>181</v>
      </c>
      <c r="E58" s="73">
        <v>24888</v>
      </c>
      <c r="F58" s="73">
        <v>29382</v>
      </c>
      <c r="G58" s="73">
        <v>30676</v>
      </c>
      <c r="H58" s="73">
        <v>27080</v>
      </c>
      <c r="I58" s="73">
        <v>20524</v>
      </c>
      <c r="J58" s="74">
        <v>12028</v>
      </c>
    </row>
    <row r="59" spans="2:10" x14ac:dyDescent="0.25">
      <c r="B59" s="3" t="s">
        <v>11</v>
      </c>
      <c r="C59" s="63" t="s">
        <v>182</v>
      </c>
      <c r="D59" s="63" t="s">
        <v>183</v>
      </c>
      <c r="E59" s="73">
        <v>411800</v>
      </c>
      <c r="F59" s="73">
        <v>296054</v>
      </c>
      <c r="G59" s="73">
        <v>386010</v>
      </c>
      <c r="H59" s="73">
        <v>440984</v>
      </c>
      <c r="I59" s="73">
        <v>368618</v>
      </c>
      <c r="J59" s="74">
        <v>333153</v>
      </c>
    </row>
    <row r="60" spans="2:10" x14ac:dyDescent="0.25">
      <c r="B60" s="3" t="s">
        <v>11</v>
      </c>
      <c r="C60" s="63" t="s">
        <v>184</v>
      </c>
      <c r="D60" s="63" t="s">
        <v>185</v>
      </c>
      <c r="E60" s="73">
        <v>24557</v>
      </c>
      <c r="F60" s="73">
        <v>21273</v>
      </c>
      <c r="G60" s="73">
        <v>17709</v>
      </c>
      <c r="H60" s="73">
        <v>16715</v>
      </c>
      <c r="I60" s="73">
        <v>14466</v>
      </c>
      <c r="J60" s="74">
        <v>16313</v>
      </c>
    </row>
    <row r="61" spans="2:10" x14ac:dyDescent="0.25">
      <c r="B61" s="3" t="s">
        <v>11</v>
      </c>
      <c r="C61" s="63" t="s">
        <v>186</v>
      </c>
      <c r="D61" s="63" t="s">
        <v>187</v>
      </c>
      <c r="E61" s="73">
        <v>66200</v>
      </c>
      <c r="F61" s="73">
        <v>53458</v>
      </c>
      <c r="G61" s="73">
        <v>53637</v>
      </c>
      <c r="H61" s="73">
        <v>46162</v>
      </c>
      <c r="I61" s="73">
        <v>65826</v>
      </c>
      <c r="J61" s="74">
        <v>74816</v>
      </c>
    </row>
    <row r="62" spans="2:10" x14ac:dyDescent="0.25">
      <c r="B62" s="66" t="s">
        <v>11</v>
      </c>
      <c r="C62" s="65" t="s">
        <v>86</v>
      </c>
      <c r="D62" s="65" t="s">
        <v>87</v>
      </c>
      <c r="E62" s="73" t="s">
        <v>336</v>
      </c>
      <c r="F62" s="73" t="s">
        <v>336</v>
      </c>
      <c r="G62" s="73" t="s">
        <v>336</v>
      </c>
      <c r="H62" s="73" t="s">
        <v>336</v>
      </c>
      <c r="I62" s="73" t="s">
        <v>336</v>
      </c>
      <c r="J62" s="74" t="s">
        <v>336</v>
      </c>
    </row>
    <row r="63" spans="2:10" x14ac:dyDescent="0.25">
      <c r="B63" s="3" t="s">
        <v>11</v>
      </c>
      <c r="C63" s="63" t="s">
        <v>188</v>
      </c>
      <c r="D63" s="63" t="s">
        <v>189</v>
      </c>
      <c r="E63" s="73">
        <v>131242</v>
      </c>
      <c r="F63" s="73">
        <v>121511</v>
      </c>
      <c r="G63" s="73">
        <v>143396</v>
      </c>
      <c r="H63" s="73">
        <v>149508</v>
      </c>
      <c r="I63" s="73">
        <v>98732</v>
      </c>
      <c r="J63" s="74">
        <v>0</v>
      </c>
    </row>
    <row r="64" spans="2:10" x14ac:dyDescent="0.25">
      <c r="B64" s="3" t="s">
        <v>11</v>
      </c>
      <c r="C64" s="63" t="s">
        <v>190</v>
      </c>
      <c r="D64" s="63" t="s">
        <v>191</v>
      </c>
      <c r="E64" s="73">
        <v>205784</v>
      </c>
      <c r="F64" s="73">
        <v>59947</v>
      </c>
      <c r="G64" s="73">
        <v>70234</v>
      </c>
      <c r="H64" s="73">
        <v>12931</v>
      </c>
      <c r="I64" s="73">
        <v>23560</v>
      </c>
      <c r="J64" s="74" t="s">
        <v>336</v>
      </c>
    </row>
    <row r="65" spans="2:10" x14ac:dyDescent="0.25">
      <c r="B65" s="3" t="s">
        <v>11</v>
      </c>
      <c r="C65" s="63" t="s">
        <v>192</v>
      </c>
      <c r="D65" s="63" t="s">
        <v>193</v>
      </c>
      <c r="E65" s="73">
        <v>22164</v>
      </c>
      <c r="F65" s="73">
        <v>18276</v>
      </c>
      <c r="G65" s="73">
        <v>18012</v>
      </c>
      <c r="H65" s="73">
        <v>12712</v>
      </c>
      <c r="I65" s="73">
        <v>12769</v>
      </c>
      <c r="J65" s="74">
        <v>7852</v>
      </c>
    </row>
    <row r="66" spans="2:10" x14ac:dyDescent="0.25">
      <c r="B66" s="3" t="s">
        <v>11</v>
      </c>
      <c r="C66" s="63" t="s">
        <v>194</v>
      </c>
      <c r="D66" s="63" t="s">
        <v>195</v>
      </c>
      <c r="E66" s="73">
        <v>362234</v>
      </c>
      <c r="F66" s="73">
        <v>369597</v>
      </c>
      <c r="G66" s="73">
        <v>350335</v>
      </c>
      <c r="H66" s="73">
        <v>331800</v>
      </c>
      <c r="I66" s="73">
        <v>293365</v>
      </c>
      <c r="J66" s="74">
        <v>331027</v>
      </c>
    </row>
    <row r="67" spans="2:10" x14ac:dyDescent="0.25">
      <c r="B67" s="3" t="s">
        <v>11</v>
      </c>
      <c r="C67" s="63" t="s">
        <v>196</v>
      </c>
      <c r="D67" s="63" t="s">
        <v>197</v>
      </c>
      <c r="E67" s="73">
        <v>158681</v>
      </c>
      <c r="F67" s="73">
        <v>116682</v>
      </c>
      <c r="G67" s="73">
        <v>98362</v>
      </c>
      <c r="H67" s="73">
        <v>68713</v>
      </c>
      <c r="I67" s="73">
        <v>32680</v>
      </c>
      <c r="J67" s="74">
        <v>32010</v>
      </c>
    </row>
    <row r="68" spans="2:10" x14ac:dyDescent="0.25">
      <c r="B68" s="3" t="s">
        <v>11</v>
      </c>
      <c r="C68" s="63" t="s">
        <v>198</v>
      </c>
      <c r="D68" s="63" t="s">
        <v>199</v>
      </c>
      <c r="E68" s="73">
        <v>25504</v>
      </c>
      <c r="F68" s="73">
        <v>23900</v>
      </c>
      <c r="G68" s="73">
        <v>22323</v>
      </c>
      <c r="H68" s="73">
        <v>18350</v>
      </c>
      <c r="I68" s="73">
        <v>5642</v>
      </c>
      <c r="J68" s="74">
        <v>6068</v>
      </c>
    </row>
    <row r="69" spans="2:10" x14ac:dyDescent="0.25">
      <c r="B69" s="3" t="s">
        <v>11</v>
      </c>
      <c r="C69" s="63" t="s">
        <v>200</v>
      </c>
      <c r="D69" s="63" t="s">
        <v>201</v>
      </c>
      <c r="E69" s="73">
        <v>169859</v>
      </c>
      <c r="F69" s="73">
        <v>25642</v>
      </c>
      <c r="G69" s="73">
        <v>173622</v>
      </c>
      <c r="H69" s="73">
        <v>104223</v>
      </c>
      <c r="I69" s="73">
        <v>89181</v>
      </c>
      <c r="J69" s="74">
        <v>91456</v>
      </c>
    </row>
    <row r="70" spans="2:10" x14ac:dyDescent="0.25">
      <c r="B70" s="3" t="s">
        <v>11</v>
      </c>
      <c r="C70" s="63" t="s">
        <v>202</v>
      </c>
      <c r="D70" s="63" t="s">
        <v>203</v>
      </c>
      <c r="E70" s="73">
        <v>88890</v>
      </c>
      <c r="F70" s="73">
        <v>84863</v>
      </c>
      <c r="G70" s="73">
        <v>79837</v>
      </c>
      <c r="H70" s="73">
        <v>58875</v>
      </c>
      <c r="I70" s="73">
        <v>16223</v>
      </c>
      <c r="J70" s="74">
        <v>62887</v>
      </c>
    </row>
    <row r="71" spans="2:10" x14ac:dyDescent="0.25">
      <c r="B71" s="3" t="s">
        <v>11</v>
      </c>
      <c r="C71" s="65" t="s">
        <v>204</v>
      </c>
      <c r="D71" s="65" t="s">
        <v>205</v>
      </c>
      <c r="E71" s="73">
        <v>832335</v>
      </c>
      <c r="F71" s="73">
        <v>541768</v>
      </c>
      <c r="G71" s="73">
        <v>676536</v>
      </c>
      <c r="H71" s="73">
        <v>505827</v>
      </c>
      <c r="I71" s="73">
        <v>572825</v>
      </c>
      <c r="J71" s="74">
        <v>689003</v>
      </c>
    </row>
    <row r="72" spans="2:10" x14ac:dyDescent="0.25">
      <c r="B72" s="66" t="s">
        <v>11</v>
      </c>
      <c r="C72" s="65" t="s">
        <v>88</v>
      </c>
      <c r="D72" s="65" t="s">
        <v>89</v>
      </c>
      <c r="E72" s="73">
        <v>81135</v>
      </c>
      <c r="F72" s="73">
        <v>47068</v>
      </c>
      <c r="G72" s="73">
        <v>52250</v>
      </c>
      <c r="H72" s="73">
        <v>37084</v>
      </c>
      <c r="I72" s="73">
        <v>27244</v>
      </c>
      <c r="J72" s="74">
        <v>20327</v>
      </c>
    </row>
    <row r="73" spans="2:10" x14ac:dyDescent="0.25">
      <c r="B73" s="3" t="s">
        <v>11</v>
      </c>
      <c r="C73" s="65" t="s">
        <v>206</v>
      </c>
      <c r="D73" s="65" t="s">
        <v>207</v>
      </c>
      <c r="E73" s="73">
        <v>145872</v>
      </c>
      <c r="F73" s="73">
        <v>63050</v>
      </c>
      <c r="G73" s="73">
        <v>45880</v>
      </c>
      <c r="H73" s="73">
        <v>135223</v>
      </c>
      <c r="I73" s="73">
        <v>43539</v>
      </c>
      <c r="J73" s="74">
        <v>55141</v>
      </c>
    </row>
    <row r="74" spans="2:10" x14ac:dyDescent="0.25">
      <c r="B74" s="3" t="s">
        <v>11</v>
      </c>
      <c r="C74" s="65" t="s">
        <v>208</v>
      </c>
      <c r="D74" s="65" t="s">
        <v>209</v>
      </c>
      <c r="E74" s="73">
        <v>133711</v>
      </c>
      <c r="F74" s="73">
        <v>10947</v>
      </c>
      <c r="G74" s="73">
        <v>128863</v>
      </c>
      <c r="H74" s="73">
        <v>134508</v>
      </c>
      <c r="I74" s="73">
        <v>113531</v>
      </c>
      <c r="J74" s="74">
        <v>120281</v>
      </c>
    </row>
    <row r="75" spans="2:10" x14ac:dyDescent="0.25">
      <c r="B75" s="3" t="s">
        <v>11</v>
      </c>
      <c r="C75" s="63" t="s">
        <v>210</v>
      </c>
      <c r="D75" s="63" t="s">
        <v>211</v>
      </c>
      <c r="E75" s="73">
        <v>10115</v>
      </c>
      <c r="F75" s="73">
        <v>8080</v>
      </c>
      <c r="G75" s="73">
        <v>7272</v>
      </c>
      <c r="H75" s="73">
        <v>6462</v>
      </c>
      <c r="I75" s="73">
        <v>4157</v>
      </c>
      <c r="J75" s="74">
        <v>5799</v>
      </c>
    </row>
    <row r="76" spans="2:10" x14ac:dyDescent="0.25">
      <c r="B76" s="3" t="s">
        <v>11</v>
      </c>
      <c r="C76" s="63" t="s">
        <v>212</v>
      </c>
      <c r="D76" s="63" t="s">
        <v>213</v>
      </c>
      <c r="E76" s="73">
        <v>593160</v>
      </c>
      <c r="F76" s="73">
        <v>495962</v>
      </c>
      <c r="G76" s="73">
        <v>415379</v>
      </c>
      <c r="H76" s="73">
        <v>198939</v>
      </c>
      <c r="I76" s="73">
        <v>180924</v>
      </c>
      <c r="J76" s="74">
        <v>147737</v>
      </c>
    </row>
    <row r="77" spans="2:10" x14ac:dyDescent="0.25">
      <c r="B77" s="3" t="s">
        <v>11</v>
      </c>
      <c r="C77" s="63" t="s">
        <v>214</v>
      </c>
      <c r="D77" s="63" t="s">
        <v>215</v>
      </c>
      <c r="E77" s="73">
        <v>20265</v>
      </c>
      <c r="F77" s="73">
        <v>19240</v>
      </c>
      <c r="G77" s="73">
        <v>23071</v>
      </c>
      <c r="H77" s="73">
        <v>15276</v>
      </c>
      <c r="I77" s="73">
        <v>13438</v>
      </c>
      <c r="J77" s="74">
        <v>14709</v>
      </c>
    </row>
    <row r="78" spans="2:10" x14ac:dyDescent="0.25">
      <c r="B78" s="3" t="s">
        <v>11</v>
      </c>
      <c r="C78" s="63" t="s">
        <v>216</v>
      </c>
      <c r="D78" s="63" t="s">
        <v>217</v>
      </c>
      <c r="E78" s="73">
        <v>18303</v>
      </c>
      <c r="F78" s="73">
        <v>17663</v>
      </c>
      <c r="G78" s="73">
        <v>16553</v>
      </c>
      <c r="H78" s="73">
        <v>14268</v>
      </c>
      <c r="I78" s="73">
        <v>20928</v>
      </c>
      <c r="J78" s="74">
        <v>20928</v>
      </c>
    </row>
    <row r="79" spans="2:10" x14ac:dyDescent="0.25">
      <c r="B79" s="3" t="s">
        <v>11</v>
      </c>
      <c r="C79" s="63" t="s">
        <v>218</v>
      </c>
      <c r="D79" s="63" t="s">
        <v>219</v>
      </c>
      <c r="E79" s="73">
        <v>70721</v>
      </c>
      <c r="F79" s="73">
        <v>55121</v>
      </c>
      <c r="G79" s="73">
        <v>57473</v>
      </c>
      <c r="H79" s="73">
        <v>53225</v>
      </c>
      <c r="I79" s="73">
        <v>41037</v>
      </c>
      <c r="J79" s="74">
        <v>34886</v>
      </c>
    </row>
    <row r="80" spans="2:10" x14ac:dyDescent="0.25">
      <c r="B80" s="3" t="s">
        <v>11</v>
      </c>
      <c r="C80" s="63" t="s">
        <v>220</v>
      </c>
      <c r="D80" s="63" t="s">
        <v>221</v>
      </c>
      <c r="E80" s="73">
        <v>186172</v>
      </c>
      <c r="F80" s="73">
        <v>152636</v>
      </c>
      <c r="G80" s="73">
        <v>161437</v>
      </c>
      <c r="H80" s="73">
        <v>165539</v>
      </c>
      <c r="I80" s="73">
        <v>34409</v>
      </c>
      <c r="J80" s="74">
        <v>73120</v>
      </c>
    </row>
    <row r="81" spans="2:10" x14ac:dyDescent="0.25">
      <c r="B81" s="3" t="s">
        <v>11</v>
      </c>
      <c r="C81" s="63" t="s">
        <v>222</v>
      </c>
      <c r="D81" s="63" t="s">
        <v>223</v>
      </c>
      <c r="E81" s="73">
        <v>23747</v>
      </c>
      <c r="F81" s="73">
        <v>41006</v>
      </c>
      <c r="G81" s="73">
        <v>26237</v>
      </c>
      <c r="H81" s="73">
        <v>20373</v>
      </c>
      <c r="I81" s="73">
        <v>5890</v>
      </c>
      <c r="J81" s="74">
        <v>11440</v>
      </c>
    </row>
    <row r="82" spans="2:10" x14ac:dyDescent="0.25">
      <c r="B82" s="3" t="s">
        <v>11</v>
      </c>
      <c r="C82" s="63" t="s">
        <v>224</v>
      </c>
      <c r="D82" s="63" t="s">
        <v>225</v>
      </c>
      <c r="E82" s="73">
        <v>20425</v>
      </c>
      <c r="F82" s="73">
        <v>19008</v>
      </c>
      <c r="G82" s="73">
        <v>19907</v>
      </c>
      <c r="H82" s="73">
        <v>17697</v>
      </c>
      <c r="I82" s="73">
        <v>14427</v>
      </c>
      <c r="J82" s="74">
        <v>4319</v>
      </c>
    </row>
    <row r="83" spans="2:10" x14ac:dyDescent="0.25">
      <c r="B83" s="3" t="s">
        <v>11</v>
      </c>
      <c r="C83" s="63" t="s">
        <v>226</v>
      </c>
      <c r="D83" s="63" t="s">
        <v>227</v>
      </c>
      <c r="E83" s="73">
        <v>25139</v>
      </c>
      <c r="F83" s="73">
        <v>20679</v>
      </c>
      <c r="G83" s="73">
        <v>18392</v>
      </c>
      <c r="H83" s="73">
        <v>15219</v>
      </c>
      <c r="I83" s="73">
        <v>11940</v>
      </c>
      <c r="J83" s="74">
        <v>6106</v>
      </c>
    </row>
    <row r="84" spans="2:10" x14ac:dyDescent="0.25">
      <c r="B84" s="3" t="s">
        <v>11</v>
      </c>
      <c r="C84" s="63" t="s">
        <v>228</v>
      </c>
      <c r="D84" s="63" t="s">
        <v>229</v>
      </c>
      <c r="E84" s="73">
        <v>43680</v>
      </c>
      <c r="F84" s="73">
        <v>36292</v>
      </c>
      <c r="G84" s="73">
        <v>39653</v>
      </c>
      <c r="H84" s="73">
        <v>38584</v>
      </c>
      <c r="I84" s="73">
        <v>31794</v>
      </c>
      <c r="J84" s="74">
        <v>37336</v>
      </c>
    </row>
    <row r="85" spans="2:10" x14ac:dyDescent="0.25">
      <c r="B85" s="3" t="s">
        <v>11</v>
      </c>
      <c r="C85" s="63" t="s">
        <v>230</v>
      </c>
      <c r="D85" s="63" t="s">
        <v>231</v>
      </c>
      <c r="E85" s="73">
        <v>296774</v>
      </c>
      <c r="F85" s="73">
        <v>258819</v>
      </c>
      <c r="G85" s="73">
        <v>330873</v>
      </c>
      <c r="H85" s="73">
        <v>307866</v>
      </c>
      <c r="I85" s="73">
        <v>126244</v>
      </c>
      <c r="J85" s="74">
        <v>6985</v>
      </c>
    </row>
    <row r="86" spans="2:10" x14ac:dyDescent="0.25">
      <c r="B86" s="3" t="s">
        <v>11</v>
      </c>
      <c r="C86" s="65" t="s">
        <v>232</v>
      </c>
      <c r="D86" s="65" t="s">
        <v>233</v>
      </c>
      <c r="E86" s="73">
        <v>15510</v>
      </c>
      <c r="F86" s="73">
        <v>12637</v>
      </c>
      <c r="G86" s="73">
        <v>12888</v>
      </c>
      <c r="H86" s="73">
        <v>13800</v>
      </c>
      <c r="I86" s="73">
        <v>11566</v>
      </c>
      <c r="J86" s="74">
        <v>2690</v>
      </c>
    </row>
    <row r="87" spans="2:10" x14ac:dyDescent="0.25">
      <c r="B87" s="66" t="s">
        <v>11</v>
      </c>
      <c r="C87" s="65" t="s">
        <v>90</v>
      </c>
      <c r="D87" s="65" t="s">
        <v>91</v>
      </c>
      <c r="E87" s="73">
        <v>258525</v>
      </c>
      <c r="F87" s="73">
        <v>261772</v>
      </c>
      <c r="G87" s="73">
        <v>210470</v>
      </c>
      <c r="H87" s="73">
        <v>186647</v>
      </c>
      <c r="I87" s="73">
        <v>156030</v>
      </c>
      <c r="J87" s="74">
        <v>167574</v>
      </c>
    </row>
    <row r="88" spans="2:10" x14ac:dyDescent="0.25">
      <c r="B88" s="66" t="s">
        <v>11</v>
      </c>
      <c r="C88" s="65" t="s">
        <v>92</v>
      </c>
      <c r="D88" s="65" t="s">
        <v>93</v>
      </c>
      <c r="E88" s="73">
        <v>43412</v>
      </c>
      <c r="F88" s="73">
        <v>37537</v>
      </c>
      <c r="G88" s="73">
        <v>32540</v>
      </c>
      <c r="H88" s="73">
        <v>36661</v>
      </c>
      <c r="I88" s="73">
        <v>29832</v>
      </c>
      <c r="J88" s="74">
        <v>34985</v>
      </c>
    </row>
    <row r="89" spans="2:10" x14ac:dyDescent="0.25">
      <c r="B89" s="3" t="s">
        <v>11</v>
      </c>
      <c r="C89" s="63" t="s">
        <v>234</v>
      </c>
      <c r="D89" s="63" t="s">
        <v>235</v>
      </c>
      <c r="E89" s="73">
        <v>9926</v>
      </c>
      <c r="F89" s="73">
        <v>10240</v>
      </c>
      <c r="G89" s="73">
        <v>8957</v>
      </c>
      <c r="H89" s="73">
        <v>6396</v>
      </c>
      <c r="I89" s="73">
        <v>6472</v>
      </c>
      <c r="J89" s="74">
        <v>3722</v>
      </c>
    </row>
    <row r="90" spans="2:10" x14ac:dyDescent="0.25">
      <c r="B90" s="3" t="s">
        <v>11</v>
      </c>
      <c r="C90" s="63" t="s">
        <v>236</v>
      </c>
      <c r="D90" s="63" t="s">
        <v>237</v>
      </c>
      <c r="E90" s="73">
        <v>19931</v>
      </c>
      <c r="F90" s="73">
        <v>19177</v>
      </c>
      <c r="G90" s="73">
        <v>19222</v>
      </c>
      <c r="H90" s="73">
        <v>14255</v>
      </c>
      <c r="I90" s="73">
        <v>15135</v>
      </c>
      <c r="J90" s="74">
        <v>22940</v>
      </c>
    </row>
    <row r="91" spans="2:10" x14ac:dyDescent="0.25">
      <c r="B91" s="3" t="s">
        <v>11</v>
      </c>
      <c r="C91" s="63" t="s">
        <v>238</v>
      </c>
      <c r="D91" s="63" t="s">
        <v>239</v>
      </c>
      <c r="E91" s="73">
        <v>239521</v>
      </c>
      <c r="F91" s="73">
        <v>233531</v>
      </c>
      <c r="G91" s="73">
        <v>204319</v>
      </c>
      <c r="H91" s="73">
        <v>189803</v>
      </c>
      <c r="I91" s="73">
        <v>156711</v>
      </c>
      <c r="J91" s="74">
        <v>179981</v>
      </c>
    </row>
    <row r="92" spans="2:10" x14ac:dyDescent="0.25">
      <c r="B92" s="3" t="s">
        <v>11</v>
      </c>
      <c r="C92" s="63" t="s">
        <v>240</v>
      </c>
      <c r="D92" s="63" t="s">
        <v>241</v>
      </c>
      <c r="E92" s="73">
        <v>37515</v>
      </c>
      <c r="F92" s="73">
        <v>38030</v>
      </c>
      <c r="G92" s="73">
        <v>34365</v>
      </c>
      <c r="H92" s="73">
        <v>32364</v>
      </c>
      <c r="I92" s="73">
        <v>26534</v>
      </c>
      <c r="J92" s="74">
        <v>20522</v>
      </c>
    </row>
    <row r="93" spans="2:10" x14ac:dyDescent="0.25">
      <c r="B93" s="3" t="s">
        <v>11</v>
      </c>
      <c r="C93" s="63" t="s">
        <v>242</v>
      </c>
      <c r="D93" s="63" t="s">
        <v>243</v>
      </c>
      <c r="E93" s="73">
        <v>12140</v>
      </c>
      <c r="F93" s="73">
        <v>10315</v>
      </c>
      <c r="G93" s="73">
        <v>9148</v>
      </c>
      <c r="H93" s="73">
        <v>11463</v>
      </c>
      <c r="I93" s="73">
        <v>10037</v>
      </c>
      <c r="J93" s="74">
        <v>9460</v>
      </c>
    </row>
    <row r="94" spans="2:10" x14ac:dyDescent="0.25">
      <c r="B94" s="3" t="s">
        <v>11</v>
      </c>
      <c r="C94" s="63" t="s">
        <v>244</v>
      </c>
      <c r="D94" s="63" t="s">
        <v>245</v>
      </c>
      <c r="E94" s="73">
        <v>67441</v>
      </c>
      <c r="F94" s="73">
        <v>94164</v>
      </c>
      <c r="G94" s="73">
        <v>69737</v>
      </c>
      <c r="H94" s="73">
        <v>70204</v>
      </c>
      <c r="I94" s="73">
        <v>66814</v>
      </c>
      <c r="J94" s="74">
        <v>83234</v>
      </c>
    </row>
    <row r="95" spans="2:10" x14ac:dyDescent="0.25">
      <c r="B95" s="66" t="s">
        <v>11</v>
      </c>
      <c r="C95" s="65" t="s">
        <v>94</v>
      </c>
      <c r="D95" s="65" t="s">
        <v>95</v>
      </c>
      <c r="E95" s="73">
        <v>60022</v>
      </c>
      <c r="F95" s="73">
        <v>55838</v>
      </c>
      <c r="G95" s="73">
        <v>49690</v>
      </c>
      <c r="H95" s="73">
        <v>43992</v>
      </c>
      <c r="I95" s="73">
        <v>42351</v>
      </c>
      <c r="J95" s="74">
        <v>32538</v>
      </c>
    </row>
    <row r="96" spans="2:10" x14ac:dyDescent="0.25">
      <c r="B96" s="3" t="s">
        <v>11</v>
      </c>
      <c r="C96" s="63" t="s">
        <v>246</v>
      </c>
      <c r="D96" s="63" t="s">
        <v>247</v>
      </c>
      <c r="E96" s="73">
        <v>27516</v>
      </c>
      <c r="F96" s="73">
        <v>27445</v>
      </c>
      <c r="G96" s="73">
        <v>22372</v>
      </c>
      <c r="H96" s="73">
        <v>12421</v>
      </c>
      <c r="I96" s="73">
        <v>8559</v>
      </c>
      <c r="J96" s="74">
        <v>233</v>
      </c>
    </row>
    <row r="97" spans="2:10" x14ac:dyDescent="0.25">
      <c r="B97" s="66" t="s">
        <v>11</v>
      </c>
      <c r="C97" s="65" t="s">
        <v>96</v>
      </c>
      <c r="D97" s="65" t="s">
        <v>97</v>
      </c>
      <c r="E97" s="73">
        <v>32205</v>
      </c>
      <c r="F97" s="73">
        <v>29061</v>
      </c>
      <c r="G97" s="73">
        <v>27165</v>
      </c>
      <c r="H97" s="73">
        <v>20019</v>
      </c>
      <c r="I97" s="73">
        <v>17257</v>
      </c>
      <c r="J97" s="74">
        <v>15484</v>
      </c>
    </row>
    <row r="98" spans="2:10" x14ac:dyDescent="0.25">
      <c r="B98" s="66" t="s">
        <v>11</v>
      </c>
      <c r="C98" s="65" t="s">
        <v>98</v>
      </c>
      <c r="D98" s="65" t="s">
        <v>99</v>
      </c>
      <c r="E98" s="73">
        <v>36275</v>
      </c>
      <c r="F98" s="73">
        <v>36903</v>
      </c>
      <c r="G98" s="73">
        <v>33624</v>
      </c>
      <c r="H98" s="73">
        <v>29173</v>
      </c>
      <c r="I98" s="73">
        <v>18174</v>
      </c>
      <c r="J98" s="74">
        <v>14630</v>
      </c>
    </row>
    <row r="99" spans="2:10" x14ac:dyDescent="0.25">
      <c r="B99" s="3" t="s">
        <v>11</v>
      </c>
      <c r="C99" s="63" t="s">
        <v>248</v>
      </c>
      <c r="D99" s="63" t="s">
        <v>249</v>
      </c>
      <c r="E99" s="73">
        <v>147263</v>
      </c>
      <c r="F99" s="73">
        <v>133461</v>
      </c>
      <c r="G99" s="73">
        <v>146643</v>
      </c>
      <c r="H99" s="73">
        <v>138630</v>
      </c>
      <c r="I99" s="73">
        <v>107541</v>
      </c>
      <c r="J99" s="74">
        <v>108941</v>
      </c>
    </row>
    <row r="100" spans="2:10" x14ac:dyDescent="0.25">
      <c r="B100" s="3" t="s">
        <v>11</v>
      </c>
      <c r="C100" s="63" t="s">
        <v>250</v>
      </c>
      <c r="D100" s="63" t="s">
        <v>251</v>
      </c>
      <c r="E100" s="73">
        <v>24845</v>
      </c>
      <c r="F100" s="73">
        <v>18069</v>
      </c>
      <c r="G100" s="73">
        <v>20768</v>
      </c>
      <c r="H100" s="73">
        <v>24775</v>
      </c>
      <c r="I100" s="73">
        <v>12830</v>
      </c>
      <c r="J100" s="74">
        <v>2783</v>
      </c>
    </row>
    <row r="101" spans="2:10" x14ac:dyDescent="0.25">
      <c r="B101" s="66" t="s">
        <v>11</v>
      </c>
      <c r="C101" s="65" t="s">
        <v>100</v>
      </c>
      <c r="D101" s="65" t="s">
        <v>101</v>
      </c>
      <c r="E101" s="73" t="s">
        <v>336</v>
      </c>
      <c r="F101" s="73" t="s">
        <v>336</v>
      </c>
      <c r="G101" s="73" t="s">
        <v>336</v>
      </c>
      <c r="H101" s="73" t="s">
        <v>336</v>
      </c>
      <c r="I101" s="73" t="s">
        <v>336</v>
      </c>
      <c r="J101" s="74" t="s">
        <v>336</v>
      </c>
    </row>
    <row r="102" spans="2:10" x14ac:dyDescent="0.25">
      <c r="B102" s="3" t="s">
        <v>11</v>
      </c>
      <c r="C102" s="63" t="s">
        <v>252</v>
      </c>
      <c r="D102" s="63" t="s">
        <v>253</v>
      </c>
      <c r="E102" s="73">
        <v>108357</v>
      </c>
      <c r="F102" s="73">
        <v>163192</v>
      </c>
      <c r="G102" s="73">
        <v>69893</v>
      </c>
      <c r="H102" s="73">
        <v>64504</v>
      </c>
      <c r="I102" s="73">
        <v>67443</v>
      </c>
      <c r="J102" s="74">
        <v>65986</v>
      </c>
    </row>
    <row r="103" spans="2:10" x14ac:dyDescent="0.25">
      <c r="B103" s="3" t="s">
        <v>11</v>
      </c>
      <c r="C103" s="63" t="s">
        <v>254</v>
      </c>
      <c r="D103" s="63" t="s">
        <v>255</v>
      </c>
      <c r="E103" s="73">
        <v>1051485</v>
      </c>
      <c r="F103" s="73">
        <v>457381</v>
      </c>
      <c r="G103" s="73">
        <v>642899</v>
      </c>
      <c r="H103" s="73">
        <v>574513</v>
      </c>
      <c r="I103" s="73">
        <v>620117</v>
      </c>
      <c r="J103" s="74">
        <v>728961</v>
      </c>
    </row>
    <row r="104" spans="2:10" x14ac:dyDescent="0.25">
      <c r="B104" s="3" t="s">
        <v>11</v>
      </c>
      <c r="C104" s="63" t="s">
        <v>256</v>
      </c>
      <c r="D104" s="63" t="s">
        <v>257</v>
      </c>
      <c r="E104" s="73">
        <v>546366</v>
      </c>
      <c r="F104" s="73">
        <v>599317</v>
      </c>
      <c r="G104" s="73">
        <v>599323</v>
      </c>
      <c r="H104" s="73">
        <v>571634</v>
      </c>
      <c r="I104" s="73">
        <v>452059</v>
      </c>
      <c r="J104" s="74">
        <v>536290</v>
      </c>
    </row>
    <row r="105" spans="2:10" x14ac:dyDescent="0.25">
      <c r="B105" s="3" t="s">
        <v>11</v>
      </c>
      <c r="C105" s="63" t="s">
        <v>258</v>
      </c>
      <c r="D105" s="63" t="s">
        <v>259</v>
      </c>
      <c r="E105" s="73">
        <v>17476</v>
      </c>
      <c r="F105" s="73">
        <v>15282</v>
      </c>
      <c r="G105" s="73">
        <v>12864</v>
      </c>
      <c r="H105" s="73">
        <v>8737</v>
      </c>
      <c r="I105" s="73">
        <v>1494</v>
      </c>
      <c r="J105" s="74">
        <v>2053</v>
      </c>
    </row>
    <row r="106" spans="2:10" x14ac:dyDescent="0.25">
      <c r="B106" s="3" t="s">
        <v>11</v>
      </c>
      <c r="C106" s="63" t="s">
        <v>260</v>
      </c>
      <c r="D106" s="63" t="s">
        <v>261</v>
      </c>
      <c r="E106" s="73">
        <v>24685</v>
      </c>
      <c r="F106" s="73">
        <v>21707</v>
      </c>
      <c r="G106" s="73">
        <v>22058</v>
      </c>
      <c r="H106" s="73">
        <v>17820</v>
      </c>
      <c r="I106" s="73">
        <v>14709</v>
      </c>
      <c r="J106" s="74">
        <v>5049</v>
      </c>
    </row>
    <row r="107" spans="2:10" x14ac:dyDescent="0.25">
      <c r="B107" s="3" t="s">
        <v>11</v>
      </c>
      <c r="C107" s="63" t="s">
        <v>262</v>
      </c>
      <c r="D107" s="63" t="s">
        <v>263</v>
      </c>
      <c r="E107" s="73">
        <v>8559</v>
      </c>
      <c r="F107" s="73">
        <v>10794</v>
      </c>
      <c r="G107" s="73">
        <v>9479</v>
      </c>
      <c r="H107" s="73">
        <v>6701</v>
      </c>
      <c r="I107" s="73">
        <v>5683</v>
      </c>
      <c r="J107" s="74">
        <v>1953</v>
      </c>
    </row>
    <row r="108" spans="2:10" x14ac:dyDescent="0.25">
      <c r="B108" s="3" t="s">
        <v>11</v>
      </c>
      <c r="C108" s="63" t="s">
        <v>264</v>
      </c>
      <c r="D108" s="63" t="s">
        <v>265</v>
      </c>
      <c r="E108" s="73">
        <v>263241</v>
      </c>
      <c r="F108" s="73">
        <v>265221</v>
      </c>
      <c r="G108" s="73">
        <v>238244</v>
      </c>
      <c r="H108" s="73">
        <v>244319</v>
      </c>
      <c r="I108" s="73">
        <v>49784</v>
      </c>
      <c r="J108" s="74">
        <v>80512</v>
      </c>
    </row>
    <row r="109" spans="2:10" x14ac:dyDescent="0.25">
      <c r="B109" s="66" t="s">
        <v>11</v>
      </c>
      <c r="C109" s="65" t="s">
        <v>102</v>
      </c>
      <c r="D109" s="65" t="s">
        <v>103</v>
      </c>
      <c r="E109" s="73">
        <v>30717</v>
      </c>
      <c r="F109" s="73">
        <v>32872</v>
      </c>
      <c r="G109" s="73">
        <v>32131</v>
      </c>
      <c r="H109" s="73">
        <v>25511</v>
      </c>
      <c r="I109" s="73">
        <v>20618</v>
      </c>
      <c r="J109" s="74">
        <v>22828</v>
      </c>
    </row>
    <row r="110" spans="2:10" x14ac:dyDescent="0.25">
      <c r="B110" s="3" t="s">
        <v>11</v>
      </c>
      <c r="C110" s="63" t="s">
        <v>266</v>
      </c>
      <c r="D110" s="63" t="s">
        <v>267</v>
      </c>
      <c r="E110" s="73">
        <v>42763</v>
      </c>
      <c r="F110" s="73">
        <v>40457</v>
      </c>
      <c r="G110" s="73">
        <v>36382</v>
      </c>
      <c r="H110" s="73">
        <v>36043</v>
      </c>
      <c r="I110" s="73">
        <v>29134</v>
      </c>
      <c r="J110" s="74">
        <v>14048</v>
      </c>
    </row>
    <row r="111" spans="2:10" x14ac:dyDescent="0.25">
      <c r="B111" s="3" t="s">
        <v>11</v>
      </c>
      <c r="C111" s="63" t="s">
        <v>268</v>
      </c>
      <c r="D111" s="63" t="s">
        <v>269</v>
      </c>
      <c r="E111" s="73">
        <v>148198</v>
      </c>
      <c r="F111" s="73">
        <v>132420</v>
      </c>
      <c r="G111" s="73">
        <v>128598</v>
      </c>
      <c r="H111" s="73">
        <v>109788</v>
      </c>
      <c r="I111" s="73">
        <v>6771</v>
      </c>
      <c r="J111" s="74">
        <v>22223</v>
      </c>
    </row>
    <row r="112" spans="2:10" x14ac:dyDescent="0.25">
      <c r="B112" s="3" t="s">
        <v>11</v>
      </c>
      <c r="C112" s="63" t="s">
        <v>270</v>
      </c>
      <c r="D112" s="63" t="s">
        <v>271</v>
      </c>
      <c r="E112" s="73">
        <v>46532</v>
      </c>
      <c r="F112" s="73">
        <v>106181</v>
      </c>
      <c r="G112" s="73">
        <v>102366</v>
      </c>
      <c r="H112" s="73">
        <v>177076</v>
      </c>
      <c r="I112" s="73">
        <v>162645</v>
      </c>
      <c r="J112" s="74">
        <v>23961</v>
      </c>
    </row>
    <row r="113" spans="2:10" x14ac:dyDescent="0.25">
      <c r="B113" s="3" t="s">
        <v>11</v>
      </c>
      <c r="C113" s="63" t="s">
        <v>272</v>
      </c>
      <c r="D113" s="63" t="s">
        <v>273</v>
      </c>
      <c r="E113" s="73">
        <v>63850</v>
      </c>
      <c r="F113" s="73">
        <v>53802</v>
      </c>
      <c r="G113" s="73">
        <v>4434</v>
      </c>
      <c r="H113" s="73">
        <v>103827</v>
      </c>
      <c r="I113" s="73">
        <v>82854</v>
      </c>
      <c r="J113" s="74">
        <v>22071</v>
      </c>
    </row>
    <row r="114" spans="2:10" x14ac:dyDescent="0.25">
      <c r="B114" s="3" t="s">
        <v>11</v>
      </c>
      <c r="C114" s="65" t="s">
        <v>274</v>
      </c>
      <c r="D114" s="65" t="s">
        <v>275</v>
      </c>
      <c r="E114" s="73">
        <v>399724</v>
      </c>
      <c r="F114" s="73">
        <v>738958</v>
      </c>
      <c r="G114" s="73">
        <v>401210</v>
      </c>
      <c r="H114" s="73">
        <v>347452</v>
      </c>
      <c r="I114" s="73">
        <v>298864</v>
      </c>
      <c r="J114" s="74">
        <v>360255</v>
      </c>
    </row>
    <row r="115" spans="2:10" x14ac:dyDescent="0.25">
      <c r="B115" s="66" t="s">
        <v>11</v>
      </c>
      <c r="C115" s="65" t="s">
        <v>104</v>
      </c>
      <c r="D115" s="65" t="s">
        <v>105</v>
      </c>
      <c r="E115" s="73">
        <v>635997</v>
      </c>
      <c r="F115" s="73">
        <v>1468429</v>
      </c>
      <c r="G115" s="73">
        <v>790197</v>
      </c>
      <c r="H115" s="73">
        <v>137282</v>
      </c>
      <c r="I115" s="73">
        <v>1728</v>
      </c>
      <c r="J115" s="74">
        <v>74708</v>
      </c>
    </row>
    <row r="116" spans="2:10" x14ac:dyDescent="0.25">
      <c r="B116" s="3" t="s">
        <v>11</v>
      </c>
      <c r="C116" s="63" t="s">
        <v>276</v>
      </c>
      <c r="D116" s="63" t="s">
        <v>277</v>
      </c>
      <c r="E116" s="73">
        <v>505214</v>
      </c>
      <c r="F116" s="73">
        <v>420412</v>
      </c>
      <c r="G116" s="73">
        <v>33391</v>
      </c>
      <c r="H116" s="73">
        <v>0</v>
      </c>
      <c r="I116" s="73">
        <v>0</v>
      </c>
      <c r="J116" s="74">
        <v>0</v>
      </c>
    </row>
    <row r="117" spans="2:10" x14ac:dyDescent="0.25">
      <c r="B117" s="66" t="s">
        <v>11</v>
      </c>
      <c r="C117" s="65" t="s">
        <v>106</v>
      </c>
      <c r="D117" s="65" t="s">
        <v>107</v>
      </c>
      <c r="E117" s="73">
        <v>173745</v>
      </c>
      <c r="F117" s="73">
        <v>161540</v>
      </c>
      <c r="G117" s="73">
        <v>2874</v>
      </c>
      <c r="H117" s="73">
        <v>0</v>
      </c>
      <c r="I117" s="73">
        <v>0</v>
      </c>
      <c r="J117" s="74">
        <v>0</v>
      </c>
    </row>
    <row r="118" spans="2:10" x14ac:dyDescent="0.25">
      <c r="B118" s="66" t="s">
        <v>11</v>
      </c>
      <c r="C118" s="65" t="s">
        <v>108</v>
      </c>
      <c r="D118" s="65" t="s">
        <v>109</v>
      </c>
      <c r="E118" s="73">
        <v>45072</v>
      </c>
      <c r="F118" s="73">
        <v>10345</v>
      </c>
      <c r="G118" s="73">
        <v>0</v>
      </c>
      <c r="H118" s="73">
        <v>0</v>
      </c>
      <c r="I118" s="73">
        <v>0</v>
      </c>
      <c r="J118" s="74">
        <v>0</v>
      </c>
    </row>
    <row r="119" spans="2:10" x14ac:dyDescent="0.25">
      <c r="B119" s="3" t="s">
        <v>11</v>
      </c>
      <c r="C119" s="63" t="s">
        <v>278</v>
      </c>
      <c r="D119" s="63" t="s">
        <v>279</v>
      </c>
      <c r="E119" s="73">
        <v>18970</v>
      </c>
      <c r="F119" s="73">
        <v>6205</v>
      </c>
      <c r="G119" s="73">
        <v>0</v>
      </c>
      <c r="H119" s="73">
        <v>0</v>
      </c>
      <c r="I119" s="73">
        <v>6313</v>
      </c>
      <c r="J119" s="74">
        <v>17102</v>
      </c>
    </row>
    <row r="120" spans="2:10" x14ac:dyDescent="0.25">
      <c r="B120" s="3" t="s">
        <v>11</v>
      </c>
      <c r="C120" s="63" t="s">
        <v>280</v>
      </c>
      <c r="D120" s="63" t="s">
        <v>281</v>
      </c>
      <c r="E120" s="73">
        <v>18101</v>
      </c>
      <c r="F120" s="73">
        <v>17569</v>
      </c>
      <c r="G120" s="73">
        <v>15191</v>
      </c>
      <c r="H120" s="73">
        <v>10774</v>
      </c>
      <c r="I120" s="73">
        <v>9410</v>
      </c>
      <c r="J120" s="74">
        <v>10733</v>
      </c>
    </row>
    <row r="121" spans="2:10" x14ac:dyDescent="0.25">
      <c r="B121" s="3" t="s">
        <v>11</v>
      </c>
      <c r="C121" s="63" t="s">
        <v>282</v>
      </c>
      <c r="D121" s="63" t="s">
        <v>283</v>
      </c>
      <c r="E121" s="73">
        <v>32983</v>
      </c>
      <c r="F121" s="73">
        <v>28802</v>
      </c>
      <c r="G121" s="73">
        <v>39260</v>
      </c>
      <c r="H121" s="73">
        <v>38523</v>
      </c>
      <c r="I121" s="73">
        <v>49499</v>
      </c>
      <c r="J121" s="74">
        <v>1127</v>
      </c>
    </row>
    <row r="122" spans="2:10" x14ac:dyDescent="0.25">
      <c r="B122" s="3" t="s">
        <v>11</v>
      </c>
      <c r="C122" s="63" t="s">
        <v>284</v>
      </c>
      <c r="D122" s="63" t="s">
        <v>285</v>
      </c>
      <c r="E122" s="73">
        <v>9656</v>
      </c>
      <c r="F122" s="73">
        <v>9347</v>
      </c>
      <c r="G122" s="73">
        <v>9374</v>
      </c>
      <c r="H122" s="73">
        <v>8081</v>
      </c>
      <c r="I122" s="73">
        <v>10884</v>
      </c>
      <c r="J122" s="74">
        <v>7553</v>
      </c>
    </row>
    <row r="123" spans="2:10" x14ac:dyDescent="0.25">
      <c r="B123" s="3" t="s">
        <v>11</v>
      </c>
      <c r="C123" s="63" t="s">
        <v>286</v>
      </c>
      <c r="D123" s="63" t="s">
        <v>287</v>
      </c>
      <c r="E123" s="73">
        <v>12174</v>
      </c>
      <c r="F123" s="73">
        <v>11946</v>
      </c>
      <c r="G123" s="73">
        <v>10073</v>
      </c>
      <c r="H123" s="73">
        <v>4039</v>
      </c>
      <c r="I123" s="73">
        <v>3054</v>
      </c>
      <c r="J123" s="74">
        <v>693</v>
      </c>
    </row>
    <row r="124" spans="2:10" x14ac:dyDescent="0.25">
      <c r="B124" s="3" t="s">
        <v>11</v>
      </c>
      <c r="C124" s="63" t="s">
        <v>288</v>
      </c>
      <c r="D124" s="63" t="s">
        <v>289</v>
      </c>
      <c r="E124" s="73">
        <v>47544</v>
      </c>
      <c r="F124" s="73">
        <v>45250</v>
      </c>
      <c r="G124" s="73">
        <v>45422</v>
      </c>
      <c r="H124" s="73">
        <v>36590</v>
      </c>
      <c r="I124" s="73">
        <v>33362</v>
      </c>
      <c r="J124" s="74">
        <v>13207</v>
      </c>
    </row>
    <row r="125" spans="2:10" x14ac:dyDescent="0.25">
      <c r="B125" s="66" t="s">
        <v>11</v>
      </c>
      <c r="C125" s="65" t="s">
        <v>110</v>
      </c>
      <c r="D125" s="65" t="s">
        <v>111</v>
      </c>
      <c r="E125" s="73">
        <v>54900</v>
      </c>
      <c r="F125" s="73">
        <v>28860</v>
      </c>
      <c r="G125" s="73">
        <v>25060</v>
      </c>
      <c r="H125" s="73">
        <v>17286</v>
      </c>
      <c r="I125" s="73">
        <v>8510</v>
      </c>
      <c r="J125" s="74">
        <v>13961</v>
      </c>
    </row>
    <row r="126" spans="2:10" x14ac:dyDescent="0.25">
      <c r="B126" s="3" t="s">
        <v>11</v>
      </c>
      <c r="C126" s="63" t="s">
        <v>290</v>
      </c>
      <c r="D126" s="63" t="s">
        <v>291</v>
      </c>
      <c r="E126" s="73">
        <v>24152</v>
      </c>
      <c r="F126" s="73">
        <v>22599</v>
      </c>
      <c r="G126" s="73">
        <v>22230</v>
      </c>
      <c r="H126" s="73">
        <v>21352</v>
      </c>
      <c r="I126" s="73">
        <v>14760</v>
      </c>
      <c r="J126" s="74">
        <v>12392</v>
      </c>
    </row>
    <row r="127" spans="2:10" x14ac:dyDescent="0.25">
      <c r="B127" s="66" t="s">
        <v>11</v>
      </c>
      <c r="C127" s="65" t="s">
        <v>112</v>
      </c>
      <c r="D127" s="65" t="s">
        <v>113</v>
      </c>
      <c r="E127" s="73">
        <v>27738</v>
      </c>
      <c r="F127" s="73">
        <v>24976</v>
      </c>
      <c r="G127" s="73">
        <v>22576</v>
      </c>
      <c r="H127" s="73">
        <v>4874</v>
      </c>
      <c r="I127" s="73">
        <v>7236</v>
      </c>
      <c r="J127" s="74">
        <v>8961</v>
      </c>
    </row>
    <row r="128" spans="2:10" x14ac:dyDescent="0.25">
      <c r="B128" s="3" t="s">
        <v>11</v>
      </c>
      <c r="C128" s="63" t="s">
        <v>292</v>
      </c>
      <c r="D128" s="63" t="s">
        <v>293</v>
      </c>
      <c r="E128" s="73">
        <v>9449</v>
      </c>
      <c r="F128" s="73">
        <v>8887</v>
      </c>
      <c r="G128" s="73">
        <v>8914</v>
      </c>
      <c r="H128" s="73">
        <v>7653</v>
      </c>
      <c r="I128" s="73">
        <v>6757</v>
      </c>
      <c r="J128" s="74">
        <v>7855</v>
      </c>
    </row>
    <row r="129" spans="2:10" x14ac:dyDescent="0.25">
      <c r="B129" s="66" t="s">
        <v>11</v>
      </c>
      <c r="C129" s="65" t="s">
        <v>114</v>
      </c>
      <c r="D129" s="65" t="s">
        <v>115</v>
      </c>
      <c r="E129" s="73" t="s">
        <v>336</v>
      </c>
      <c r="F129" s="73" t="s">
        <v>336</v>
      </c>
      <c r="G129" s="73" t="s">
        <v>336</v>
      </c>
      <c r="H129" s="73" t="s">
        <v>336</v>
      </c>
      <c r="I129" s="73" t="s">
        <v>336</v>
      </c>
      <c r="J129" s="74" t="s">
        <v>336</v>
      </c>
    </row>
    <row r="130" spans="2:10" x14ac:dyDescent="0.25">
      <c r="B130" s="3" t="s">
        <v>11</v>
      </c>
      <c r="C130" s="63" t="s">
        <v>294</v>
      </c>
      <c r="D130" s="63" t="s">
        <v>295</v>
      </c>
      <c r="E130" s="73">
        <v>26267</v>
      </c>
      <c r="F130" s="73">
        <v>12949</v>
      </c>
      <c r="G130" s="73">
        <v>20353</v>
      </c>
      <c r="H130" s="73">
        <v>20676</v>
      </c>
      <c r="I130" s="73">
        <v>16650</v>
      </c>
      <c r="J130" s="74">
        <v>19207</v>
      </c>
    </row>
    <row r="131" spans="2:10" x14ac:dyDescent="0.25">
      <c r="B131" s="3" t="s">
        <v>11</v>
      </c>
      <c r="C131" s="63" t="s">
        <v>296</v>
      </c>
      <c r="D131" s="63" t="s">
        <v>297</v>
      </c>
      <c r="E131" s="73">
        <v>80104</v>
      </c>
      <c r="F131" s="73">
        <v>71091</v>
      </c>
      <c r="G131" s="73">
        <v>19852</v>
      </c>
      <c r="H131" s="73">
        <v>49375</v>
      </c>
      <c r="I131" s="73">
        <v>67181</v>
      </c>
      <c r="J131" s="74">
        <v>11310</v>
      </c>
    </row>
    <row r="132" spans="2:10" x14ac:dyDescent="0.25">
      <c r="B132" s="3" t="s">
        <v>11</v>
      </c>
      <c r="C132" s="63" t="s">
        <v>298</v>
      </c>
      <c r="D132" s="63" t="s">
        <v>299</v>
      </c>
      <c r="E132" s="73">
        <v>9202</v>
      </c>
      <c r="F132" s="73">
        <v>8510</v>
      </c>
      <c r="G132" s="73">
        <v>8675</v>
      </c>
      <c r="H132" s="73">
        <v>6372</v>
      </c>
      <c r="I132" s="73">
        <v>6667</v>
      </c>
      <c r="J132" s="74">
        <v>3526</v>
      </c>
    </row>
    <row r="133" spans="2:10" x14ac:dyDescent="0.25">
      <c r="B133" s="3" t="s">
        <v>11</v>
      </c>
      <c r="C133" s="63" t="s">
        <v>300</v>
      </c>
      <c r="D133" s="63" t="s">
        <v>301</v>
      </c>
      <c r="E133" s="73" t="s">
        <v>336</v>
      </c>
      <c r="F133" s="73" t="s">
        <v>336</v>
      </c>
      <c r="G133" s="73" t="s">
        <v>336</v>
      </c>
      <c r="H133" s="73" t="s">
        <v>336</v>
      </c>
      <c r="I133" s="73" t="s">
        <v>336</v>
      </c>
      <c r="J133" s="74" t="s">
        <v>336</v>
      </c>
    </row>
    <row r="134" spans="2:10" x14ac:dyDescent="0.25">
      <c r="B134" s="3" t="s">
        <v>11</v>
      </c>
      <c r="C134" s="63" t="s">
        <v>302</v>
      </c>
      <c r="D134" s="63" t="s">
        <v>303</v>
      </c>
      <c r="E134" s="73" t="s">
        <v>336</v>
      </c>
      <c r="F134" s="73" t="s">
        <v>336</v>
      </c>
      <c r="G134" s="73" t="s">
        <v>336</v>
      </c>
      <c r="H134" s="73" t="s">
        <v>336</v>
      </c>
      <c r="I134" s="73" t="s">
        <v>336</v>
      </c>
      <c r="J134" s="74" t="s">
        <v>336</v>
      </c>
    </row>
    <row r="135" spans="2:10" x14ac:dyDescent="0.25">
      <c r="B135" s="3" t="s">
        <v>11</v>
      </c>
      <c r="C135" s="63" t="s">
        <v>304</v>
      </c>
      <c r="D135" s="63" t="s">
        <v>305</v>
      </c>
      <c r="E135" s="73">
        <v>19964</v>
      </c>
      <c r="F135" s="73">
        <v>19049</v>
      </c>
      <c r="G135" s="73">
        <v>17045</v>
      </c>
      <c r="H135" s="73">
        <v>15497</v>
      </c>
      <c r="I135" s="73">
        <v>3313</v>
      </c>
      <c r="J135" s="74">
        <v>4208</v>
      </c>
    </row>
    <row r="136" spans="2:10" x14ac:dyDescent="0.25">
      <c r="B136" s="3" t="s">
        <v>11</v>
      </c>
      <c r="C136" s="63" t="s">
        <v>306</v>
      </c>
      <c r="D136" s="63" t="s">
        <v>307</v>
      </c>
      <c r="E136" s="73">
        <v>13621</v>
      </c>
      <c r="F136" s="73">
        <v>25039</v>
      </c>
      <c r="G136" s="73">
        <v>13237</v>
      </c>
      <c r="H136" s="73">
        <v>8763</v>
      </c>
      <c r="I136" s="73">
        <v>7360</v>
      </c>
      <c r="J136" s="74">
        <v>1384</v>
      </c>
    </row>
    <row r="137" spans="2:10" x14ac:dyDescent="0.25">
      <c r="B137" s="3" t="s">
        <v>11</v>
      </c>
      <c r="C137" s="63" t="s">
        <v>308</v>
      </c>
      <c r="D137" s="63" t="s">
        <v>309</v>
      </c>
      <c r="E137" s="73">
        <v>62718</v>
      </c>
      <c r="F137" s="73">
        <v>78402</v>
      </c>
      <c r="G137" s="73">
        <v>87311</v>
      </c>
      <c r="H137" s="73" t="s">
        <v>336</v>
      </c>
      <c r="I137" s="73" t="s">
        <v>336</v>
      </c>
      <c r="J137" s="74" t="s">
        <v>336</v>
      </c>
    </row>
    <row r="138" spans="2:10" x14ac:dyDescent="0.25">
      <c r="B138" s="66" t="s">
        <v>11</v>
      </c>
      <c r="C138" s="65" t="s">
        <v>116</v>
      </c>
      <c r="D138" s="65" t="s">
        <v>117</v>
      </c>
      <c r="E138" s="73">
        <v>39645</v>
      </c>
      <c r="F138" s="73">
        <v>59983</v>
      </c>
      <c r="G138" s="73">
        <v>38750</v>
      </c>
      <c r="H138" s="73">
        <v>27041</v>
      </c>
      <c r="I138" s="73">
        <v>36605</v>
      </c>
      <c r="J138" s="74">
        <v>36387</v>
      </c>
    </row>
    <row r="139" spans="2:10" x14ac:dyDescent="0.25">
      <c r="B139" s="3" t="s">
        <v>11</v>
      </c>
      <c r="C139" s="64" t="s">
        <v>310</v>
      </c>
      <c r="D139" s="64" t="s">
        <v>311</v>
      </c>
      <c r="E139" s="73" t="s">
        <v>336</v>
      </c>
      <c r="F139" s="73" t="s">
        <v>336</v>
      </c>
      <c r="G139" s="73" t="s">
        <v>336</v>
      </c>
      <c r="H139" s="73" t="s">
        <v>336</v>
      </c>
      <c r="I139" s="73" t="s">
        <v>336</v>
      </c>
      <c r="J139" s="74" t="s">
        <v>336</v>
      </c>
    </row>
    <row r="140" spans="2:10" x14ac:dyDescent="0.25">
      <c r="B140" s="3" t="s">
        <v>11</v>
      </c>
      <c r="C140" s="63" t="s">
        <v>312</v>
      </c>
      <c r="D140" s="63" t="s">
        <v>313</v>
      </c>
      <c r="E140" s="73">
        <v>20138</v>
      </c>
      <c r="F140" s="73">
        <v>14996</v>
      </c>
      <c r="G140" s="73">
        <v>14615</v>
      </c>
      <c r="H140" s="73" t="s">
        <v>336</v>
      </c>
      <c r="I140" s="73" t="s">
        <v>336</v>
      </c>
      <c r="J140" s="74" t="s">
        <v>336</v>
      </c>
    </row>
    <row r="141" spans="2:10" x14ac:dyDescent="0.25">
      <c r="B141" s="3" t="s">
        <v>11</v>
      </c>
      <c r="C141" s="63" t="s">
        <v>314</v>
      </c>
      <c r="D141" s="63" t="s">
        <v>315</v>
      </c>
      <c r="E141" s="73">
        <v>20960</v>
      </c>
      <c r="F141" s="73">
        <v>20071</v>
      </c>
      <c r="G141" s="73">
        <v>19533</v>
      </c>
      <c r="H141" s="73">
        <v>12702</v>
      </c>
      <c r="I141" s="73">
        <v>14270</v>
      </c>
      <c r="J141" s="74">
        <v>3823</v>
      </c>
    </row>
    <row r="142" spans="2:10" ht="15.75" thickBot="1" x14ac:dyDescent="0.3">
      <c r="B142" s="3" t="s">
        <v>11</v>
      </c>
      <c r="C142" s="63" t="s">
        <v>316</v>
      </c>
      <c r="D142" s="63" t="s">
        <v>317</v>
      </c>
      <c r="E142" s="112">
        <v>11942</v>
      </c>
      <c r="F142" s="112">
        <v>9575</v>
      </c>
      <c r="G142" s="112">
        <v>9774</v>
      </c>
      <c r="H142" s="112">
        <v>6407</v>
      </c>
      <c r="I142" s="112">
        <v>1985</v>
      </c>
      <c r="J142" s="113">
        <v>0</v>
      </c>
    </row>
    <row r="143" spans="2:10" x14ac:dyDescent="0.25">
      <c r="E143" s="62"/>
      <c r="F143" s="62"/>
      <c r="G143" s="62"/>
      <c r="H143" s="62"/>
      <c r="I143" s="62"/>
      <c r="J143" s="62"/>
    </row>
  </sheetData>
  <sortState xmlns:xlrd2="http://schemas.microsoft.com/office/spreadsheetml/2017/richdata2" ref="B5:K151">
    <sortCondition ref="B5:B151" customList="Air Force,Army,Navy,DHA"/>
    <sortCondition ref="C5:C15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143"/>
  <sheetViews>
    <sheetView workbookViewId="0"/>
  </sheetViews>
  <sheetFormatPr defaultColWidth="9.140625" defaultRowHeight="15" x14ac:dyDescent="0.25"/>
  <cols>
    <col min="4" max="4" width="48.5703125" bestFit="1" customWidth="1"/>
    <col min="5" max="5" width="13.85546875" bestFit="1" customWidth="1"/>
    <col min="6" max="6" width="13.28515625" customWidth="1"/>
    <col min="7" max="7" width="14.140625" customWidth="1"/>
    <col min="8" max="8" width="13.7109375" customWidth="1"/>
    <col min="9" max="9" width="14.42578125" customWidth="1"/>
    <col min="10" max="10" width="15.7109375" customWidth="1"/>
    <col min="11" max="11" width="18.85546875" bestFit="1" customWidth="1"/>
    <col min="12" max="12" width="15.7109375" customWidth="1"/>
    <col min="16" max="16" width="17.5703125" customWidth="1"/>
    <col min="17" max="17" width="17.28515625" customWidth="1"/>
    <col min="18" max="18" width="19" customWidth="1"/>
  </cols>
  <sheetData>
    <row r="1" spans="1:18" x14ac:dyDescent="0.25">
      <c r="A1" s="88" t="s">
        <v>322</v>
      </c>
      <c r="B1" s="3"/>
      <c r="C1" s="3"/>
      <c r="D1" s="3"/>
      <c r="E1" s="89"/>
      <c r="F1" s="89"/>
      <c r="G1" s="89"/>
      <c r="H1" s="89"/>
      <c r="I1" s="89"/>
      <c r="J1" s="89"/>
    </row>
    <row r="3" spans="1:18" ht="15.75" thickBot="1" x14ac:dyDescent="0.3">
      <c r="A3" s="89"/>
      <c r="B3" s="66" t="s">
        <v>30</v>
      </c>
      <c r="C3" s="67" t="s">
        <v>31</v>
      </c>
      <c r="D3" s="67" t="s">
        <v>32</v>
      </c>
      <c r="E3" s="90"/>
      <c r="F3" s="88" t="s">
        <v>323</v>
      </c>
      <c r="G3" s="90"/>
      <c r="H3" s="89"/>
      <c r="I3" s="89"/>
      <c r="J3" s="89"/>
    </row>
    <row r="4" spans="1:18" ht="15.75" thickBot="1" x14ac:dyDescent="0.3">
      <c r="A4" s="89"/>
      <c r="B4" s="3"/>
      <c r="C4" s="3"/>
      <c r="D4" s="3"/>
      <c r="E4" s="33" t="s">
        <v>34</v>
      </c>
      <c r="F4" s="33" t="s">
        <v>35</v>
      </c>
      <c r="G4" s="33" t="s">
        <v>36</v>
      </c>
      <c r="H4" s="34" t="s">
        <v>37</v>
      </c>
      <c r="I4" s="34" t="s">
        <v>38</v>
      </c>
      <c r="J4" s="34" t="s">
        <v>328</v>
      </c>
      <c r="K4" s="32" t="s">
        <v>39</v>
      </c>
      <c r="L4" s="13" t="s">
        <v>329</v>
      </c>
      <c r="N4" s="91"/>
      <c r="O4" s="92"/>
      <c r="P4" s="93" t="s">
        <v>38</v>
      </c>
      <c r="Q4" s="94" t="s">
        <v>328</v>
      </c>
      <c r="R4" s="95" t="s">
        <v>329</v>
      </c>
    </row>
    <row r="5" spans="1:18" x14ac:dyDescent="0.25">
      <c r="A5" s="89"/>
      <c r="B5" s="3" t="s">
        <v>12</v>
      </c>
      <c r="C5" s="63" t="s">
        <v>40</v>
      </c>
      <c r="D5" s="63" t="s">
        <v>41</v>
      </c>
      <c r="E5" s="42">
        <v>0</v>
      </c>
      <c r="F5" s="42" t="s">
        <v>336</v>
      </c>
      <c r="G5" s="42">
        <v>0</v>
      </c>
      <c r="H5" s="42">
        <v>37441.93</v>
      </c>
      <c r="I5" s="42">
        <v>6805.24</v>
      </c>
      <c r="J5" s="42">
        <v>37344.43</v>
      </c>
      <c r="K5" s="96">
        <v>0.55207236325074593</v>
      </c>
      <c r="L5" s="17">
        <f t="shared" ref="L5:L36" si="0">IFERROR((J5*K5),"")</f>
        <v>20616.827724352053</v>
      </c>
      <c r="N5" s="97" t="s">
        <v>12</v>
      </c>
      <c r="O5" s="98"/>
      <c r="P5" s="36">
        <f>SUM(I5:I16)</f>
        <v>19330.309999999998</v>
      </c>
      <c r="Q5" s="36">
        <f>SUM(J5:J16)</f>
        <v>37344.43</v>
      </c>
      <c r="R5" s="36">
        <f>SUM(L5:L16)</f>
        <v>20616.827724352053</v>
      </c>
    </row>
    <row r="6" spans="1:18" x14ac:dyDescent="0.25">
      <c r="A6" s="89"/>
      <c r="B6" s="3" t="s">
        <v>12</v>
      </c>
      <c r="C6" s="63" t="s">
        <v>42</v>
      </c>
      <c r="D6" s="63" t="s">
        <v>43</v>
      </c>
      <c r="E6" s="42" t="s">
        <v>336</v>
      </c>
      <c r="F6" s="42" t="s">
        <v>336</v>
      </c>
      <c r="G6" s="42" t="s">
        <v>336</v>
      </c>
      <c r="H6" s="42" t="s">
        <v>336</v>
      </c>
      <c r="I6" s="42" t="s">
        <v>336</v>
      </c>
      <c r="J6" s="42" t="s">
        <v>336</v>
      </c>
      <c r="K6" s="96">
        <v>0.55207236325074593</v>
      </c>
      <c r="L6" s="17" t="str">
        <f t="shared" si="0"/>
        <v/>
      </c>
      <c r="N6" s="97" t="s">
        <v>9</v>
      </c>
      <c r="O6" s="98"/>
      <c r="P6" s="37">
        <f>SUM(I17:I20)</f>
        <v>1297289.82</v>
      </c>
      <c r="Q6" s="37">
        <f>SUM(J17:J20)</f>
        <v>2236470.41</v>
      </c>
      <c r="R6" s="37">
        <f>SUM(L17:L20)</f>
        <v>1234693.5045890647</v>
      </c>
    </row>
    <row r="7" spans="1:18" x14ac:dyDescent="0.25">
      <c r="A7" s="89"/>
      <c r="B7" s="3" t="s">
        <v>12</v>
      </c>
      <c r="C7" s="63" t="s">
        <v>44</v>
      </c>
      <c r="D7" s="63" t="s">
        <v>45</v>
      </c>
      <c r="E7" s="42" t="s">
        <v>336</v>
      </c>
      <c r="F7" s="42" t="s">
        <v>336</v>
      </c>
      <c r="G7" s="42" t="s">
        <v>336</v>
      </c>
      <c r="H7" s="42" t="s">
        <v>336</v>
      </c>
      <c r="I7" s="42" t="s">
        <v>336</v>
      </c>
      <c r="J7" s="42" t="s">
        <v>336</v>
      </c>
      <c r="K7" s="96">
        <v>0.55207236325074593</v>
      </c>
      <c r="L7" s="17" t="str">
        <f t="shared" si="0"/>
        <v/>
      </c>
      <c r="N7" s="97" t="s">
        <v>8</v>
      </c>
      <c r="O7" s="98"/>
      <c r="P7" s="37">
        <f>SUM(I21:I28)</f>
        <v>325820.91000000003</v>
      </c>
      <c r="Q7" s="37">
        <f>SUM(J21:J28)</f>
        <v>326201.02</v>
      </c>
      <c r="R7" s="37">
        <f>SUM(L21:L28)</f>
        <v>180086.56800620386</v>
      </c>
    </row>
    <row r="8" spans="1:18" ht="15.75" thickBot="1" x14ac:dyDescent="0.3">
      <c r="B8" s="3" t="s">
        <v>12</v>
      </c>
      <c r="C8" s="63" t="s">
        <v>46</v>
      </c>
      <c r="D8" s="63" t="s">
        <v>47</v>
      </c>
      <c r="E8" s="42" t="s">
        <v>336</v>
      </c>
      <c r="F8" s="42" t="s">
        <v>336</v>
      </c>
      <c r="G8" s="42" t="s">
        <v>336</v>
      </c>
      <c r="H8" s="42" t="s">
        <v>336</v>
      </c>
      <c r="I8" s="42" t="s">
        <v>336</v>
      </c>
      <c r="J8" s="42" t="s">
        <v>336</v>
      </c>
      <c r="K8" s="96">
        <v>0.55207236325074593</v>
      </c>
      <c r="L8" s="17" t="str">
        <f t="shared" si="0"/>
        <v/>
      </c>
      <c r="N8" s="97" t="s">
        <v>11</v>
      </c>
      <c r="O8" s="98"/>
      <c r="P8" s="37">
        <f>SUM(I28:I142)</f>
        <v>25068155.809999995</v>
      </c>
      <c r="Q8" s="37">
        <f>SUM(J28:J142)</f>
        <v>22359551.350000005</v>
      </c>
      <c r="R8" s="37">
        <f>SUM(L28:L142)</f>
        <v>12344090.355020907</v>
      </c>
    </row>
    <row r="9" spans="1:18" ht="15.75" thickBot="1" x14ac:dyDescent="0.3">
      <c r="B9" s="3" t="s">
        <v>12</v>
      </c>
      <c r="C9" s="63" t="s">
        <v>49</v>
      </c>
      <c r="D9" s="63" t="s">
        <v>50</v>
      </c>
      <c r="E9" s="42">
        <v>0</v>
      </c>
      <c r="F9" s="42">
        <v>27831.84</v>
      </c>
      <c r="G9" s="42">
        <v>6656.21</v>
      </c>
      <c r="H9" s="42">
        <v>0</v>
      </c>
      <c r="I9" s="42" t="s">
        <v>336</v>
      </c>
      <c r="J9" s="42" t="s">
        <v>336</v>
      </c>
      <c r="K9" s="96">
        <v>0.55207236325074593</v>
      </c>
      <c r="L9" s="17" t="str">
        <f t="shared" si="0"/>
        <v/>
      </c>
      <c r="N9" s="99" t="s">
        <v>51</v>
      </c>
      <c r="O9" s="100"/>
      <c r="P9" s="38">
        <f>SUM(I5:I142)</f>
        <v>26710596.849999998</v>
      </c>
      <c r="Q9" s="38">
        <f>SUM(J5:J142)</f>
        <v>24959567.210000005</v>
      </c>
      <c r="R9" s="101">
        <f>SUM(R5:R8)</f>
        <v>13779487.255340528</v>
      </c>
    </row>
    <row r="10" spans="1:18" x14ac:dyDescent="0.25">
      <c r="B10" s="3" t="s">
        <v>12</v>
      </c>
      <c r="C10" s="63" t="s">
        <v>52</v>
      </c>
      <c r="D10" s="63" t="s">
        <v>53</v>
      </c>
      <c r="E10" s="42">
        <v>0</v>
      </c>
      <c r="F10" s="42">
        <v>0</v>
      </c>
      <c r="G10" s="42">
        <v>0</v>
      </c>
      <c r="H10" s="42">
        <v>0</v>
      </c>
      <c r="I10" s="42">
        <v>12525.07</v>
      </c>
      <c r="J10" s="42" t="s">
        <v>336</v>
      </c>
      <c r="K10" s="96">
        <v>0.55207236325074593</v>
      </c>
      <c r="L10" s="17" t="str">
        <f t="shared" si="0"/>
        <v/>
      </c>
    </row>
    <row r="11" spans="1:18" x14ac:dyDescent="0.25">
      <c r="B11" s="3" t="s">
        <v>12</v>
      </c>
      <c r="C11" s="63" t="s">
        <v>54</v>
      </c>
      <c r="D11" s="63" t="s">
        <v>55</v>
      </c>
      <c r="E11" s="42" t="s">
        <v>336</v>
      </c>
      <c r="F11" s="42" t="s">
        <v>336</v>
      </c>
      <c r="G11" s="42" t="s">
        <v>336</v>
      </c>
      <c r="H11" s="42" t="s">
        <v>336</v>
      </c>
      <c r="I11" s="42" t="s">
        <v>336</v>
      </c>
      <c r="J11" s="42" t="s">
        <v>336</v>
      </c>
      <c r="K11" s="96">
        <v>0.55207236325074593</v>
      </c>
      <c r="L11" s="17" t="str">
        <f t="shared" si="0"/>
        <v/>
      </c>
    </row>
    <row r="12" spans="1:18" x14ac:dyDescent="0.25">
      <c r="B12" s="3" t="s">
        <v>12</v>
      </c>
      <c r="C12" s="63" t="s">
        <v>56</v>
      </c>
      <c r="D12" s="63" t="s">
        <v>57</v>
      </c>
      <c r="E12" s="42" t="s">
        <v>336</v>
      </c>
      <c r="F12" s="42" t="s">
        <v>336</v>
      </c>
      <c r="G12" s="42" t="s">
        <v>336</v>
      </c>
      <c r="H12" s="42" t="s">
        <v>336</v>
      </c>
      <c r="I12" s="42" t="s">
        <v>336</v>
      </c>
      <c r="J12" s="42" t="s">
        <v>336</v>
      </c>
      <c r="K12" s="96">
        <v>0.55207236325074593</v>
      </c>
      <c r="L12" s="17" t="str">
        <f t="shared" si="0"/>
        <v/>
      </c>
    </row>
    <row r="13" spans="1:18" x14ac:dyDescent="0.25">
      <c r="B13" s="3" t="s">
        <v>12</v>
      </c>
      <c r="C13" s="63" t="s">
        <v>58</v>
      </c>
      <c r="D13" s="63" t="s">
        <v>59</v>
      </c>
      <c r="E13" s="42" t="s">
        <v>336</v>
      </c>
      <c r="F13" s="42" t="s">
        <v>336</v>
      </c>
      <c r="G13" s="42" t="s">
        <v>336</v>
      </c>
      <c r="H13" s="42" t="s">
        <v>336</v>
      </c>
      <c r="I13" s="42" t="s">
        <v>336</v>
      </c>
      <c r="J13" s="42" t="s">
        <v>336</v>
      </c>
      <c r="K13" s="96">
        <v>0.55207236325074593</v>
      </c>
      <c r="L13" s="17" t="str">
        <f t="shared" si="0"/>
        <v/>
      </c>
    </row>
    <row r="14" spans="1:18" x14ac:dyDescent="0.25">
      <c r="B14" s="3" t="s">
        <v>12</v>
      </c>
      <c r="C14" s="63" t="s">
        <v>60</v>
      </c>
      <c r="D14" s="63" t="s">
        <v>61</v>
      </c>
      <c r="E14" s="42" t="s">
        <v>336</v>
      </c>
      <c r="F14" s="42" t="s">
        <v>336</v>
      </c>
      <c r="G14" s="42" t="s">
        <v>336</v>
      </c>
      <c r="H14" s="42" t="s">
        <v>336</v>
      </c>
      <c r="I14" s="42" t="s">
        <v>336</v>
      </c>
      <c r="J14" s="42" t="s">
        <v>336</v>
      </c>
      <c r="K14" s="96">
        <v>0.55207236325074593</v>
      </c>
      <c r="L14" s="17" t="str">
        <f t="shared" si="0"/>
        <v/>
      </c>
    </row>
    <row r="15" spans="1:18" x14ac:dyDescent="0.25">
      <c r="B15" s="3" t="s">
        <v>12</v>
      </c>
      <c r="C15" s="63" t="s">
        <v>62</v>
      </c>
      <c r="D15" s="63" t="s">
        <v>63</v>
      </c>
      <c r="E15" s="42" t="s">
        <v>336</v>
      </c>
      <c r="F15" s="42" t="s">
        <v>336</v>
      </c>
      <c r="G15" s="42" t="s">
        <v>336</v>
      </c>
      <c r="H15" s="42" t="s">
        <v>336</v>
      </c>
      <c r="I15" s="42" t="s">
        <v>336</v>
      </c>
      <c r="J15" s="42" t="s">
        <v>336</v>
      </c>
      <c r="K15" s="96">
        <v>0.55207236325074593</v>
      </c>
      <c r="L15" s="17" t="str">
        <f t="shared" si="0"/>
        <v/>
      </c>
    </row>
    <row r="16" spans="1:18" x14ac:dyDescent="0.25">
      <c r="B16" s="3" t="s">
        <v>12</v>
      </c>
      <c r="C16" s="63" t="s">
        <v>64</v>
      </c>
      <c r="D16" s="63" t="s">
        <v>65</v>
      </c>
      <c r="E16" s="42">
        <v>0</v>
      </c>
      <c r="F16" s="42" t="s">
        <v>336</v>
      </c>
      <c r="G16" s="42" t="s">
        <v>336</v>
      </c>
      <c r="H16" s="42">
        <v>0</v>
      </c>
      <c r="I16" s="42">
        <v>0</v>
      </c>
      <c r="J16" s="42" t="s">
        <v>336</v>
      </c>
      <c r="K16" s="96">
        <v>0.55207236325074593</v>
      </c>
      <c r="L16" s="17" t="str">
        <f t="shared" si="0"/>
        <v/>
      </c>
    </row>
    <row r="17" spans="2:12" x14ac:dyDescent="0.25">
      <c r="B17" s="3" t="s">
        <v>9</v>
      </c>
      <c r="C17" s="63" t="s">
        <v>66</v>
      </c>
      <c r="D17" s="63" t="s">
        <v>67</v>
      </c>
      <c r="E17" s="42">
        <v>927215.7</v>
      </c>
      <c r="F17" s="42">
        <v>1056291.1100000001</v>
      </c>
      <c r="G17" s="42">
        <v>1431500.85</v>
      </c>
      <c r="H17" s="42">
        <v>1866248.97</v>
      </c>
      <c r="I17" s="42">
        <v>1147185.32</v>
      </c>
      <c r="J17" s="42">
        <v>2150429.6800000002</v>
      </c>
      <c r="K17" s="96">
        <v>0.55207236325074593</v>
      </c>
      <c r="L17" s="17">
        <f t="shared" si="0"/>
        <v>1187192.7954421453</v>
      </c>
    </row>
    <row r="18" spans="2:12" x14ac:dyDescent="0.25">
      <c r="B18" s="3" t="s">
        <v>9</v>
      </c>
      <c r="C18" s="63" t="s">
        <v>68</v>
      </c>
      <c r="D18" s="63" t="s">
        <v>69</v>
      </c>
      <c r="E18" s="42" t="s">
        <v>336</v>
      </c>
      <c r="F18" s="42" t="s">
        <v>336</v>
      </c>
      <c r="G18" s="42" t="s">
        <v>336</v>
      </c>
      <c r="H18" s="42" t="s">
        <v>336</v>
      </c>
      <c r="I18" s="42" t="s">
        <v>336</v>
      </c>
      <c r="J18" s="42" t="s">
        <v>336</v>
      </c>
      <c r="K18" s="96">
        <v>0.55207236325074593</v>
      </c>
      <c r="L18" s="17" t="str">
        <f t="shared" si="0"/>
        <v/>
      </c>
    </row>
    <row r="19" spans="2:12" x14ac:dyDescent="0.25">
      <c r="B19" s="3" t="s">
        <v>9</v>
      </c>
      <c r="C19" s="63" t="s">
        <v>70</v>
      </c>
      <c r="D19" s="63" t="s">
        <v>71</v>
      </c>
      <c r="E19" s="42" t="s">
        <v>336</v>
      </c>
      <c r="F19" s="42" t="s">
        <v>336</v>
      </c>
      <c r="G19" s="42" t="s">
        <v>336</v>
      </c>
      <c r="H19" s="42" t="s">
        <v>336</v>
      </c>
      <c r="I19" s="42" t="s">
        <v>336</v>
      </c>
      <c r="J19" s="42" t="s">
        <v>336</v>
      </c>
      <c r="K19" s="96">
        <v>0.55207236325074593</v>
      </c>
      <c r="L19" s="17" t="str">
        <f t="shared" si="0"/>
        <v/>
      </c>
    </row>
    <row r="20" spans="2:12" x14ac:dyDescent="0.25">
      <c r="B20" s="3" t="s">
        <v>9</v>
      </c>
      <c r="C20" s="63" t="s">
        <v>72</v>
      </c>
      <c r="D20" s="63" t="s">
        <v>73</v>
      </c>
      <c r="E20" s="42">
        <v>61981.01</v>
      </c>
      <c r="F20" s="42">
        <v>117574.21</v>
      </c>
      <c r="G20" s="42">
        <v>39996.160000000003</v>
      </c>
      <c r="H20" s="42">
        <v>29915.33</v>
      </c>
      <c r="I20" s="42">
        <v>150104.5</v>
      </c>
      <c r="J20" s="42">
        <v>86040.73</v>
      </c>
      <c r="K20" s="96">
        <v>0.55207236325074593</v>
      </c>
      <c r="L20" s="17">
        <f t="shared" si="0"/>
        <v>47500.709146919347</v>
      </c>
    </row>
    <row r="21" spans="2:12" x14ac:dyDescent="0.25">
      <c r="B21" s="3" t="s">
        <v>8</v>
      </c>
      <c r="C21" s="63" t="s">
        <v>76</v>
      </c>
      <c r="D21" s="63" t="s">
        <v>77</v>
      </c>
      <c r="E21" s="42">
        <v>0</v>
      </c>
      <c r="F21" s="42">
        <v>0</v>
      </c>
      <c r="G21" s="42" t="s">
        <v>336</v>
      </c>
      <c r="H21" s="42" t="s">
        <v>336</v>
      </c>
      <c r="I21" s="42" t="s">
        <v>336</v>
      </c>
      <c r="J21" s="42" t="s">
        <v>336</v>
      </c>
      <c r="K21" s="96">
        <v>0.55207236325074593</v>
      </c>
      <c r="L21" s="17" t="str">
        <f t="shared" si="0"/>
        <v/>
      </c>
    </row>
    <row r="22" spans="2:12" x14ac:dyDescent="0.25">
      <c r="B22" s="66" t="s">
        <v>8</v>
      </c>
      <c r="C22" s="63" t="s">
        <v>80</v>
      </c>
      <c r="D22" s="63" t="s">
        <v>81</v>
      </c>
      <c r="E22" s="42">
        <v>6255.28</v>
      </c>
      <c r="F22" s="42">
        <v>21097.58</v>
      </c>
      <c r="G22" s="42">
        <v>25156.23</v>
      </c>
      <c r="H22" s="42">
        <v>16639.89</v>
      </c>
      <c r="I22" s="42">
        <v>30286.76</v>
      </c>
      <c r="J22" s="42">
        <v>8143.99</v>
      </c>
      <c r="K22" s="96">
        <v>0.55207236325074593</v>
      </c>
      <c r="L22" s="17">
        <f t="shared" si="0"/>
        <v>4496.0718055904426</v>
      </c>
    </row>
    <row r="23" spans="2:12" x14ac:dyDescent="0.25">
      <c r="B23" s="3" t="s">
        <v>8</v>
      </c>
      <c r="C23" s="63" t="s">
        <v>118</v>
      </c>
      <c r="D23" s="63" t="s">
        <v>119</v>
      </c>
      <c r="E23" s="42" t="s">
        <v>336</v>
      </c>
      <c r="F23" s="42" t="s">
        <v>336</v>
      </c>
      <c r="G23" s="42" t="s">
        <v>336</v>
      </c>
      <c r="H23" s="42" t="s">
        <v>336</v>
      </c>
      <c r="I23" s="42" t="s">
        <v>336</v>
      </c>
      <c r="J23" s="42" t="s">
        <v>336</v>
      </c>
      <c r="K23" s="96">
        <v>0.55207236325074593</v>
      </c>
      <c r="L23" s="17" t="str">
        <f t="shared" si="0"/>
        <v/>
      </c>
    </row>
    <row r="24" spans="2:12" x14ac:dyDescent="0.25">
      <c r="B24" s="3" t="s">
        <v>8</v>
      </c>
      <c r="C24" s="65" t="s">
        <v>120</v>
      </c>
      <c r="D24" s="65" t="s">
        <v>121</v>
      </c>
      <c r="E24" s="42" t="s">
        <v>336</v>
      </c>
      <c r="F24" s="42" t="s">
        <v>336</v>
      </c>
      <c r="G24" s="42" t="s">
        <v>336</v>
      </c>
      <c r="H24" s="42" t="s">
        <v>336</v>
      </c>
      <c r="I24" s="42" t="s">
        <v>336</v>
      </c>
      <c r="J24" s="42" t="s">
        <v>336</v>
      </c>
      <c r="K24" s="96">
        <v>0.55207236325074593</v>
      </c>
      <c r="L24" s="17" t="str">
        <f t="shared" si="0"/>
        <v/>
      </c>
    </row>
    <row r="25" spans="2:12" x14ac:dyDescent="0.25">
      <c r="B25" s="3" t="s">
        <v>8</v>
      </c>
      <c r="C25" s="65" t="s">
        <v>122</v>
      </c>
      <c r="D25" s="65" t="s">
        <v>123</v>
      </c>
      <c r="E25" s="42">
        <v>279301.93</v>
      </c>
      <c r="F25" s="42">
        <v>30757.73</v>
      </c>
      <c r="G25" s="42">
        <v>443071.37</v>
      </c>
      <c r="H25" s="42">
        <v>458730.42</v>
      </c>
      <c r="I25" s="42">
        <v>295534.15000000002</v>
      </c>
      <c r="J25" s="42">
        <v>318057.03000000003</v>
      </c>
      <c r="K25" s="96">
        <v>0.55207236325074593</v>
      </c>
      <c r="L25" s="17">
        <f t="shared" si="0"/>
        <v>175590.49620061342</v>
      </c>
    </row>
    <row r="26" spans="2:12" x14ac:dyDescent="0.25">
      <c r="B26" s="3" t="s">
        <v>8</v>
      </c>
      <c r="C26" s="63" t="s">
        <v>124</v>
      </c>
      <c r="D26" s="63" t="s">
        <v>125</v>
      </c>
      <c r="E26" s="42" t="s">
        <v>336</v>
      </c>
      <c r="F26" s="42" t="s">
        <v>336</v>
      </c>
      <c r="G26" s="42" t="s">
        <v>336</v>
      </c>
      <c r="H26" s="42" t="s">
        <v>336</v>
      </c>
      <c r="I26" s="42" t="s">
        <v>336</v>
      </c>
      <c r="J26" s="42" t="s">
        <v>336</v>
      </c>
      <c r="K26" s="96">
        <v>0.55207236325074593</v>
      </c>
      <c r="L26" s="17" t="str">
        <f t="shared" si="0"/>
        <v/>
      </c>
    </row>
    <row r="27" spans="2:12" x14ac:dyDescent="0.25">
      <c r="B27" s="3" t="s">
        <v>8</v>
      </c>
      <c r="C27" s="65" t="s">
        <v>126</v>
      </c>
      <c r="D27" s="65" t="s">
        <v>127</v>
      </c>
      <c r="E27" s="42" t="s">
        <v>336</v>
      </c>
      <c r="F27" s="42" t="s">
        <v>336</v>
      </c>
      <c r="G27" s="42" t="s">
        <v>336</v>
      </c>
      <c r="H27" s="42" t="s">
        <v>336</v>
      </c>
      <c r="I27" s="42" t="s">
        <v>336</v>
      </c>
      <c r="J27" s="42" t="s">
        <v>336</v>
      </c>
      <c r="K27" s="96">
        <v>0.55207236325074593</v>
      </c>
      <c r="L27" s="17" t="str">
        <f t="shared" si="0"/>
        <v/>
      </c>
    </row>
    <row r="28" spans="2:12" x14ac:dyDescent="0.25">
      <c r="B28" s="3" t="s">
        <v>8</v>
      </c>
      <c r="C28" s="65" t="s">
        <v>128</v>
      </c>
      <c r="D28" s="65" t="s">
        <v>129</v>
      </c>
      <c r="E28" s="42" t="s">
        <v>336</v>
      </c>
      <c r="F28" s="42" t="s">
        <v>336</v>
      </c>
      <c r="G28" s="42" t="s">
        <v>336</v>
      </c>
      <c r="H28" s="42" t="s">
        <v>336</v>
      </c>
      <c r="I28" s="42" t="s">
        <v>336</v>
      </c>
      <c r="J28" s="42" t="s">
        <v>336</v>
      </c>
      <c r="K28" s="96">
        <v>0.55207236325074593</v>
      </c>
      <c r="L28" s="17" t="str">
        <f t="shared" si="0"/>
        <v/>
      </c>
    </row>
    <row r="29" spans="2:12" x14ac:dyDescent="0.25">
      <c r="B29" s="3" t="s">
        <v>11</v>
      </c>
      <c r="C29" s="63" t="s">
        <v>130</v>
      </c>
      <c r="D29" s="63" t="s">
        <v>131</v>
      </c>
      <c r="E29" s="42" t="s">
        <v>336</v>
      </c>
      <c r="F29" s="42" t="s">
        <v>336</v>
      </c>
      <c r="G29" s="42" t="s">
        <v>336</v>
      </c>
      <c r="H29" s="42" t="s">
        <v>336</v>
      </c>
      <c r="I29" s="42" t="s">
        <v>336</v>
      </c>
      <c r="J29" s="42" t="s">
        <v>336</v>
      </c>
      <c r="K29" s="96">
        <v>0.55207236325074593</v>
      </c>
      <c r="L29" s="17" t="str">
        <f t="shared" si="0"/>
        <v/>
      </c>
    </row>
    <row r="30" spans="2:12" x14ac:dyDescent="0.25">
      <c r="B30" s="3" t="s">
        <v>11</v>
      </c>
      <c r="C30" s="63" t="s">
        <v>132</v>
      </c>
      <c r="D30" s="63" t="s">
        <v>133</v>
      </c>
      <c r="E30" s="42" t="s">
        <v>336</v>
      </c>
      <c r="F30" s="42" t="s">
        <v>336</v>
      </c>
      <c r="G30" s="42" t="s">
        <v>336</v>
      </c>
      <c r="H30" s="42" t="s">
        <v>336</v>
      </c>
      <c r="I30" s="42" t="s">
        <v>336</v>
      </c>
      <c r="J30" s="42" t="s">
        <v>336</v>
      </c>
      <c r="K30" s="96">
        <v>0.55207236325074593</v>
      </c>
      <c r="L30" s="17" t="str">
        <f t="shared" si="0"/>
        <v/>
      </c>
    </row>
    <row r="31" spans="2:12" x14ac:dyDescent="0.25">
      <c r="B31" s="3" t="s">
        <v>11</v>
      </c>
      <c r="C31" s="63" t="s">
        <v>134</v>
      </c>
      <c r="D31" s="63" t="s">
        <v>135</v>
      </c>
      <c r="E31" s="42" t="s">
        <v>336</v>
      </c>
      <c r="F31" s="42" t="s">
        <v>336</v>
      </c>
      <c r="G31" s="42" t="s">
        <v>336</v>
      </c>
      <c r="H31" s="42" t="s">
        <v>336</v>
      </c>
      <c r="I31" s="42" t="s">
        <v>336</v>
      </c>
      <c r="J31" s="42" t="s">
        <v>336</v>
      </c>
      <c r="K31" s="96">
        <v>0.55207236325074593</v>
      </c>
      <c r="L31" s="17" t="str">
        <f t="shared" si="0"/>
        <v/>
      </c>
    </row>
    <row r="32" spans="2:12" x14ac:dyDescent="0.25">
      <c r="B32" s="3" t="s">
        <v>11</v>
      </c>
      <c r="C32" s="63" t="s">
        <v>136</v>
      </c>
      <c r="D32" s="63" t="s">
        <v>137</v>
      </c>
      <c r="E32" s="42">
        <v>62348.43</v>
      </c>
      <c r="F32" s="42">
        <v>157414.92000000001</v>
      </c>
      <c r="G32" s="42">
        <v>171928.06</v>
      </c>
      <c r="H32" s="42">
        <v>38598.28</v>
      </c>
      <c r="I32" s="42">
        <v>261722.99</v>
      </c>
      <c r="J32" s="42">
        <v>53842.16</v>
      </c>
      <c r="K32" s="96">
        <v>0.55207236325074593</v>
      </c>
      <c r="L32" s="17">
        <f t="shared" si="0"/>
        <v>29724.768513724786</v>
      </c>
    </row>
    <row r="33" spans="2:16" x14ac:dyDescent="0.25">
      <c r="B33" s="3" t="s">
        <v>11</v>
      </c>
      <c r="C33" s="63" t="s">
        <v>138</v>
      </c>
      <c r="D33" s="63" t="s">
        <v>139</v>
      </c>
      <c r="E33" s="42">
        <v>261509.94</v>
      </c>
      <c r="F33" s="42">
        <v>623108.15</v>
      </c>
      <c r="G33" s="42">
        <v>939913.89</v>
      </c>
      <c r="H33" s="42">
        <v>966283.88</v>
      </c>
      <c r="I33" s="42">
        <v>910221.07</v>
      </c>
      <c r="J33" s="42">
        <v>446832.77</v>
      </c>
      <c r="K33" s="96">
        <v>0.55207236325074593</v>
      </c>
      <c r="L33" s="17">
        <f t="shared" si="0"/>
        <v>246684.02331177701</v>
      </c>
    </row>
    <row r="34" spans="2:16" x14ac:dyDescent="0.25">
      <c r="B34" s="3" t="s">
        <v>11</v>
      </c>
      <c r="C34" s="63" t="s">
        <v>140</v>
      </c>
      <c r="D34" s="63" t="s">
        <v>141</v>
      </c>
      <c r="E34" s="42" t="s">
        <v>336</v>
      </c>
      <c r="F34" s="42" t="s">
        <v>336</v>
      </c>
      <c r="G34" s="42" t="s">
        <v>336</v>
      </c>
      <c r="H34" s="42" t="s">
        <v>336</v>
      </c>
      <c r="I34" s="42" t="s">
        <v>336</v>
      </c>
      <c r="J34" s="42" t="s">
        <v>336</v>
      </c>
      <c r="K34" s="96">
        <v>0.55207236325074593</v>
      </c>
      <c r="L34" s="17" t="str">
        <f t="shared" si="0"/>
        <v/>
      </c>
    </row>
    <row r="35" spans="2:16" x14ac:dyDescent="0.25">
      <c r="B35" s="3" t="s">
        <v>11</v>
      </c>
      <c r="C35" s="63" t="s">
        <v>142</v>
      </c>
      <c r="D35" s="63" t="s">
        <v>143</v>
      </c>
      <c r="E35" s="42" t="s">
        <v>336</v>
      </c>
      <c r="F35" s="42" t="s">
        <v>336</v>
      </c>
      <c r="G35" s="42" t="s">
        <v>336</v>
      </c>
      <c r="H35" s="42" t="s">
        <v>336</v>
      </c>
      <c r="I35" s="42" t="s">
        <v>336</v>
      </c>
      <c r="J35" s="42" t="s">
        <v>336</v>
      </c>
      <c r="K35" s="96">
        <v>0.55207236325074593</v>
      </c>
      <c r="L35" s="17" t="str">
        <f t="shared" si="0"/>
        <v/>
      </c>
    </row>
    <row r="36" spans="2:16" x14ac:dyDescent="0.25">
      <c r="B36" s="3" t="s">
        <v>11</v>
      </c>
      <c r="C36" s="63" t="s">
        <v>144</v>
      </c>
      <c r="D36" s="63" t="s">
        <v>145</v>
      </c>
      <c r="E36" s="42" t="s">
        <v>336</v>
      </c>
      <c r="F36" s="42" t="s">
        <v>336</v>
      </c>
      <c r="G36" s="42" t="s">
        <v>336</v>
      </c>
      <c r="H36" s="42" t="s">
        <v>336</v>
      </c>
      <c r="I36" s="42" t="s">
        <v>336</v>
      </c>
      <c r="J36" s="42" t="s">
        <v>336</v>
      </c>
      <c r="K36" s="96">
        <v>0.55207236325074593</v>
      </c>
      <c r="L36" s="17" t="str">
        <f t="shared" si="0"/>
        <v/>
      </c>
    </row>
    <row r="37" spans="2:16" x14ac:dyDescent="0.25">
      <c r="B37" s="3" t="s">
        <v>11</v>
      </c>
      <c r="C37" s="63" t="s">
        <v>146</v>
      </c>
      <c r="D37" s="63" t="s">
        <v>147</v>
      </c>
      <c r="E37" s="42" t="s">
        <v>336</v>
      </c>
      <c r="F37" s="42" t="s">
        <v>336</v>
      </c>
      <c r="G37" s="42" t="s">
        <v>336</v>
      </c>
      <c r="H37" s="42" t="s">
        <v>336</v>
      </c>
      <c r="I37" s="42" t="s">
        <v>336</v>
      </c>
      <c r="J37" s="42" t="s">
        <v>336</v>
      </c>
      <c r="K37" s="96">
        <v>0.55207236325074593</v>
      </c>
      <c r="L37" s="17" t="str">
        <f t="shared" ref="L37:L68" si="1">IFERROR((J37*K37),"")</f>
        <v/>
      </c>
      <c r="P37" s="102"/>
    </row>
    <row r="38" spans="2:16" x14ac:dyDescent="0.25">
      <c r="B38" s="3" t="s">
        <v>11</v>
      </c>
      <c r="C38" s="63" t="s">
        <v>148</v>
      </c>
      <c r="D38" s="63" t="s">
        <v>149</v>
      </c>
      <c r="E38" s="42">
        <v>49878.36</v>
      </c>
      <c r="F38" s="42">
        <v>311261.75</v>
      </c>
      <c r="G38" s="42">
        <v>395812.67</v>
      </c>
      <c r="H38" s="42">
        <v>617431.15</v>
      </c>
      <c r="I38" s="42">
        <v>283806.53000000003</v>
      </c>
      <c r="J38" s="42">
        <v>99868.38</v>
      </c>
      <c r="K38" s="96">
        <v>0.55207236325074593</v>
      </c>
      <c r="L38" s="17">
        <f t="shared" si="1"/>
        <v>55134.572560623536</v>
      </c>
    </row>
    <row r="39" spans="2:16" x14ac:dyDescent="0.25">
      <c r="B39" s="3" t="s">
        <v>11</v>
      </c>
      <c r="C39" s="63" t="s">
        <v>150</v>
      </c>
      <c r="D39" s="63" t="s">
        <v>151</v>
      </c>
      <c r="E39" s="42" t="s">
        <v>336</v>
      </c>
      <c r="F39" s="42" t="s">
        <v>336</v>
      </c>
      <c r="G39" s="42" t="s">
        <v>336</v>
      </c>
      <c r="H39" s="42" t="s">
        <v>336</v>
      </c>
      <c r="I39" s="42" t="s">
        <v>336</v>
      </c>
      <c r="J39" s="42" t="s">
        <v>336</v>
      </c>
      <c r="K39" s="96">
        <v>0.55207236325074593</v>
      </c>
      <c r="L39" s="17" t="str">
        <f t="shared" si="1"/>
        <v/>
      </c>
    </row>
    <row r="40" spans="2:16" x14ac:dyDescent="0.25">
      <c r="B40" s="3" t="s">
        <v>11</v>
      </c>
      <c r="C40" s="63" t="s">
        <v>152</v>
      </c>
      <c r="D40" s="63" t="s">
        <v>153</v>
      </c>
      <c r="E40" s="42" t="s">
        <v>336</v>
      </c>
      <c r="F40" s="42" t="s">
        <v>336</v>
      </c>
      <c r="G40" s="42" t="s">
        <v>336</v>
      </c>
      <c r="H40" s="42" t="s">
        <v>336</v>
      </c>
      <c r="I40" s="42" t="s">
        <v>336</v>
      </c>
      <c r="J40" s="42" t="s">
        <v>336</v>
      </c>
      <c r="K40" s="96">
        <v>0.55207236325074593</v>
      </c>
      <c r="L40" s="17" t="str">
        <f t="shared" si="1"/>
        <v/>
      </c>
    </row>
    <row r="41" spans="2:16" x14ac:dyDescent="0.25">
      <c r="B41" s="3" t="s">
        <v>11</v>
      </c>
      <c r="C41" s="63" t="s">
        <v>154</v>
      </c>
      <c r="D41" s="63" t="s">
        <v>155</v>
      </c>
      <c r="E41" s="42" t="s">
        <v>336</v>
      </c>
      <c r="F41" s="42" t="s">
        <v>336</v>
      </c>
      <c r="G41" s="42" t="s">
        <v>336</v>
      </c>
      <c r="H41" s="42" t="s">
        <v>336</v>
      </c>
      <c r="I41" s="42" t="s">
        <v>336</v>
      </c>
      <c r="J41" s="42" t="s">
        <v>336</v>
      </c>
      <c r="K41" s="96">
        <v>0.55207236325074593</v>
      </c>
      <c r="L41" s="17" t="str">
        <f t="shared" si="1"/>
        <v/>
      </c>
    </row>
    <row r="42" spans="2:16" x14ac:dyDescent="0.25">
      <c r="B42" s="66" t="s">
        <v>11</v>
      </c>
      <c r="C42" s="63" t="s">
        <v>74</v>
      </c>
      <c r="D42" s="63" t="s">
        <v>75</v>
      </c>
      <c r="E42" s="42">
        <v>268541.89</v>
      </c>
      <c r="F42" s="42">
        <v>261778.21</v>
      </c>
      <c r="G42" s="42">
        <v>110574.55</v>
      </c>
      <c r="H42" s="42">
        <v>94777.45</v>
      </c>
      <c r="I42" s="42">
        <v>119905.66</v>
      </c>
      <c r="J42" s="42">
        <v>21817.72</v>
      </c>
      <c r="K42" s="96">
        <v>0.55207236325074593</v>
      </c>
      <c r="L42" s="17">
        <f t="shared" si="1"/>
        <v>12044.960241143066</v>
      </c>
    </row>
    <row r="43" spans="2:16" x14ac:dyDescent="0.25">
      <c r="B43" s="66" t="s">
        <v>11</v>
      </c>
      <c r="C43" s="63" t="s">
        <v>78</v>
      </c>
      <c r="D43" s="63" t="s">
        <v>79</v>
      </c>
      <c r="E43" s="42">
        <v>765075.68</v>
      </c>
      <c r="F43" s="42">
        <v>623110.6</v>
      </c>
      <c r="G43" s="42">
        <v>841712.25</v>
      </c>
      <c r="H43" s="42">
        <v>345397.24</v>
      </c>
      <c r="I43" s="42">
        <v>439031.11</v>
      </c>
      <c r="J43" s="42">
        <v>352188.57</v>
      </c>
      <c r="K43" s="96">
        <v>0.55207236325074593</v>
      </c>
      <c r="L43" s="17">
        <f t="shared" si="1"/>
        <v>194433.57614980076</v>
      </c>
    </row>
    <row r="44" spans="2:16" x14ac:dyDescent="0.25">
      <c r="B44" s="3" t="s">
        <v>11</v>
      </c>
      <c r="C44" s="63" t="s">
        <v>156</v>
      </c>
      <c r="D44" s="63" t="s">
        <v>157</v>
      </c>
      <c r="E44" s="42">
        <v>110111.48</v>
      </c>
      <c r="F44" s="42">
        <v>362609.3</v>
      </c>
      <c r="G44" s="42">
        <v>233871.96</v>
      </c>
      <c r="H44" s="42">
        <v>380926.18</v>
      </c>
      <c r="I44" s="42">
        <v>316561.86</v>
      </c>
      <c r="J44" s="42">
        <v>186301.19</v>
      </c>
      <c r="K44" s="96">
        <v>0.55207236325074593</v>
      </c>
      <c r="L44" s="17">
        <f t="shared" si="1"/>
        <v>102851.73823972624</v>
      </c>
    </row>
    <row r="45" spans="2:16" x14ac:dyDescent="0.25">
      <c r="B45" s="3" t="s">
        <v>11</v>
      </c>
      <c r="C45" s="63" t="s">
        <v>158</v>
      </c>
      <c r="D45" s="63" t="s">
        <v>159</v>
      </c>
      <c r="E45" s="42" t="s">
        <v>336</v>
      </c>
      <c r="F45" s="42" t="s">
        <v>336</v>
      </c>
      <c r="G45" s="42" t="s">
        <v>336</v>
      </c>
      <c r="H45" s="42" t="s">
        <v>336</v>
      </c>
      <c r="I45" s="42" t="s">
        <v>336</v>
      </c>
      <c r="J45" s="42" t="s">
        <v>336</v>
      </c>
      <c r="K45" s="96">
        <v>0.55207236325074593</v>
      </c>
      <c r="L45" s="17" t="str">
        <f t="shared" si="1"/>
        <v/>
      </c>
    </row>
    <row r="46" spans="2:16" x14ac:dyDescent="0.25">
      <c r="B46" s="66" t="s">
        <v>11</v>
      </c>
      <c r="C46" s="65" t="s">
        <v>82</v>
      </c>
      <c r="D46" s="65" t="s">
        <v>83</v>
      </c>
      <c r="E46" s="42" t="s">
        <v>336</v>
      </c>
      <c r="F46" s="42" t="s">
        <v>336</v>
      </c>
      <c r="G46" s="42" t="s">
        <v>336</v>
      </c>
      <c r="H46" s="42" t="s">
        <v>336</v>
      </c>
      <c r="I46" s="42" t="s">
        <v>336</v>
      </c>
      <c r="J46" s="42" t="s">
        <v>336</v>
      </c>
      <c r="K46" s="96">
        <v>0.55207236325074593</v>
      </c>
      <c r="L46" s="17" t="str">
        <f t="shared" si="1"/>
        <v/>
      </c>
    </row>
    <row r="47" spans="2:16" x14ac:dyDescent="0.25">
      <c r="B47" s="3" t="s">
        <v>11</v>
      </c>
      <c r="C47" s="63" t="s">
        <v>160</v>
      </c>
      <c r="D47" s="63" t="s">
        <v>161</v>
      </c>
      <c r="E47" s="42" t="s">
        <v>336</v>
      </c>
      <c r="F47" s="42" t="s">
        <v>336</v>
      </c>
      <c r="G47" s="42" t="s">
        <v>336</v>
      </c>
      <c r="H47" s="42" t="s">
        <v>336</v>
      </c>
      <c r="I47" s="42" t="s">
        <v>336</v>
      </c>
      <c r="J47" s="42" t="s">
        <v>336</v>
      </c>
      <c r="K47" s="96">
        <v>0.55207236325074593</v>
      </c>
      <c r="L47" s="17" t="str">
        <f t="shared" si="1"/>
        <v/>
      </c>
    </row>
    <row r="48" spans="2:16" x14ac:dyDescent="0.25">
      <c r="B48" s="66" t="s">
        <v>11</v>
      </c>
      <c r="C48" s="65" t="s">
        <v>84</v>
      </c>
      <c r="D48" s="65" t="s">
        <v>85</v>
      </c>
      <c r="E48" s="42">
        <v>16275.8</v>
      </c>
      <c r="F48" s="42">
        <v>78840.490000000005</v>
      </c>
      <c r="G48" s="42">
        <v>34977.800000000003</v>
      </c>
      <c r="H48" s="42">
        <v>0</v>
      </c>
      <c r="I48" s="42">
        <v>0</v>
      </c>
      <c r="J48" s="42">
        <v>0</v>
      </c>
      <c r="K48" s="96">
        <v>0.55207236325074593</v>
      </c>
      <c r="L48" s="17">
        <f t="shared" si="1"/>
        <v>0</v>
      </c>
    </row>
    <row r="49" spans="2:12" x14ac:dyDescent="0.25">
      <c r="B49" s="3" t="s">
        <v>11</v>
      </c>
      <c r="C49" s="65" t="s">
        <v>162</v>
      </c>
      <c r="D49" s="65" t="s">
        <v>163</v>
      </c>
      <c r="E49" s="42">
        <v>743455.28</v>
      </c>
      <c r="F49" s="42">
        <v>703330.92</v>
      </c>
      <c r="G49" s="42">
        <v>424539.88</v>
      </c>
      <c r="H49" s="42">
        <v>304047.75</v>
      </c>
      <c r="I49" s="42">
        <v>145541.37</v>
      </c>
      <c r="J49" s="42">
        <v>62943.360000000001</v>
      </c>
      <c r="K49" s="96">
        <v>0.55207236325074593</v>
      </c>
      <c r="L49" s="17">
        <f t="shared" si="1"/>
        <v>34749.289506142472</v>
      </c>
    </row>
    <row r="50" spans="2:12" x14ac:dyDescent="0.25">
      <c r="B50" s="3" t="s">
        <v>11</v>
      </c>
      <c r="C50" s="63" t="s">
        <v>164</v>
      </c>
      <c r="D50" s="63" t="s">
        <v>165</v>
      </c>
      <c r="E50" s="42">
        <v>13461.2</v>
      </c>
      <c r="F50" s="42">
        <v>372153.32</v>
      </c>
      <c r="G50" s="42">
        <v>470094.28</v>
      </c>
      <c r="H50" s="42">
        <v>399979.71</v>
      </c>
      <c r="I50" s="42">
        <v>249640.66</v>
      </c>
      <c r="J50" s="42">
        <v>352688.94</v>
      </c>
      <c r="K50" s="96">
        <v>0.55207236325074593</v>
      </c>
      <c r="L50" s="17">
        <f t="shared" si="1"/>
        <v>194709.81659820053</v>
      </c>
    </row>
    <row r="51" spans="2:12" x14ac:dyDescent="0.25">
      <c r="B51" s="3" t="s">
        <v>11</v>
      </c>
      <c r="C51" s="63" t="s">
        <v>166</v>
      </c>
      <c r="D51" s="63" t="s">
        <v>167</v>
      </c>
      <c r="E51" s="42" t="s">
        <v>336</v>
      </c>
      <c r="F51" s="42" t="s">
        <v>336</v>
      </c>
      <c r="G51" s="42" t="s">
        <v>336</v>
      </c>
      <c r="H51" s="42" t="s">
        <v>336</v>
      </c>
      <c r="I51" s="42" t="s">
        <v>336</v>
      </c>
      <c r="J51" s="42" t="s">
        <v>336</v>
      </c>
      <c r="K51" s="96">
        <v>0.55207236325074593</v>
      </c>
      <c r="L51" s="17" t="str">
        <f t="shared" si="1"/>
        <v/>
      </c>
    </row>
    <row r="52" spans="2:12" x14ac:dyDescent="0.25">
      <c r="B52" s="3" t="s">
        <v>11</v>
      </c>
      <c r="C52" s="63" t="s">
        <v>168</v>
      </c>
      <c r="D52" s="63" t="s">
        <v>169</v>
      </c>
      <c r="E52" s="42" t="s">
        <v>336</v>
      </c>
      <c r="F52" s="42" t="s">
        <v>336</v>
      </c>
      <c r="G52" s="42" t="s">
        <v>336</v>
      </c>
      <c r="H52" s="42" t="s">
        <v>336</v>
      </c>
      <c r="I52" s="42" t="s">
        <v>336</v>
      </c>
      <c r="J52" s="42" t="s">
        <v>336</v>
      </c>
      <c r="K52" s="96">
        <v>0.55207236325074593</v>
      </c>
      <c r="L52" s="17" t="str">
        <f t="shared" si="1"/>
        <v/>
      </c>
    </row>
    <row r="53" spans="2:12" x14ac:dyDescent="0.25">
      <c r="B53" s="3" t="s">
        <v>11</v>
      </c>
      <c r="C53" s="63" t="s">
        <v>170</v>
      </c>
      <c r="D53" s="63" t="s">
        <v>171</v>
      </c>
      <c r="E53" s="42" t="s">
        <v>336</v>
      </c>
      <c r="F53" s="42" t="s">
        <v>336</v>
      </c>
      <c r="G53" s="42" t="s">
        <v>336</v>
      </c>
      <c r="H53" s="42" t="s">
        <v>336</v>
      </c>
      <c r="I53" s="42" t="s">
        <v>336</v>
      </c>
      <c r="J53" s="42" t="s">
        <v>336</v>
      </c>
      <c r="K53" s="96">
        <v>0.55207236325074593</v>
      </c>
      <c r="L53" s="17" t="str">
        <f t="shared" si="1"/>
        <v/>
      </c>
    </row>
    <row r="54" spans="2:12" x14ac:dyDescent="0.25">
      <c r="B54" s="3" t="s">
        <v>11</v>
      </c>
      <c r="C54" s="63" t="s">
        <v>172</v>
      </c>
      <c r="D54" s="63" t="s">
        <v>173</v>
      </c>
      <c r="E54" s="42">
        <v>466971.41</v>
      </c>
      <c r="F54" s="42">
        <v>1487087.73</v>
      </c>
      <c r="G54" s="42">
        <v>894335.37</v>
      </c>
      <c r="H54" s="42">
        <v>1176697.73</v>
      </c>
      <c r="I54" s="42">
        <v>824657.48</v>
      </c>
      <c r="J54" s="42">
        <v>317250.84000000003</v>
      </c>
      <c r="K54" s="96">
        <v>0.55207236325074593</v>
      </c>
      <c r="L54" s="17">
        <f t="shared" si="1"/>
        <v>175145.4209820843</v>
      </c>
    </row>
    <row r="55" spans="2:12" x14ac:dyDescent="0.25">
      <c r="B55" s="3" t="s">
        <v>11</v>
      </c>
      <c r="C55" s="63" t="s">
        <v>174</v>
      </c>
      <c r="D55" s="63" t="s">
        <v>175</v>
      </c>
      <c r="E55" s="42">
        <v>72400.009999999995</v>
      </c>
      <c r="F55" s="42">
        <v>299542.18</v>
      </c>
      <c r="G55" s="42">
        <v>92595.41</v>
      </c>
      <c r="H55" s="42">
        <v>147362.14000000001</v>
      </c>
      <c r="I55" s="42">
        <v>78877.33</v>
      </c>
      <c r="J55" s="42">
        <v>55061.17</v>
      </c>
      <c r="K55" s="96">
        <v>0.55207236325074593</v>
      </c>
      <c r="L55" s="17">
        <f t="shared" si="1"/>
        <v>30397.750245251074</v>
      </c>
    </row>
    <row r="56" spans="2:12" x14ac:dyDescent="0.25">
      <c r="B56" s="3" t="s">
        <v>11</v>
      </c>
      <c r="C56" s="63" t="s">
        <v>176</v>
      </c>
      <c r="D56" s="63" t="s">
        <v>177</v>
      </c>
      <c r="E56" s="42">
        <v>69961.02</v>
      </c>
      <c r="F56" s="42">
        <v>294250.33</v>
      </c>
      <c r="G56" s="42">
        <v>101600.3</v>
      </c>
      <c r="H56" s="42">
        <v>93769.79</v>
      </c>
      <c r="I56" s="42">
        <v>129738.06</v>
      </c>
      <c r="J56" s="42">
        <v>63286.879999999997</v>
      </c>
      <c r="K56" s="96">
        <v>0.55207236325074593</v>
      </c>
      <c r="L56" s="17">
        <f t="shared" si="1"/>
        <v>34938.937404366363</v>
      </c>
    </row>
    <row r="57" spans="2:12" x14ac:dyDescent="0.25">
      <c r="B57" s="3" t="s">
        <v>11</v>
      </c>
      <c r="C57" s="63" t="s">
        <v>178</v>
      </c>
      <c r="D57" s="63" t="s">
        <v>179</v>
      </c>
      <c r="E57" s="42" t="s">
        <v>336</v>
      </c>
      <c r="F57" s="42" t="s">
        <v>336</v>
      </c>
      <c r="G57" s="42" t="s">
        <v>336</v>
      </c>
      <c r="H57" s="42" t="s">
        <v>336</v>
      </c>
      <c r="I57" s="42" t="s">
        <v>336</v>
      </c>
      <c r="J57" s="42" t="s">
        <v>336</v>
      </c>
      <c r="K57" s="96">
        <v>0.55207236325074593</v>
      </c>
      <c r="L57" s="17" t="str">
        <f t="shared" si="1"/>
        <v/>
      </c>
    </row>
    <row r="58" spans="2:12" x14ac:dyDescent="0.25">
      <c r="B58" s="3" t="s">
        <v>11</v>
      </c>
      <c r="C58" s="63" t="s">
        <v>180</v>
      </c>
      <c r="D58" s="63" t="s">
        <v>181</v>
      </c>
      <c r="E58" s="42" t="s">
        <v>336</v>
      </c>
      <c r="F58" s="42" t="s">
        <v>336</v>
      </c>
      <c r="G58" s="42" t="s">
        <v>336</v>
      </c>
      <c r="H58" s="42" t="s">
        <v>336</v>
      </c>
      <c r="I58" s="42" t="s">
        <v>336</v>
      </c>
      <c r="J58" s="42" t="s">
        <v>336</v>
      </c>
      <c r="K58" s="96">
        <v>0.55207236325074593</v>
      </c>
      <c r="L58" s="17" t="str">
        <f t="shared" si="1"/>
        <v/>
      </c>
    </row>
    <row r="59" spans="2:12" x14ac:dyDescent="0.25">
      <c r="B59" s="3" t="s">
        <v>11</v>
      </c>
      <c r="C59" s="63" t="s">
        <v>182</v>
      </c>
      <c r="D59" s="63" t="s">
        <v>183</v>
      </c>
      <c r="E59" s="42">
        <v>1470072.48</v>
      </c>
      <c r="F59" s="42">
        <v>1336129.0900000001</v>
      </c>
      <c r="G59" s="42">
        <v>2735819.05</v>
      </c>
      <c r="H59" s="42">
        <v>2923079.75</v>
      </c>
      <c r="I59" s="42">
        <v>1710694.07</v>
      </c>
      <c r="J59" s="42">
        <v>2692007.22</v>
      </c>
      <c r="K59" s="96">
        <v>0.55207236325074593</v>
      </c>
      <c r="L59" s="17">
        <f t="shared" si="1"/>
        <v>1486182.7878334709</v>
      </c>
    </row>
    <row r="60" spans="2:12" x14ac:dyDescent="0.25">
      <c r="B60" s="3" t="s">
        <v>11</v>
      </c>
      <c r="C60" s="63" t="s">
        <v>184</v>
      </c>
      <c r="D60" s="63" t="s">
        <v>185</v>
      </c>
      <c r="E60" s="42">
        <v>31244.39</v>
      </c>
      <c r="F60" s="42">
        <v>11376.49</v>
      </c>
      <c r="G60" s="42" t="s">
        <v>336</v>
      </c>
      <c r="H60" s="42" t="s">
        <v>336</v>
      </c>
      <c r="I60" s="42" t="s">
        <v>336</v>
      </c>
      <c r="J60" s="42" t="s">
        <v>336</v>
      </c>
      <c r="K60" s="96">
        <v>0.55207236325074593</v>
      </c>
      <c r="L60" s="17" t="str">
        <f t="shared" si="1"/>
        <v/>
      </c>
    </row>
    <row r="61" spans="2:12" x14ac:dyDescent="0.25">
      <c r="B61" s="3" t="s">
        <v>11</v>
      </c>
      <c r="C61" s="63" t="s">
        <v>186</v>
      </c>
      <c r="D61" s="63" t="s">
        <v>187</v>
      </c>
      <c r="E61" s="42" t="s">
        <v>336</v>
      </c>
      <c r="F61" s="42" t="s">
        <v>336</v>
      </c>
      <c r="G61" s="42" t="s">
        <v>336</v>
      </c>
      <c r="H61" s="42" t="s">
        <v>336</v>
      </c>
      <c r="I61" s="42" t="s">
        <v>336</v>
      </c>
      <c r="J61" s="42" t="s">
        <v>336</v>
      </c>
      <c r="K61" s="96">
        <v>0.55207236325074593</v>
      </c>
      <c r="L61" s="17" t="str">
        <f t="shared" si="1"/>
        <v/>
      </c>
    </row>
    <row r="62" spans="2:12" x14ac:dyDescent="0.25">
      <c r="B62" s="66" t="s">
        <v>11</v>
      </c>
      <c r="C62" s="65" t="s">
        <v>86</v>
      </c>
      <c r="D62" s="65" t="s">
        <v>87</v>
      </c>
      <c r="E62" s="42" t="s">
        <v>336</v>
      </c>
      <c r="F62" s="42" t="s">
        <v>336</v>
      </c>
      <c r="G62" s="42" t="s">
        <v>336</v>
      </c>
      <c r="H62" s="42" t="s">
        <v>336</v>
      </c>
      <c r="I62" s="42" t="s">
        <v>336</v>
      </c>
      <c r="J62" s="42" t="s">
        <v>336</v>
      </c>
      <c r="K62" s="96">
        <v>0.55207236325074593</v>
      </c>
      <c r="L62" s="17" t="str">
        <f t="shared" si="1"/>
        <v/>
      </c>
    </row>
    <row r="63" spans="2:12" x14ac:dyDescent="0.25">
      <c r="B63" s="3" t="s">
        <v>11</v>
      </c>
      <c r="C63" s="63" t="s">
        <v>188</v>
      </c>
      <c r="D63" s="63" t="s">
        <v>189</v>
      </c>
      <c r="E63" s="42">
        <v>138645.85</v>
      </c>
      <c r="F63" s="42">
        <v>74085.5</v>
      </c>
      <c r="G63" s="42">
        <v>43218.64</v>
      </c>
      <c r="H63" s="42">
        <v>141801.97</v>
      </c>
      <c r="I63" s="42">
        <v>98381.6</v>
      </c>
      <c r="J63" s="42">
        <v>16225.69</v>
      </c>
      <c r="K63" s="96">
        <v>0.55207236325074593</v>
      </c>
      <c r="L63" s="17">
        <f t="shared" si="1"/>
        <v>8957.7550236739953</v>
      </c>
    </row>
    <row r="64" spans="2:12" x14ac:dyDescent="0.25">
      <c r="B64" s="3" t="s">
        <v>11</v>
      </c>
      <c r="C64" s="63" t="s">
        <v>190</v>
      </c>
      <c r="D64" s="63" t="s">
        <v>191</v>
      </c>
      <c r="E64" s="42" t="s">
        <v>336</v>
      </c>
      <c r="F64" s="42" t="s">
        <v>336</v>
      </c>
      <c r="G64" s="42" t="s">
        <v>336</v>
      </c>
      <c r="H64" s="42" t="s">
        <v>336</v>
      </c>
      <c r="I64" s="42" t="s">
        <v>336</v>
      </c>
      <c r="J64" s="42" t="s">
        <v>336</v>
      </c>
      <c r="K64" s="96">
        <v>0.55207236325074593</v>
      </c>
      <c r="L64" s="17" t="str">
        <f t="shared" si="1"/>
        <v/>
      </c>
    </row>
    <row r="65" spans="2:12" x14ac:dyDescent="0.25">
      <c r="B65" s="3" t="s">
        <v>11</v>
      </c>
      <c r="C65" s="63" t="s">
        <v>192</v>
      </c>
      <c r="D65" s="63" t="s">
        <v>193</v>
      </c>
      <c r="E65" s="42" t="s">
        <v>336</v>
      </c>
      <c r="F65" s="42" t="s">
        <v>336</v>
      </c>
      <c r="G65" s="42" t="s">
        <v>336</v>
      </c>
      <c r="H65" s="42" t="s">
        <v>336</v>
      </c>
      <c r="I65" s="42" t="s">
        <v>336</v>
      </c>
      <c r="J65" s="42" t="s">
        <v>336</v>
      </c>
      <c r="K65" s="96">
        <v>0.55207236325074593</v>
      </c>
      <c r="L65" s="17" t="str">
        <f t="shared" si="1"/>
        <v/>
      </c>
    </row>
    <row r="66" spans="2:12" x14ac:dyDescent="0.25">
      <c r="B66" s="3" t="s">
        <v>11</v>
      </c>
      <c r="C66" s="63" t="s">
        <v>194</v>
      </c>
      <c r="D66" s="63" t="s">
        <v>195</v>
      </c>
      <c r="E66" s="42">
        <v>71745.3</v>
      </c>
      <c r="F66" s="42">
        <v>12283.05</v>
      </c>
      <c r="G66" s="42">
        <v>20777.060000000001</v>
      </c>
      <c r="H66" s="42">
        <v>151086.57999999999</v>
      </c>
      <c r="I66" s="42">
        <v>186414.25</v>
      </c>
      <c r="J66" s="42">
        <v>149954.1</v>
      </c>
      <c r="K66" s="96">
        <v>0.55207236325074593</v>
      </c>
      <c r="L66" s="17">
        <f t="shared" si="1"/>
        <v>82785.514366138683</v>
      </c>
    </row>
    <row r="67" spans="2:12" x14ac:dyDescent="0.25">
      <c r="B67" s="3" t="s">
        <v>11</v>
      </c>
      <c r="C67" s="63" t="s">
        <v>196</v>
      </c>
      <c r="D67" s="63" t="s">
        <v>197</v>
      </c>
      <c r="E67" s="42">
        <v>25986.71</v>
      </c>
      <c r="F67" s="42">
        <v>23167.58</v>
      </c>
      <c r="G67" s="42">
        <v>0</v>
      </c>
      <c r="H67" s="42">
        <v>0</v>
      </c>
      <c r="I67" s="42" t="s">
        <v>336</v>
      </c>
      <c r="J67" s="42" t="s">
        <v>336</v>
      </c>
      <c r="K67" s="96">
        <v>0.55207236325074593</v>
      </c>
      <c r="L67" s="17" t="str">
        <f t="shared" si="1"/>
        <v/>
      </c>
    </row>
    <row r="68" spans="2:12" x14ac:dyDescent="0.25">
      <c r="B68" s="3" t="s">
        <v>11</v>
      </c>
      <c r="C68" s="63" t="s">
        <v>198</v>
      </c>
      <c r="D68" s="63" t="s">
        <v>199</v>
      </c>
      <c r="E68" s="42" t="s">
        <v>336</v>
      </c>
      <c r="F68" s="42" t="s">
        <v>336</v>
      </c>
      <c r="G68" s="42" t="s">
        <v>336</v>
      </c>
      <c r="H68" s="42" t="s">
        <v>336</v>
      </c>
      <c r="I68" s="42" t="s">
        <v>336</v>
      </c>
      <c r="J68" s="42" t="s">
        <v>336</v>
      </c>
      <c r="K68" s="96">
        <v>0.55207236325074593</v>
      </c>
      <c r="L68" s="17" t="str">
        <f t="shared" si="1"/>
        <v/>
      </c>
    </row>
    <row r="69" spans="2:12" x14ac:dyDescent="0.25">
      <c r="B69" s="3" t="s">
        <v>11</v>
      </c>
      <c r="C69" s="63" t="s">
        <v>200</v>
      </c>
      <c r="D69" s="63" t="s">
        <v>201</v>
      </c>
      <c r="E69" s="42">
        <v>19572.05</v>
      </c>
      <c r="F69" s="42">
        <v>61808.27</v>
      </c>
      <c r="G69" s="42">
        <v>33484.76</v>
      </c>
      <c r="H69" s="42">
        <v>21752.11</v>
      </c>
      <c r="I69" s="42">
        <v>2346.33</v>
      </c>
      <c r="J69" s="42">
        <v>5720.06</v>
      </c>
      <c r="K69" s="96">
        <v>0.55207236325074593</v>
      </c>
      <c r="L69" s="17">
        <f t="shared" ref="L69:L100" si="2">IFERROR((J69*K69),"")</f>
        <v>3157.8870421360621</v>
      </c>
    </row>
    <row r="70" spans="2:12" x14ac:dyDescent="0.25">
      <c r="B70" s="3" t="s">
        <v>11</v>
      </c>
      <c r="C70" s="63" t="s">
        <v>202</v>
      </c>
      <c r="D70" s="63" t="s">
        <v>203</v>
      </c>
      <c r="E70" s="42" t="s">
        <v>336</v>
      </c>
      <c r="F70" s="42" t="s">
        <v>336</v>
      </c>
      <c r="G70" s="42" t="s">
        <v>336</v>
      </c>
      <c r="H70" s="42" t="s">
        <v>336</v>
      </c>
      <c r="I70" s="42" t="s">
        <v>336</v>
      </c>
      <c r="J70" s="42" t="s">
        <v>336</v>
      </c>
      <c r="K70" s="96">
        <v>0.55207236325074593</v>
      </c>
      <c r="L70" s="17" t="str">
        <f t="shared" si="2"/>
        <v/>
      </c>
    </row>
    <row r="71" spans="2:12" x14ac:dyDescent="0.25">
      <c r="B71" s="3" t="s">
        <v>11</v>
      </c>
      <c r="C71" s="65" t="s">
        <v>204</v>
      </c>
      <c r="D71" s="65" t="s">
        <v>205</v>
      </c>
      <c r="E71" s="42">
        <v>11793705.939999999</v>
      </c>
      <c r="F71" s="42">
        <v>8990294.9399999995</v>
      </c>
      <c r="G71" s="42">
        <v>9155468.2899999991</v>
      </c>
      <c r="H71" s="42">
        <v>8052028.7999999998</v>
      </c>
      <c r="I71" s="42">
        <v>5897832.1299999999</v>
      </c>
      <c r="J71" s="42">
        <v>6784773.7800000003</v>
      </c>
      <c r="K71" s="96">
        <v>0.55207236325074593</v>
      </c>
      <c r="L71" s="17">
        <f t="shared" si="2"/>
        <v>3745686.0948462966</v>
      </c>
    </row>
    <row r="72" spans="2:12" x14ac:dyDescent="0.25">
      <c r="B72" s="66" t="s">
        <v>11</v>
      </c>
      <c r="C72" s="65" t="s">
        <v>88</v>
      </c>
      <c r="D72" s="65" t="s">
        <v>89</v>
      </c>
      <c r="E72" s="42" t="s">
        <v>336</v>
      </c>
      <c r="F72" s="42" t="s">
        <v>336</v>
      </c>
      <c r="G72" s="42" t="s">
        <v>336</v>
      </c>
      <c r="H72" s="42" t="s">
        <v>336</v>
      </c>
      <c r="I72" s="42" t="s">
        <v>336</v>
      </c>
      <c r="J72" s="42" t="s">
        <v>336</v>
      </c>
      <c r="K72" s="96">
        <v>0.55207236325074593</v>
      </c>
      <c r="L72" s="17" t="str">
        <f t="shared" si="2"/>
        <v/>
      </c>
    </row>
    <row r="73" spans="2:12" x14ac:dyDescent="0.25">
      <c r="B73" s="3" t="s">
        <v>11</v>
      </c>
      <c r="C73" s="65" t="s">
        <v>206</v>
      </c>
      <c r="D73" s="65" t="s">
        <v>207</v>
      </c>
      <c r="E73" s="42" t="s">
        <v>336</v>
      </c>
      <c r="F73" s="42" t="s">
        <v>336</v>
      </c>
      <c r="G73" s="42" t="s">
        <v>336</v>
      </c>
      <c r="H73" s="42" t="s">
        <v>336</v>
      </c>
      <c r="I73" s="42" t="s">
        <v>336</v>
      </c>
      <c r="J73" s="42" t="s">
        <v>336</v>
      </c>
      <c r="K73" s="96">
        <v>0.55207236325074593</v>
      </c>
      <c r="L73" s="17" t="str">
        <f t="shared" si="2"/>
        <v/>
      </c>
    </row>
    <row r="74" spans="2:12" x14ac:dyDescent="0.25">
      <c r="B74" s="3" t="s">
        <v>11</v>
      </c>
      <c r="C74" s="65" t="s">
        <v>208</v>
      </c>
      <c r="D74" s="65" t="s">
        <v>209</v>
      </c>
      <c r="E74" s="42">
        <v>261262.7</v>
      </c>
      <c r="F74" s="42">
        <v>315089.34999999998</v>
      </c>
      <c r="G74" s="42">
        <v>758331.68</v>
      </c>
      <c r="H74" s="42">
        <v>611412.47999999998</v>
      </c>
      <c r="I74" s="42">
        <v>347413.07</v>
      </c>
      <c r="J74" s="42">
        <v>492601.58</v>
      </c>
      <c r="K74" s="96">
        <v>0.55207236325074593</v>
      </c>
      <c r="L74" s="17">
        <f t="shared" si="2"/>
        <v>271951.71841165138</v>
      </c>
    </row>
    <row r="75" spans="2:12" x14ac:dyDescent="0.25">
      <c r="B75" s="3" t="s">
        <v>11</v>
      </c>
      <c r="C75" s="63" t="s">
        <v>210</v>
      </c>
      <c r="D75" s="63" t="s">
        <v>211</v>
      </c>
      <c r="E75" s="42" t="s">
        <v>336</v>
      </c>
      <c r="F75" s="42" t="s">
        <v>336</v>
      </c>
      <c r="G75" s="42" t="s">
        <v>336</v>
      </c>
      <c r="H75" s="42" t="s">
        <v>336</v>
      </c>
      <c r="I75" s="42" t="s">
        <v>336</v>
      </c>
      <c r="J75" s="42" t="s">
        <v>336</v>
      </c>
      <c r="K75" s="96">
        <v>0.55207236325074593</v>
      </c>
      <c r="L75" s="17" t="str">
        <f t="shared" si="2"/>
        <v/>
      </c>
    </row>
    <row r="76" spans="2:12" x14ac:dyDescent="0.25">
      <c r="B76" s="3" t="s">
        <v>11</v>
      </c>
      <c r="C76" s="63" t="s">
        <v>212</v>
      </c>
      <c r="D76" s="63" t="s">
        <v>213</v>
      </c>
      <c r="E76" s="42">
        <v>145823.92000000001</v>
      </c>
      <c r="F76" s="42">
        <v>124422.59</v>
      </c>
      <c r="G76" s="42">
        <v>120615.02</v>
      </c>
      <c r="H76" s="42">
        <v>182667.85</v>
      </c>
      <c r="I76" s="42">
        <v>78150.63</v>
      </c>
      <c r="J76" s="42">
        <v>9011.17</v>
      </c>
      <c r="K76" s="96">
        <v>0.55207236325074593</v>
      </c>
      <c r="L76" s="17">
        <f t="shared" si="2"/>
        <v>4974.8179175542246</v>
      </c>
    </row>
    <row r="77" spans="2:12" x14ac:dyDescent="0.25">
      <c r="B77" s="3" t="s">
        <v>11</v>
      </c>
      <c r="C77" s="63" t="s">
        <v>214</v>
      </c>
      <c r="D77" s="63" t="s">
        <v>215</v>
      </c>
      <c r="E77" s="42" t="s">
        <v>336</v>
      </c>
      <c r="F77" s="42" t="s">
        <v>336</v>
      </c>
      <c r="G77" s="42" t="s">
        <v>336</v>
      </c>
      <c r="H77" s="42" t="s">
        <v>336</v>
      </c>
      <c r="I77" s="42" t="s">
        <v>336</v>
      </c>
      <c r="J77" s="42" t="s">
        <v>336</v>
      </c>
      <c r="K77" s="96">
        <v>0.55207236325074593</v>
      </c>
      <c r="L77" s="17" t="str">
        <f t="shared" si="2"/>
        <v/>
      </c>
    </row>
    <row r="78" spans="2:12" x14ac:dyDescent="0.25">
      <c r="B78" s="3" t="s">
        <v>11</v>
      </c>
      <c r="C78" s="63" t="s">
        <v>216</v>
      </c>
      <c r="D78" s="63" t="s">
        <v>217</v>
      </c>
      <c r="E78" s="42" t="s">
        <v>336</v>
      </c>
      <c r="F78" s="42" t="s">
        <v>336</v>
      </c>
      <c r="G78" s="42" t="s">
        <v>336</v>
      </c>
      <c r="H78" s="42" t="s">
        <v>336</v>
      </c>
      <c r="I78" s="42" t="s">
        <v>336</v>
      </c>
      <c r="J78" s="42" t="s">
        <v>336</v>
      </c>
      <c r="K78" s="96">
        <v>0.55207236325074593</v>
      </c>
      <c r="L78" s="17" t="str">
        <f t="shared" si="2"/>
        <v/>
      </c>
    </row>
    <row r="79" spans="2:12" x14ac:dyDescent="0.25">
      <c r="B79" s="3" t="s">
        <v>11</v>
      </c>
      <c r="C79" s="63" t="s">
        <v>218</v>
      </c>
      <c r="D79" s="63" t="s">
        <v>219</v>
      </c>
      <c r="E79" s="42" t="s">
        <v>336</v>
      </c>
      <c r="F79" s="42" t="s">
        <v>336</v>
      </c>
      <c r="G79" s="42" t="s">
        <v>336</v>
      </c>
      <c r="H79" s="42" t="s">
        <v>336</v>
      </c>
      <c r="I79" s="42" t="s">
        <v>336</v>
      </c>
      <c r="J79" s="42" t="s">
        <v>336</v>
      </c>
      <c r="K79" s="96">
        <v>0.55207236325074593</v>
      </c>
      <c r="L79" s="17" t="str">
        <f t="shared" si="2"/>
        <v/>
      </c>
    </row>
    <row r="80" spans="2:12" x14ac:dyDescent="0.25">
      <c r="B80" s="3" t="s">
        <v>11</v>
      </c>
      <c r="C80" s="63" t="s">
        <v>220</v>
      </c>
      <c r="D80" s="63" t="s">
        <v>221</v>
      </c>
      <c r="E80" s="42">
        <v>315643.40999999997</v>
      </c>
      <c r="F80" s="42">
        <v>832651.65</v>
      </c>
      <c r="G80" s="42">
        <v>989524.8</v>
      </c>
      <c r="H80" s="42">
        <v>1015402.94</v>
      </c>
      <c r="I80" s="42">
        <v>919002.05</v>
      </c>
      <c r="J80" s="42">
        <v>401569.57</v>
      </c>
      <c r="K80" s="96">
        <v>0.55207236325074593</v>
      </c>
      <c r="L80" s="17">
        <f t="shared" si="2"/>
        <v>221695.46151948586</v>
      </c>
    </row>
    <row r="81" spans="2:12" x14ac:dyDescent="0.25">
      <c r="B81" s="3" t="s">
        <v>11</v>
      </c>
      <c r="C81" s="63" t="s">
        <v>222</v>
      </c>
      <c r="D81" s="63" t="s">
        <v>223</v>
      </c>
      <c r="E81" s="42" t="s">
        <v>336</v>
      </c>
      <c r="F81" s="42" t="s">
        <v>336</v>
      </c>
      <c r="G81" s="42" t="s">
        <v>336</v>
      </c>
      <c r="H81" s="42" t="s">
        <v>336</v>
      </c>
      <c r="I81" s="42" t="s">
        <v>336</v>
      </c>
      <c r="J81" s="42" t="s">
        <v>336</v>
      </c>
      <c r="K81" s="96">
        <v>0.55207236325074593</v>
      </c>
      <c r="L81" s="17" t="str">
        <f t="shared" si="2"/>
        <v/>
      </c>
    </row>
    <row r="82" spans="2:12" x14ac:dyDescent="0.25">
      <c r="B82" s="3" t="s">
        <v>11</v>
      </c>
      <c r="C82" s="63" t="s">
        <v>224</v>
      </c>
      <c r="D82" s="63" t="s">
        <v>225</v>
      </c>
      <c r="E82" s="42" t="s">
        <v>336</v>
      </c>
      <c r="F82" s="42" t="s">
        <v>336</v>
      </c>
      <c r="G82" s="42" t="s">
        <v>336</v>
      </c>
      <c r="H82" s="42" t="s">
        <v>336</v>
      </c>
      <c r="I82" s="42" t="s">
        <v>336</v>
      </c>
      <c r="J82" s="42" t="s">
        <v>336</v>
      </c>
      <c r="K82" s="96">
        <v>0.55207236325074593</v>
      </c>
      <c r="L82" s="17" t="str">
        <f t="shared" si="2"/>
        <v/>
      </c>
    </row>
    <row r="83" spans="2:12" x14ac:dyDescent="0.25">
      <c r="B83" s="3" t="s">
        <v>11</v>
      </c>
      <c r="C83" s="63" t="s">
        <v>226</v>
      </c>
      <c r="D83" s="63" t="s">
        <v>227</v>
      </c>
      <c r="E83" s="42" t="s">
        <v>336</v>
      </c>
      <c r="F83" s="42" t="s">
        <v>336</v>
      </c>
      <c r="G83" s="42" t="s">
        <v>336</v>
      </c>
      <c r="H83" s="42" t="s">
        <v>336</v>
      </c>
      <c r="I83" s="42" t="s">
        <v>336</v>
      </c>
      <c r="J83" s="42" t="s">
        <v>336</v>
      </c>
      <c r="K83" s="96">
        <v>0.55207236325074593</v>
      </c>
      <c r="L83" s="17" t="str">
        <f t="shared" si="2"/>
        <v/>
      </c>
    </row>
    <row r="84" spans="2:12" x14ac:dyDescent="0.25">
      <c r="B84" s="3" t="s">
        <v>11</v>
      </c>
      <c r="C84" s="63" t="s">
        <v>228</v>
      </c>
      <c r="D84" s="63" t="s">
        <v>229</v>
      </c>
      <c r="E84" s="42">
        <v>0</v>
      </c>
      <c r="F84" s="42">
        <v>45050.77</v>
      </c>
      <c r="G84" s="42">
        <v>6682.31</v>
      </c>
      <c r="H84" s="42">
        <v>34456.03</v>
      </c>
      <c r="I84" s="42">
        <v>1408</v>
      </c>
      <c r="J84" s="42">
        <v>0</v>
      </c>
      <c r="K84" s="96">
        <v>0.55207236325074593</v>
      </c>
      <c r="L84" s="17">
        <f t="shared" si="2"/>
        <v>0</v>
      </c>
    </row>
    <row r="85" spans="2:12" x14ac:dyDescent="0.25">
      <c r="B85" s="3" t="s">
        <v>11</v>
      </c>
      <c r="C85" s="63" t="s">
        <v>230</v>
      </c>
      <c r="D85" s="63" t="s">
        <v>231</v>
      </c>
      <c r="E85" s="42">
        <v>776117.63</v>
      </c>
      <c r="F85" s="42">
        <v>998864.95</v>
      </c>
      <c r="G85" s="42">
        <v>878140.02</v>
      </c>
      <c r="H85" s="42">
        <v>1222977.28</v>
      </c>
      <c r="I85" s="42">
        <v>853990.7</v>
      </c>
      <c r="J85" s="42">
        <v>1187096.06</v>
      </c>
      <c r="K85" s="96">
        <v>0.55207236325074593</v>
      </c>
      <c r="L85" s="17">
        <f t="shared" si="2"/>
        <v>655362.92724984931</v>
      </c>
    </row>
    <row r="86" spans="2:12" x14ac:dyDescent="0.25">
      <c r="B86" s="3" t="s">
        <v>11</v>
      </c>
      <c r="C86" s="65" t="s">
        <v>232</v>
      </c>
      <c r="D86" s="65" t="s">
        <v>233</v>
      </c>
      <c r="E86" s="42" t="s">
        <v>336</v>
      </c>
      <c r="F86" s="42" t="s">
        <v>336</v>
      </c>
      <c r="G86" s="42" t="s">
        <v>336</v>
      </c>
      <c r="H86" s="42" t="s">
        <v>336</v>
      </c>
      <c r="I86" s="42" t="s">
        <v>336</v>
      </c>
      <c r="J86" s="42" t="s">
        <v>336</v>
      </c>
      <c r="K86" s="96">
        <v>0.55207236325074593</v>
      </c>
      <c r="L86" s="17" t="str">
        <f t="shared" si="2"/>
        <v/>
      </c>
    </row>
    <row r="87" spans="2:12" x14ac:dyDescent="0.25">
      <c r="B87" s="66" t="s">
        <v>11</v>
      </c>
      <c r="C87" s="65" t="s">
        <v>90</v>
      </c>
      <c r="D87" s="65" t="s">
        <v>91</v>
      </c>
      <c r="E87" s="42">
        <v>569574.56000000006</v>
      </c>
      <c r="F87" s="42">
        <v>333482.15000000002</v>
      </c>
      <c r="G87" s="42">
        <v>273062.40999999997</v>
      </c>
      <c r="H87" s="42">
        <v>455250.13</v>
      </c>
      <c r="I87" s="42">
        <v>262295.88</v>
      </c>
      <c r="J87" s="42">
        <v>277198.58</v>
      </c>
      <c r="K87" s="96">
        <v>0.55207236325074593</v>
      </c>
      <c r="L87" s="17">
        <f t="shared" si="2"/>
        <v>153033.67515035096</v>
      </c>
    </row>
    <row r="88" spans="2:12" x14ac:dyDescent="0.25">
      <c r="B88" s="66" t="s">
        <v>11</v>
      </c>
      <c r="C88" s="65" t="s">
        <v>92</v>
      </c>
      <c r="D88" s="65" t="s">
        <v>93</v>
      </c>
      <c r="E88" s="42" t="s">
        <v>336</v>
      </c>
      <c r="F88" s="42" t="s">
        <v>336</v>
      </c>
      <c r="G88" s="42" t="s">
        <v>336</v>
      </c>
      <c r="H88" s="42" t="s">
        <v>336</v>
      </c>
      <c r="I88" s="42" t="s">
        <v>336</v>
      </c>
      <c r="J88" s="42" t="s">
        <v>336</v>
      </c>
      <c r="K88" s="96">
        <v>0.55207236325074593</v>
      </c>
      <c r="L88" s="17" t="str">
        <f t="shared" si="2"/>
        <v/>
      </c>
    </row>
    <row r="89" spans="2:12" x14ac:dyDescent="0.25">
      <c r="B89" s="3" t="s">
        <v>11</v>
      </c>
      <c r="C89" s="63" t="s">
        <v>234</v>
      </c>
      <c r="D89" s="63" t="s">
        <v>235</v>
      </c>
      <c r="E89" s="42" t="s">
        <v>336</v>
      </c>
      <c r="F89" s="42" t="s">
        <v>336</v>
      </c>
      <c r="G89" s="42" t="s">
        <v>336</v>
      </c>
      <c r="H89" s="42" t="s">
        <v>336</v>
      </c>
      <c r="I89" s="42" t="s">
        <v>336</v>
      </c>
      <c r="J89" s="42" t="s">
        <v>336</v>
      </c>
      <c r="K89" s="96">
        <v>0.55207236325074593</v>
      </c>
      <c r="L89" s="17" t="str">
        <f t="shared" si="2"/>
        <v/>
      </c>
    </row>
    <row r="90" spans="2:12" x14ac:dyDescent="0.25">
      <c r="B90" s="3" t="s">
        <v>11</v>
      </c>
      <c r="C90" s="63" t="s">
        <v>236</v>
      </c>
      <c r="D90" s="63" t="s">
        <v>237</v>
      </c>
      <c r="E90" s="42" t="s">
        <v>336</v>
      </c>
      <c r="F90" s="42" t="s">
        <v>336</v>
      </c>
      <c r="G90" s="42" t="s">
        <v>336</v>
      </c>
      <c r="H90" s="42" t="s">
        <v>336</v>
      </c>
      <c r="I90" s="42" t="s">
        <v>336</v>
      </c>
      <c r="J90" s="42" t="s">
        <v>336</v>
      </c>
      <c r="K90" s="96">
        <v>0.55207236325074593</v>
      </c>
      <c r="L90" s="17" t="str">
        <f t="shared" si="2"/>
        <v/>
      </c>
    </row>
    <row r="91" spans="2:12" x14ac:dyDescent="0.25">
      <c r="B91" s="3" t="s">
        <v>11</v>
      </c>
      <c r="C91" s="63" t="s">
        <v>238</v>
      </c>
      <c r="D91" s="63" t="s">
        <v>239</v>
      </c>
      <c r="E91" s="42">
        <v>80678.210000000006</v>
      </c>
      <c r="F91" s="42">
        <v>586977.68999999994</v>
      </c>
      <c r="G91" s="42">
        <v>876298.99</v>
      </c>
      <c r="H91" s="42">
        <v>684172.45</v>
      </c>
      <c r="I91" s="42">
        <v>447289.95</v>
      </c>
      <c r="J91" s="42">
        <v>317710.81</v>
      </c>
      <c r="K91" s="96">
        <v>0.55207236325074593</v>
      </c>
      <c r="L91" s="17">
        <f t="shared" si="2"/>
        <v>175399.35770700872</v>
      </c>
    </row>
    <row r="92" spans="2:12" x14ac:dyDescent="0.25">
      <c r="B92" s="3" t="s">
        <v>11</v>
      </c>
      <c r="C92" s="63" t="s">
        <v>240</v>
      </c>
      <c r="D92" s="63" t="s">
        <v>241</v>
      </c>
      <c r="E92" s="42" t="s">
        <v>336</v>
      </c>
      <c r="F92" s="42" t="s">
        <v>336</v>
      </c>
      <c r="G92" s="42" t="s">
        <v>336</v>
      </c>
      <c r="H92" s="42" t="s">
        <v>336</v>
      </c>
      <c r="I92" s="42" t="s">
        <v>336</v>
      </c>
      <c r="J92" s="42" t="s">
        <v>336</v>
      </c>
      <c r="K92" s="96">
        <v>0.55207236325074593</v>
      </c>
      <c r="L92" s="17" t="str">
        <f t="shared" si="2"/>
        <v/>
      </c>
    </row>
    <row r="93" spans="2:12" x14ac:dyDescent="0.25">
      <c r="B93" s="3" t="s">
        <v>11</v>
      </c>
      <c r="C93" s="63" t="s">
        <v>242</v>
      </c>
      <c r="D93" s="63" t="s">
        <v>243</v>
      </c>
      <c r="E93" s="42" t="s">
        <v>336</v>
      </c>
      <c r="F93" s="42" t="s">
        <v>336</v>
      </c>
      <c r="G93" s="42" t="s">
        <v>336</v>
      </c>
      <c r="H93" s="42" t="s">
        <v>336</v>
      </c>
      <c r="I93" s="42" t="s">
        <v>336</v>
      </c>
      <c r="J93" s="42" t="s">
        <v>336</v>
      </c>
      <c r="K93" s="96">
        <v>0.55207236325074593</v>
      </c>
      <c r="L93" s="17" t="str">
        <f t="shared" si="2"/>
        <v/>
      </c>
    </row>
    <row r="94" spans="2:12" x14ac:dyDescent="0.25">
      <c r="B94" s="3" t="s">
        <v>11</v>
      </c>
      <c r="C94" s="63" t="s">
        <v>244</v>
      </c>
      <c r="D94" s="63" t="s">
        <v>245</v>
      </c>
      <c r="E94" s="42">
        <v>33951.31</v>
      </c>
      <c r="F94" s="42">
        <v>23140.89</v>
      </c>
      <c r="G94" s="42">
        <v>0</v>
      </c>
      <c r="H94" s="42" t="s">
        <v>336</v>
      </c>
      <c r="I94" s="42" t="s">
        <v>336</v>
      </c>
      <c r="J94" s="42" t="s">
        <v>336</v>
      </c>
      <c r="K94" s="96">
        <v>0.55207236325074593</v>
      </c>
      <c r="L94" s="17" t="str">
        <f t="shared" si="2"/>
        <v/>
      </c>
    </row>
    <row r="95" spans="2:12" x14ac:dyDescent="0.25">
      <c r="B95" s="66" t="s">
        <v>11</v>
      </c>
      <c r="C95" s="65" t="s">
        <v>94</v>
      </c>
      <c r="D95" s="65" t="s">
        <v>95</v>
      </c>
      <c r="E95" s="42" t="s">
        <v>336</v>
      </c>
      <c r="F95" s="42" t="s">
        <v>336</v>
      </c>
      <c r="G95" s="42" t="s">
        <v>336</v>
      </c>
      <c r="H95" s="42" t="s">
        <v>336</v>
      </c>
      <c r="I95" s="42" t="s">
        <v>336</v>
      </c>
      <c r="J95" s="42" t="s">
        <v>336</v>
      </c>
      <c r="K95" s="96">
        <v>0.55207236325074593</v>
      </c>
      <c r="L95" s="17" t="str">
        <f t="shared" si="2"/>
        <v/>
      </c>
    </row>
    <row r="96" spans="2:12" x14ac:dyDescent="0.25">
      <c r="B96" s="3" t="s">
        <v>11</v>
      </c>
      <c r="C96" s="63" t="s">
        <v>246</v>
      </c>
      <c r="D96" s="63" t="s">
        <v>247</v>
      </c>
      <c r="E96" s="42" t="s">
        <v>336</v>
      </c>
      <c r="F96" s="42" t="s">
        <v>336</v>
      </c>
      <c r="G96" s="42" t="s">
        <v>336</v>
      </c>
      <c r="H96" s="42" t="s">
        <v>336</v>
      </c>
      <c r="I96" s="42" t="s">
        <v>336</v>
      </c>
      <c r="J96" s="42" t="s">
        <v>336</v>
      </c>
      <c r="K96" s="96">
        <v>0.55207236325074593</v>
      </c>
      <c r="L96" s="17" t="str">
        <f t="shared" si="2"/>
        <v/>
      </c>
    </row>
    <row r="97" spans="2:12" x14ac:dyDescent="0.25">
      <c r="B97" s="66" t="s">
        <v>11</v>
      </c>
      <c r="C97" s="65" t="s">
        <v>96</v>
      </c>
      <c r="D97" s="65" t="s">
        <v>97</v>
      </c>
      <c r="E97" s="42" t="s">
        <v>336</v>
      </c>
      <c r="F97" s="42" t="s">
        <v>336</v>
      </c>
      <c r="G97" s="42" t="s">
        <v>336</v>
      </c>
      <c r="H97" s="42" t="s">
        <v>336</v>
      </c>
      <c r="I97" s="42" t="s">
        <v>336</v>
      </c>
      <c r="J97" s="42" t="s">
        <v>336</v>
      </c>
      <c r="K97" s="96">
        <v>0.55207236325074593</v>
      </c>
      <c r="L97" s="17" t="str">
        <f t="shared" si="2"/>
        <v/>
      </c>
    </row>
    <row r="98" spans="2:12" x14ac:dyDescent="0.25">
      <c r="B98" s="66" t="s">
        <v>11</v>
      </c>
      <c r="C98" s="65" t="s">
        <v>98</v>
      </c>
      <c r="D98" s="65" t="s">
        <v>99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96">
        <v>0.55207236325074593</v>
      </c>
      <c r="L98" s="17">
        <f t="shared" si="2"/>
        <v>0</v>
      </c>
    </row>
    <row r="99" spans="2:12" x14ac:dyDescent="0.25">
      <c r="B99" s="3" t="s">
        <v>11</v>
      </c>
      <c r="C99" s="63" t="s">
        <v>248</v>
      </c>
      <c r="D99" s="63" t="s">
        <v>249</v>
      </c>
      <c r="E99" s="42" t="s">
        <v>336</v>
      </c>
      <c r="F99" s="42">
        <v>0</v>
      </c>
      <c r="G99" s="42">
        <v>0</v>
      </c>
      <c r="H99" s="42" t="s">
        <v>336</v>
      </c>
      <c r="I99" s="42" t="s">
        <v>336</v>
      </c>
      <c r="J99" s="42" t="s">
        <v>336</v>
      </c>
      <c r="K99" s="96">
        <v>0.55207236325074593</v>
      </c>
      <c r="L99" s="17" t="str">
        <f t="shared" si="2"/>
        <v/>
      </c>
    </row>
    <row r="100" spans="2:12" x14ac:dyDescent="0.25">
      <c r="B100" s="3" t="s">
        <v>11</v>
      </c>
      <c r="C100" s="63" t="s">
        <v>250</v>
      </c>
      <c r="D100" s="63" t="s">
        <v>251</v>
      </c>
      <c r="E100" s="42" t="s">
        <v>336</v>
      </c>
      <c r="F100" s="42" t="s">
        <v>336</v>
      </c>
      <c r="G100" s="42" t="s">
        <v>336</v>
      </c>
      <c r="H100" s="42" t="s">
        <v>336</v>
      </c>
      <c r="I100" s="42" t="s">
        <v>336</v>
      </c>
      <c r="J100" s="42" t="s">
        <v>336</v>
      </c>
      <c r="K100" s="96">
        <v>0.55207236325074593</v>
      </c>
      <c r="L100" s="17" t="str">
        <f t="shared" si="2"/>
        <v/>
      </c>
    </row>
    <row r="101" spans="2:12" x14ac:dyDescent="0.25">
      <c r="B101" s="66" t="s">
        <v>11</v>
      </c>
      <c r="C101" s="65" t="s">
        <v>100</v>
      </c>
      <c r="D101" s="65" t="s">
        <v>101</v>
      </c>
      <c r="E101" s="42" t="s">
        <v>336</v>
      </c>
      <c r="F101" s="42" t="s">
        <v>336</v>
      </c>
      <c r="G101" s="42" t="s">
        <v>336</v>
      </c>
      <c r="H101" s="42" t="s">
        <v>336</v>
      </c>
      <c r="I101" s="42" t="s">
        <v>336</v>
      </c>
      <c r="J101" s="42" t="s">
        <v>336</v>
      </c>
      <c r="K101" s="96">
        <v>0.55207236325074593</v>
      </c>
      <c r="L101" s="17" t="str">
        <f t="shared" ref="L101:L132" si="3">IFERROR((J101*K101),"")</f>
        <v/>
      </c>
    </row>
    <row r="102" spans="2:12" x14ac:dyDescent="0.25">
      <c r="B102" s="3" t="s">
        <v>11</v>
      </c>
      <c r="C102" s="63" t="s">
        <v>252</v>
      </c>
      <c r="D102" s="63" t="s">
        <v>253</v>
      </c>
      <c r="E102" s="42">
        <v>500087.09</v>
      </c>
      <c r="F102" s="42">
        <v>640024.74</v>
      </c>
      <c r="G102" s="42">
        <v>771259.54</v>
      </c>
      <c r="H102" s="42">
        <v>805982.61</v>
      </c>
      <c r="I102" s="42">
        <v>578574.12</v>
      </c>
      <c r="J102" s="42">
        <v>297120.93</v>
      </c>
      <c r="K102" s="96">
        <v>0.55207236325074593</v>
      </c>
      <c r="L102" s="17">
        <f t="shared" si="3"/>
        <v>164032.25399635945</v>
      </c>
    </row>
    <row r="103" spans="2:12" x14ac:dyDescent="0.25">
      <c r="B103" s="3" t="s">
        <v>11</v>
      </c>
      <c r="C103" s="63" t="s">
        <v>254</v>
      </c>
      <c r="D103" s="63" t="s">
        <v>255</v>
      </c>
      <c r="E103" s="42">
        <v>6210136.9199999999</v>
      </c>
      <c r="F103" s="42">
        <v>6761204.5599999996</v>
      </c>
      <c r="G103" s="42">
        <v>5703607.7999999998</v>
      </c>
      <c r="H103" s="42">
        <v>5539569.96</v>
      </c>
      <c r="I103" s="42">
        <v>4545273.51</v>
      </c>
      <c r="J103" s="42">
        <v>2833834.1</v>
      </c>
      <c r="K103" s="96">
        <v>0.55207236325074593</v>
      </c>
      <c r="L103" s="17">
        <f t="shared" si="3"/>
        <v>1564481.4886475508</v>
      </c>
    </row>
    <row r="104" spans="2:12" x14ac:dyDescent="0.25">
      <c r="B104" s="3" t="s">
        <v>11</v>
      </c>
      <c r="C104" s="63" t="s">
        <v>256</v>
      </c>
      <c r="D104" s="63" t="s">
        <v>257</v>
      </c>
      <c r="E104" s="42">
        <v>260345.65</v>
      </c>
      <c r="F104" s="42">
        <v>352088.73</v>
      </c>
      <c r="G104" s="42">
        <v>492929.66</v>
      </c>
      <c r="H104" s="42">
        <v>621929.78</v>
      </c>
      <c r="I104" s="42">
        <v>873016.64</v>
      </c>
      <c r="J104" s="42">
        <v>404554.26</v>
      </c>
      <c r="K104" s="96">
        <v>0.55207236325074593</v>
      </c>
      <c r="L104" s="17">
        <f t="shared" si="3"/>
        <v>223343.22638135671</v>
      </c>
    </row>
    <row r="105" spans="2:12" x14ac:dyDescent="0.25">
      <c r="B105" s="3" t="s">
        <v>11</v>
      </c>
      <c r="C105" s="63" t="s">
        <v>258</v>
      </c>
      <c r="D105" s="63" t="s">
        <v>259</v>
      </c>
      <c r="E105" s="42" t="s">
        <v>336</v>
      </c>
      <c r="F105" s="42" t="s">
        <v>336</v>
      </c>
      <c r="G105" s="42" t="s">
        <v>336</v>
      </c>
      <c r="H105" s="42" t="s">
        <v>336</v>
      </c>
      <c r="I105" s="42" t="s">
        <v>336</v>
      </c>
      <c r="J105" s="42" t="s">
        <v>336</v>
      </c>
      <c r="K105" s="96">
        <v>0.55207236325074593</v>
      </c>
      <c r="L105" s="17" t="str">
        <f t="shared" si="3"/>
        <v/>
      </c>
    </row>
    <row r="106" spans="2:12" x14ac:dyDescent="0.25">
      <c r="B106" s="3" t="s">
        <v>11</v>
      </c>
      <c r="C106" s="63" t="s">
        <v>260</v>
      </c>
      <c r="D106" s="63" t="s">
        <v>261</v>
      </c>
      <c r="E106" s="42" t="s">
        <v>336</v>
      </c>
      <c r="F106" s="42" t="s">
        <v>336</v>
      </c>
      <c r="G106" s="42" t="s">
        <v>336</v>
      </c>
      <c r="H106" s="42" t="s">
        <v>336</v>
      </c>
      <c r="I106" s="42" t="s">
        <v>336</v>
      </c>
      <c r="J106" s="42" t="s">
        <v>336</v>
      </c>
      <c r="K106" s="96">
        <v>0.55207236325074593</v>
      </c>
      <c r="L106" s="17" t="str">
        <f t="shared" si="3"/>
        <v/>
      </c>
    </row>
    <row r="107" spans="2:12" x14ac:dyDescent="0.25">
      <c r="B107" s="3" t="s">
        <v>11</v>
      </c>
      <c r="C107" s="63" t="s">
        <v>262</v>
      </c>
      <c r="D107" s="63" t="s">
        <v>263</v>
      </c>
      <c r="E107" s="42" t="s">
        <v>336</v>
      </c>
      <c r="F107" s="42" t="s">
        <v>336</v>
      </c>
      <c r="G107" s="42" t="s">
        <v>336</v>
      </c>
      <c r="H107" s="42" t="s">
        <v>336</v>
      </c>
      <c r="I107" s="42" t="s">
        <v>336</v>
      </c>
      <c r="J107" s="42" t="s">
        <v>336</v>
      </c>
      <c r="K107" s="96">
        <v>0.55207236325074593</v>
      </c>
      <c r="L107" s="17" t="str">
        <f t="shared" si="3"/>
        <v/>
      </c>
    </row>
    <row r="108" spans="2:12" x14ac:dyDescent="0.25">
      <c r="B108" s="3" t="s">
        <v>11</v>
      </c>
      <c r="C108" s="63" t="s">
        <v>264</v>
      </c>
      <c r="D108" s="63" t="s">
        <v>265</v>
      </c>
      <c r="E108" s="42" t="s">
        <v>336</v>
      </c>
      <c r="F108" s="42" t="s">
        <v>336</v>
      </c>
      <c r="G108" s="42" t="s">
        <v>336</v>
      </c>
      <c r="H108" s="42" t="s">
        <v>336</v>
      </c>
      <c r="I108" s="42" t="s">
        <v>336</v>
      </c>
      <c r="J108" s="42" t="s">
        <v>336</v>
      </c>
      <c r="K108" s="96">
        <v>0.55207236325074593</v>
      </c>
      <c r="L108" s="17" t="str">
        <f t="shared" si="3"/>
        <v/>
      </c>
    </row>
    <row r="109" spans="2:12" x14ac:dyDescent="0.25">
      <c r="B109" s="66" t="s">
        <v>11</v>
      </c>
      <c r="C109" s="65" t="s">
        <v>102</v>
      </c>
      <c r="D109" s="65" t="s">
        <v>103</v>
      </c>
      <c r="E109" s="42" t="s">
        <v>336</v>
      </c>
      <c r="F109" s="42" t="s">
        <v>336</v>
      </c>
      <c r="G109" s="42" t="s">
        <v>336</v>
      </c>
      <c r="H109" s="42" t="s">
        <v>336</v>
      </c>
      <c r="I109" s="42" t="s">
        <v>336</v>
      </c>
      <c r="J109" s="42" t="s">
        <v>336</v>
      </c>
      <c r="K109" s="96">
        <v>0.55207236325074593</v>
      </c>
      <c r="L109" s="17" t="str">
        <f t="shared" si="3"/>
        <v/>
      </c>
    </row>
    <row r="110" spans="2:12" x14ac:dyDescent="0.25">
      <c r="B110" s="3" t="s">
        <v>11</v>
      </c>
      <c r="C110" s="63" t="s">
        <v>266</v>
      </c>
      <c r="D110" s="63" t="s">
        <v>267</v>
      </c>
      <c r="E110" s="42" t="s">
        <v>336</v>
      </c>
      <c r="F110" s="42" t="s">
        <v>336</v>
      </c>
      <c r="G110" s="42" t="s">
        <v>336</v>
      </c>
      <c r="H110" s="42" t="s">
        <v>336</v>
      </c>
      <c r="I110" s="42" t="s">
        <v>336</v>
      </c>
      <c r="J110" s="42" t="s">
        <v>336</v>
      </c>
      <c r="K110" s="96">
        <v>0.55207236325074593</v>
      </c>
      <c r="L110" s="17" t="str">
        <f t="shared" si="3"/>
        <v/>
      </c>
    </row>
    <row r="111" spans="2:12" x14ac:dyDescent="0.25">
      <c r="B111" s="3" t="s">
        <v>11</v>
      </c>
      <c r="C111" s="63" t="s">
        <v>268</v>
      </c>
      <c r="D111" s="63" t="s">
        <v>269</v>
      </c>
      <c r="E111" s="42">
        <v>14648.05</v>
      </c>
      <c r="F111" s="42">
        <v>133077.75</v>
      </c>
      <c r="G111" s="42">
        <v>87389.28</v>
      </c>
      <c r="H111" s="42">
        <v>35821.22</v>
      </c>
      <c r="I111" s="42">
        <v>58098.879999999997</v>
      </c>
      <c r="J111" s="42">
        <v>22105.07</v>
      </c>
      <c r="K111" s="96">
        <v>0.55207236325074593</v>
      </c>
      <c r="L111" s="17">
        <f t="shared" si="3"/>
        <v>12203.598234723166</v>
      </c>
    </row>
    <row r="112" spans="2:12" x14ac:dyDescent="0.25">
      <c r="B112" s="3" t="s">
        <v>11</v>
      </c>
      <c r="C112" s="63" t="s">
        <v>270</v>
      </c>
      <c r="D112" s="63" t="s">
        <v>271</v>
      </c>
      <c r="E112" s="42" t="s">
        <v>336</v>
      </c>
      <c r="F112" s="42" t="s">
        <v>336</v>
      </c>
      <c r="G112" s="42" t="s">
        <v>336</v>
      </c>
      <c r="H112" s="42" t="s">
        <v>336</v>
      </c>
      <c r="I112" s="42" t="s">
        <v>336</v>
      </c>
      <c r="J112" s="42" t="s">
        <v>336</v>
      </c>
      <c r="K112" s="96">
        <v>0.55207236325074593</v>
      </c>
      <c r="L112" s="17" t="str">
        <f t="shared" si="3"/>
        <v/>
      </c>
    </row>
    <row r="113" spans="2:12" x14ac:dyDescent="0.25">
      <c r="B113" s="3" t="s">
        <v>11</v>
      </c>
      <c r="C113" s="63" t="s">
        <v>272</v>
      </c>
      <c r="D113" s="63" t="s">
        <v>273</v>
      </c>
      <c r="E113" s="42" t="s">
        <v>336</v>
      </c>
      <c r="F113" s="42" t="s">
        <v>336</v>
      </c>
      <c r="G113" s="42" t="s">
        <v>336</v>
      </c>
      <c r="H113" s="42" t="s">
        <v>336</v>
      </c>
      <c r="I113" s="42" t="s">
        <v>336</v>
      </c>
      <c r="J113" s="42" t="s">
        <v>336</v>
      </c>
      <c r="K113" s="96">
        <v>0.55207236325074593</v>
      </c>
      <c r="L113" s="17" t="str">
        <f t="shared" si="3"/>
        <v/>
      </c>
    </row>
    <row r="114" spans="2:12" x14ac:dyDescent="0.25">
      <c r="B114" s="3" t="s">
        <v>11</v>
      </c>
      <c r="C114" s="65" t="s">
        <v>274</v>
      </c>
      <c r="D114" s="65" t="s">
        <v>275</v>
      </c>
      <c r="E114" s="42">
        <v>1259872.76</v>
      </c>
      <c r="F114" s="42">
        <v>1580079.41</v>
      </c>
      <c r="G114" s="42">
        <v>1733090.61</v>
      </c>
      <c r="H114" s="42">
        <v>1662181.88</v>
      </c>
      <c r="I114" s="42">
        <v>1578192.95</v>
      </c>
      <c r="J114" s="42">
        <v>1208826.7</v>
      </c>
      <c r="K114" s="96">
        <v>0.55207236325074593</v>
      </c>
      <c r="L114" s="17">
        <f t="shared" si="3"/>
        <v>667359.81302960042</v>
      </c>
    </row>
    <row r="115" spans="2:12" x14ac:dyDescent="0.25">
      <c r="B115" s="66" t="s">
        <v>11</v>
      </c>
      <c r="C115" s="65" t="s">
        <v>104</v>
      </c>
      <c r="D115" s="65" t="s">
        <v>105</v>
      </c>
      <c r="E115" s="42">
        <v>2092763.8</v>
      </c>
      <c r="F115" s="42">
        <v>3435134.9</v>
      </c>
      <c r="G115" s="42">
        <v>1486716.32</v>
      </c>
      <c r="H115" s="42">
        <v>1307264.3500000001</v>
      </c>
      <c r="I115" s="42">
        <v>934840.06</v>
      </c>
      <c r="J115" s="42">
        <v>880379.17</v>
      </c>
      <c r="K115" s="96">
        <v>0.55207236325074593</v>
      </c>
      <c r="L115" s="17">
        <f t="shared" si="3"/>
        <v>486033.00893863023</v>
      </c>
    </row>
    <row r="116" spans="2:12" x14ac:dyDescent="0.25">
      <c r="B116" s="3" t="s">
        <v>11</v>
      </c>
      <c r="C116" s="63" t="s">
        <v>276</v>
      </c>
      <c r="D116" s="63" t="s">
        <v>277</v>
      </c>
      <c r="E116" s="42">
        <v>4404489.62</v>
      </c>
      <c r="F116" s="42">
        <v>3556085.44</v>
      </c>
      <c r="G116" s="42">
        <v>2585543.67</v>
      </c>
      <c r="H116" s="42">
        <v>3483025</v>
      </c>
      <c r="I116" s="42">
        <v>1918892.88</v>
      </c>
      <c r="J116" s="42">
        <v>2360926.87</v>
      </c>
      <c r="K116" s="96">
        <v>0.55207236325074593</v>
      </c>
      <c r="L116" s="17">
        <f t="shared" si="3"/>
        <v>1303402.4765830867</v>
      </c>
    </row>
    <row r="117" spans="2:12" x14ac:dyDescent="0.25">
      <c r="B117" s="66" t="s">
        <v>11</v>
      </c>
      <c r="C117" s="65" t="s">
        <v>106</v>
      </c>
      <c r="D117" s="65" t="s">
        <v>107</v>
      </c>
      <c r="E117" s="42">
        <v>283733.36</v>
      </c>
      <c r="F117" s="42">
        <v>201755.74</v>
      </c>
      <c r="G117" s="42">
        <v>116142.47</v>
      </c>
      <c r="H117" s="42">
        <v>171045.61</v>
      </c>
      <c r="I117" s="42">
        <v>16343.99</v>
      </c>
      <c r="J117" s="42">
        <v>4773.6499999999996</v>
      </c>
      <c r="K117" s="96">
        <v>0.55207236325074593</v>
      </c>
      <c r="L117" s="17">
        <f t="shared" si="3"/>
        <v>2635.4002368319229</v>
      </c>
    </row>
    <row r="118" spans="2:12" x14ac:dyDescent="0.25">
      <c r="B118" s="66" t="s">
        <v>11</v>
      </c>
      <c r="C118" s="65" t="s">
        <v>108</v>
      </c>
      <c r="D118" s="65" t="s">
        <v>109</v>
      </c>
      <c r="E118" s="42">
        <v>11645.56</v>
      </c>
      <c r="F118" s="42">
        <v>16775.57</v>
      </c>
      <c r="G118" s="42">
        <v>22970</v>
      </c>
      <c r="H118" s="42">
        <v>18520.98</v>
      </c>
      <c r="I118" s="42">
        <v>0</v>
      </c>
      <c r="J118" s="42" t="s">
        <v>336</v>
      </c>
      <c r="K118" s="96">
        <v>0.55207236325074593</v>
      </c>
      <c r="L118" s="17" t="str">
        <f t="shared" si="3"/>
        <v/>
      </c>
    </row>
    <row r="119" spans="2:12" x14ac:dyDescent="0.25">
      <c r="B119" s="3" t="s">
        <v>11</v>
      </c>
      <c r="C119" s="63" t="s">
        <v>278</v>
      </c>
      <c r="D119" s="63" t="s">
        <v>279</v>
      </c>
      <c r="E119" s="42" t="s">
        <v>336</v>
      </c>
      <c r="F119" s="42" t="s">
        <v>336</v>
      </c>
      <c r="G119" s="42" t="s">
        <v>336</v>
      </c>
      <c r="H119" s="42" t="s">
        <v>336</v>
      </c>
      <c r="I119" s="42" t="s">
        <v>336</v>
      </c>
      <c r="J119" s="42" t="s">
        <v>336</v>
      </c>
      <c r="K119" s="96">
        <v>0.55207236325074593</v>
      </c>
      <c r="L119" s="17" t="str">
        <f t="shared" si="3"/>
        <v/>
      </c>
    </row>
    <row r="120" spans="2:12" x14ac:dyDescent="0.25">
      <c r="B120" s="3" t="s">
        <v>11</v>
      </c>
      <c r="C120" s="63" t="s">
        <v>280</v>
      </c>
      <c r="D120" s="63" t="s">
        <v>281</v>
      </c>
      <c r="E120" s="42" t="s">
        <v>336</v>
      </c>
      <c r="F120" s="42" t="s">
        <v>336</v>
      </c>
      <c r="G120" s="42" t="s">
        <v>336</v>
      </c>
      <c r="H120" s="42" t="s">
        <v>336</v>
      </c>
      <c r="I120" s="42" t="s">
        <v>336</v>
      </c>
      <c r="J120" s="42" t="s">
        <v>336</v>
      </c>
      <c r="K120" s="96">
        <v>0.55207236325074593</v>
      </c>
      <c r="L120" s="17" t="str">
        <f t="shared" si="3"/>
        <v/>
      </c>
    </row>
    <row r="121" spans="2:12" x14ac:dyDescent="0.25">
      <c r="B121" s="3" t="s">
        <v>11</v>
      </c>
      <c r="C121" s="63" t="s">
        <v>282</v>
      </c>
      <c r="D121" s="63" t="s">
        <v>283</v>
      </c>
      <c r="E121" s="42">
        <v>5907.78</v>
      </c>
      <c r="F121" s="42">
        <v>3631.28</v>
      </c>
      <c r="G121" s="42">
        <v>0</v>
      </c>
      <c r="H121" s="42">
        <v>0</v>
      </c>
      <c r="I121" s="42">
        <v>0</v>
      </c>
      <c r="J121" s="42">
        <v>1080</v>
      </c>
      <c r="K121" s="96">
        <v>0.55207236325074593</v>
      </c>
      <c r="L121" s="17">
        <f t="shared" si="3"/>
        <v>596.23815231080562</v>
      </c>
    </row>
    <row r="122" spans="2:12" x14ac:dyDescent="0.25">
      <c r="B122" s="3" t="s">
        <v>11</v>
      </c>
      <c r="C122" s="63" t="s">
        <v>284</v>
      </c>
      <c r="D122" s="63" t="s">
        <v>285</v>
      </c>
      <c r="E122" s="42" t="s">
        <v>336</v>
      </c>
      <c r="F122" s="42" t="s">
        <v>336</v>
      </c>
      <c r="G122" s="42" t="s">
        <v>336</v>
      </c>
      <c r="H122" s="42" t="s">
        <v>336</v>
      </c>
      <c r="I122" s="42" t="s">
        <v>336</v>
      </c>
      <c r="J122" s="42" t="s">
        <v>336</v>
      </c>
      <c r="K122" s="96">
        <v>0.55207236325074593</v>
      </c>
      <c r="L122" s="17" t="str">
        <f t="shared" si="3"/>
        <v/>
      </c>
    </row>
    <row r="123" spans="2:12" x14ac:dyDescent="0.25">
      <c r="B123" s="3" t="s">
        <v>11</v>
      </c>
      <c r="C123" s="63" t="s">
        <v>286</v>
      </c>
      <c r="D123" s="63" t="s">
        <v>287</v>
      </c>
      <c r="E123" s="42" t="s">
        <v>336</v>
      </c>
      <c r="F123" s="42" t="s">
        <v>336</v>
      </c>
      <c r="G123" s="42" t="s">
        <v>336</v>
      </c>
      <c r="H123" s="42" t="s">
        <v>336</v>
      </c>
      <c r="I123" s="42" t="s">
        <v>336</v>
      </c>
      <c r="J123" s="42" t="s">
        <v>336</v>
      </c>
      <c r="K123" s="96">
        <v>0.55207236325074593</v>
      </c>
      <c r="L123" s="17" t="str">
        <f t="shared" si="3"/>
        <v/>
      </c>
    </row>
    <row r="124" spans="2:12" x14ac:dyDescent="0.25">
      <c r="B124" s="3" t="s">
        <v>11</v>
      </c>
      <c r="C124" s="63" t="s">
        <v>288</v>
      </c>
      <c r="D124" s="63" t="s">
        <v>289</v>
      </c>
      <c r="E124" s="42" t="s">
        <v>336</v>
      </c>
      <c r="F124" s="42" t="s">
        <v>336</v>
      </c>
      <c r="G124" s="42" t="s">
        <v>336</v>
      </c>
      <c r="H124" s="42" t="s">
        <v>336</v>
      </c>
      <c r="I124" s="42" t="s">
        <v>336</v>
      </c>
      <c r="J124" s="42" t="s">
        <v>336</v>
      </c>
      <c r="K124" s="96">
        <v>0.55207236325074593</v>
      </c>
      <c r="L124" s="17" t="str">
        <f t="shared" si="3"/>
        <v/>
      </c>
    </row>
    <row r="125" spans="2:12" x14ac:dyDescent="0.25">
      <c r="B125" s="66" t="s">
        <v>11</v>
      </c>
      <c r="C125" s="65" t="s">
        <v>110</v>
      </c>
      <c r="D125" s="65" t="s">
        <v>111</v>
      </c>
      <c r="E125" s="42" t="s">
        <v>336</v>
      </c>
      <c r="F125" s="42" t="s">
        <v>336</v>
      </c>
      <c r="G125" s="42" t="s">
        <v>336</v>
      </c>
      <c r="H125" s="42" t="s">
        <v>336</v>
      </c>
      <c r="I125" s="42" t="s">
        <v>336</v>
      </c>
      <c r="J125" s="42" t="s">
        <v>336</v>
      </c>
      <c r="K125" s="96">
        <v>0.55207236325074593</v>
      </c>
      <c r="L125" s="17" t="str">
        <f t="shared" si="3"/>
        <v/>
      </c>
    </row>
    <row r="126" spans="2:12" x14ac:dyDescent="0.25">
      <c r="B126" s="3" t="s">
        <v>11</v>
      </c>
      <c r="C126" s="63" t="s">
        <v>290</v>
      </c>
      <c r="D126" s="63" t="s">
        <v>291</v>
      </c>
      <c r="E126" s="42" t="s">
        <v>336</v>
      </c>
      <c r="F126" s="42" t="s">
        <v>336</v>
      </c>
      <c r="G126" s="42" t="s">
        <v>336</v>
      </c>
      <c r="H126" s="42" t="s">
        <v>336</v>
      </c>
      <c r="I126" s="42" t="s">
        <v>336</v>
      </c>
      <c r="J126" s="42" t="s">
        <v>336</v>
      </c>
      <c r="K126" s="96">
        <v>0.55207236325074593</v>
      </c>
      <c r="L126" s="17" t="str">
        <f t="shared" si="3"/>
        <v/>
      </c>
    </row>
    <row r="127" spans="2:12" x14ac:dyDescent="0.25">
      <c r="B127" s="66" t="s">
        <v>11</v>
      </c>
      <c r="C127" s="65" t="s">
        <v>112</v>
      </c>
      <c r="D127" s="65" t="s">
        <v>113</v>
      </c>
      <c r="E127" s="42" t="s">
        <v>336</v>
      </c>
      <c r="F127" s="42" t="s">
        <v>336</v>
      </c>
      <c r="G127" s="42" t="s">
        <v>336</v>
      </c>
      <c r="H127" s="42" t="s">
        <v>336</v>
      </c>
      <c r="I127" s="42" t="s">
        <v>336</v>
      </c>
      <c r="J127" s="42" t="s">
        <v>336</v>
      </c>
      <c r="K127" s="96">
        <v>0.55207236325074593</v>
      </c>
      <c r="L127" s="17" t="str">
        <f t="shared" si="3"/>
        <v/>
      </c>
    </row>
    <row r="128" spans="2:12" x14ac:dyDescent="0.25">
      <c r="B128" s="3" t="s">
        <v>11</v>
      </c>
      <c r="C128" s="63" t="s">
        <v>292</v>
      </c>
      <c r="D128" s="63" t="s">
        <v>293</v>
      </c>
      <c r="E128" s="42" t="s">
        <v>336</v>
      </c>
      <c r="F128" s="42" t="s">
        <v>336</v>
      </c>
      <c r="G128" s="42" t="s">
        <v>336</v>
      </c>
      <c r="H128" s="42" t="s">
        <v>336</v>
      </c>
      <c r="I128" s="42" t="s">
        <v>336</v>
      </c>
      <c r="J128" s="42" t="s">
        <v>336</v>
      </c>
      <c r="K128" s="96">
        <v>0.55207236325074593</v>
      </c>
      <c r="L128" s="17" t="str">
        <f t="shared" si="3"/>
        <v/>
      </c>
    </row>
    <row r="129" spans="2:12" x14ac:dyDescent="0.25">
      <c r="B129" s="66" t="s">
        <v>11</v>
      </c>
      <c r="C129" s="65" t="s">
        <v>114</v>
      </c>
      <c r="D129" s="65" t="s">
        <v>115</v>
      </c>
      <c r="E129" s="42" t="s">
        <v>336</v>
      </c>
      <c r="F129" s="42" t="s">
        <v>336</v>
      </c>
      <c r="G129" s="42" t="s">
        <v>336</v>
      </c>
      <c r="H129" s="42" t="s">
        <v>336</v>
      </c>
      <c r="I129" s="42" t="s">
        <v>336</v>
      </c>
      <c r="J129" s="42" t="s">
        <v>336</v>
      </c>
      <c r="K129" s="96">
        <v>0.55207236325074593</v>
      </c>
      <c r="L129" s="17" t="str">
        <f t="shared" si="3"/>
        <v/>
      </c>
    </row>
    <row r="130" spans="2:12" x14ac:dyDescent="0.25">
      <c r="B130" s="3" t="s">
        <v>11</v>
      </c>
      <c r="C130" s="63" t="s">
        <v>294</v>
      </c>
      <c r="D130" s="63" t="s">
        <v>295</v>
      </c>
      <c r="E130" s="42" t="s">
        <v>336</v>
      </c>
      <c r="F130" s="42" t="s">
        <v>336</v>
      </c>
      <c r="G130" s="42" t="s">
        <v>336</v>
      </c>
      <c r="H130" s="42" t="s">
        <v>336</v>
      </c>
      <c r="I130" s="42" t="s">
        <v>336</v>
      </c>
      <c r="J130" s="42" t="s">
        <v>336</v>
      </c>
      <c r="K130" s="96">
        <v>0.55207236325074593</v>
      </c>
      <c r="L130" s="17" t="str">
        <f t="shared" si="3"/>
        <v/>
      </c>
    </row>
    <row r="131" spans="2:12" x14ac:dyDescent="0.25">
      <c r="B131" s="3" t="s">
        <v>11</v>
      </c>
      <c r="C131" s="63" t="s">
        <v>296</v>
      </c>
      <c r="D131" s="63" t="s">
        <v>297</v>
      </c>
      <c r="E131" s="42" t="s">
        <v>336</v>
      </c>
      <c r="F131" s="42" t="s">
        <v>336</v>
      </c>
      <c r="G131" s="42" t="s">
        <v>336</v>
      </c>
      <c r="H131" s="42" t="s">
        <v>336</v>
      </c>
      <c r="I131" s="42" t="s">
        <v>336</v>
      </c>
      <c r="J131" s="42" t="s">
        <v>336</v>
      </c>
      <c r="K131" s="96">
        <v>0.55207236325074593</v>
      </c>
      <c r="L131" s="17" t="str">
        <f t="shared" si="3"/>
        <v/>
      </c>
    </row>
    <row r="132" spans="2:12" x14ac:dyDescent="0.25">
      <c r="B132" s="3" t="s">
        <v>11</v>
      </c>
      <c r="C132" s="63" t="s">
        <v>298</v>
      </c>
      <c r="D132" s="63" t="s">
        <v>299</v>
      </c>
      <c r="E132" s="42" t="s">
        <v>336</v>
      </c>
      <c r="F132" s="42" t="s">
        <v>336</v>
      </c>
      <c r="G132" s="42" t="s">
        <v>336</v>
      </c>
      <c r="H132" s="42" t="s">
        <v>336</v>
      </c>
      <c r="I132" s="42" t="s">
        <v>336</v>
      </c>
      <c r="J132" s="42" t="s">
        <v>336</v>
      </c>
      <c r="K132" s="96">
        <v>0.55207236325074593</v>
      </c>
      <c r="L132" s="17" t="str">
        <f t="shared" si="3"/>
        <v/>
      </c>
    </row>
    <row r="133" spans="2:12" x14ac:dyDescent="0.25">
      <c r="B133" s="3" t="s">
        <v>11</v>
      </c>
      <c r="C133" s="63" t="s">
        <v>300</v>
      </c>
      <c r="D133" s="63" t="s">
        <v>301</v>
      </c>
      <c r="E133" s="42" t="s">
        <v>336</v>
      </c>
      <c r="F133" s="42" t="s">
        <v>336</v>
      </c>
      <c r="G133" s="42" t="s">
        <v>336</v>
      </c>
      <c r="H133" s="42" t="s">
        <v>336</v>
      </c>
      <c r="I133" s="42" t="s">
        <v>336</v>
      </c>
      <c r="J133" s="42" t="s">
        <v>336</v>
      </c>
      <c r="K133" s="96">
        <v>0.55207236325074593</v>
      </c>
      <c r="L133" s="17" t="str">
        <f t="shared" ref="L133:L142" si="4">IFERROR((J133*K133),"")</f>
        <v/>
      </c>
    </row>
    <row r="134" spans="2:12" x14ac:dyDescent="0.25">
      <c r="B134" s="3" t="s">
        <v>11</v>
      </c>
      <c r="C134" s="63" t="s">
        <v>302</v>
      </c>
      <c r="D134" s="63" t="s">
        <v>303</v>
      </c>
      <c r="E134" s="42" t="s">
        <v>336</v>
      </c>
      <c r="F134" s="42" t="s">
        <v>336</v>
      </c>
      <c r="G134" s="42" t="s">
        <v>336</v>
      </c>
      <c r="H134" s="42" t="s">
        <v>336</v>
      </c>
      <c r="I134" s="42" t="s">
        <v>336</v>
      </c>
      <c r="J134" s="42" t="s">
        <v>336</v>
      </c>
      <c r="K134" s="96">
        <v>0.55207236325074593</v>
      </c>
      <c r="L134" s="17" t="str">
        <f t="shared" si="4"/>
        <v/>
      </c>
    </row>
    <row r="135" spans="2:12" x14ac:dyDescent="0.25">
      <c r="B135" s="3" t="s">
        <v>11</v>
      </c>
      <c r="C135" s="63" t="s">
        <v>304</v>
      </c>
      <c r="D135" s="63" t="s">
        <v>305</v>
      </c>
      <c r="E135" s="42" t="s">
        <v>336</v>
      </c>
      <c r="F135" s="42" t="s">
        <v>336</v>
      </c>
      <c r="G135" s="42" t="s">
        <v>336</v>
      </c>
      <c r="H135" s="42" t="s">
        <v>336</v>
      </c>
      <c r="I135" s="42" t="s">
        <v>336</v>
      </c>
      <c r="J135" s="42" t="s">
        <v>336</v>
      </c>
      <c r="K135" s="96">
        <v>0.55207236325074593</v>
      </c>
      <c r="L135" s="17" t="str">
        <f t="shared" si="4"/>
        <v/>
      </c>
    </row>
    <row r="136" spans="2:12" x14ac:dyDescent="0.25">
      <c r="B136" s="3" t="s">
        <v>11</v>
      </c>
      <c r="C136" s="63" t="s">
        <v>306</v>
      </c>
      <c r="D136" s="63" t="s">
        <v>307</v>
      </c>
      <c r="E136" s="42" t="s">
        <v>336</v>
      </c>
      <c r="F136" s="42" t="s">
        <v>336</v>
      </c>
      <c r="G136" s="42" t="s">
        <v>336</v>
      </c>
      <c r="H136" s="42" t="s">
        <v>336</v>
      </c>
      <c r="I136" s="42" t="s">
        <v>336</v>
      </c>
      <c r="J136" s="42" t="s">
        <v>336</v>
      </c>
      <c r="K136" s="96">
        <v>0.55207236325074593</v>
      </c>
      <c r="L136" s="17" t="str">
        <f t="shared" si="4"/>
        <v/>
      </c>
    </row>
    <row r="137" spans="2:12" x14ac:dyDescent="0.25">
      <c r="B137" s="3" t="s">
        <v>11</v>
      </c>
      <c r="C137" s="63" t="s">
        <v>308</v>
      </c>
      <c r="D137" s="63" t="s">
        <v>309</v>
      </c>
      <c r="E137" s="42" t="s">
        <v>336</v>
      </c>
      <c r="F137" s="42" t="s">
        <v>336</v>
      </c>
      <c r="G137" s="42" t="s">
        <v>336</v>
      </c>
      <c r="H137" s="42" t="s">
        <v>336</v>
      </c>
      <c r="I137" s="42" t="s">
        <v>336</v>
      </c>
      <c r="J137" s="42" t="s">
        <v>336</v>
      </c>
      <c r="K137" s="96">
        <v>0.55207236325074593</v>
      </c>
      <c r="L137" s="17" t="str">
        <f t="shared" si="4"/>
        <v/>
      </c>
    </row>
    <row r="138" spans="2:12" x14ac:dyDescent="0.25">
      <c r="B138" s="66" t="s">
        <v>11</v>
      </c>
      <c r="C138" s="65" t="s">
        <v>116</v>
      </c>
      <c r="D138" s="65" t="s">
        <v>117</v>
      </c>
      <c r="E138" s="42" t="s">
        <v>336</v>
      </c>
      <c r="F138" s="42" t="s">
        <v>336</v>
      </c>
      <c r="G138" s="42" t="s">
        <v>336</v>
      </c>
      <c r="H138" s="42" t="s">
        <v>336</v>
      </c>
      <c r="I138" s="42" t="s">
        <v>336</v>
      </c>
      <c r="J138" s="42" t="s">
        <v>336</v>
      </c>
      <c r="K138" s="96">
        <v>0.55207236325074593</v>
      </c>
      <c r="L138" s="17" t="str">
        <f t="shared" si="4"/>
        <v/>
      </c>
    </row>
    <row r="139" spans="2:12" x14ac:dyDescent="0.25">
      <c r="B139" s="3" t="s">
        <v>11</v>
      </c>
      <c r="C139" s="64" t="s">
        <v>310</v>
      </c>
      <c r="D139" s="64" t="s">
        <v>311</v>
      </c>
      <c r="E139" s="42" t="s">
        <v>336</v>
      </c>
      <c r="F139" s="42" t="s">
        <v>336</v>
      </c>
      <c r="G139" s="42" t="s">
        <v>336</v>
      </c>
      <c r="H139" s="42" t="s">
        <v>336</v>
      </c>
      <c r="I139" s="42" t="s">
        <v>336</v>
      </c>
      <c r="J139" s="42" t="s">
        <v>336</v>
      </c>
      <c r="K139" s="96">
        <v>0.55207236325074593</v>
      </c>
      <c r="L139" s="17" t="str">
        <f t="shared" si="4"/>
        <v/>
      </c>
    </row>
    <row r="140" spans="2:12" x14ac:dyDescent="0.25">
      <c r="B140" s="3" t="s">
        <v>11</v>
      </c>
      <c r="C140" s="63" t="s">
        <v>312</v>
      </c>
      <c r="D140" s="63" t="s">
        <v>313</v>
      </c>
      <c r="E140" s="42" t="s">
        <v>336</v>
      </c>
      <c r="F140" s="42" t="s">
        <v>336</v>
      </c>
      <c r="G140" s="42" t="s">
        <v>336</v>
      </c>
      <c r="H140" s="42" t="s">
        <v>336</v>
      </c>
      <c r="I140" s="42" t="s">
        <v>336</v>
      </c>
      <c r="J140" s="42" t="s">
        <v>336</v>
      </c>
      <c r="K140" s="96">
        <v>0.55207236325074593</v>
      </c>
      <c r="L140" s="17" t="str">
        <f t="shared" si="4"/>
        <v/>
      </c>
    </row>
    <row r="141" spans="2:12" x14ac:dyDescent="0.25">
      <c r="B141" s="3" t="s">
        <v>11</v>
      </c>
      <c r="C141" s="63" t="s">
        <v>314</v>
      </c>
      <c r="D141" s="63" t="s">
        <v>315</v>
      </c>
      <c r="E141" s="42" t="s">
        <v>336</v>
      </c>
      <c r="F141" s="42" t="s">
        <v>336</v>
      </c>
      <c r="G141" s="42" t="s">
        <v>336</v>
      </c>
      <c r="H141" s="42" t="s">
        <v>336</v>
      </c>
      <c r="I141" s="42" t="s">
        <v>336</v>
      </c>
      <c r="J141" s="42" t="s">
        <v>336</v>
      </c>
      <c r="K141" s="96">
        <v>0.55207236325074593</v>
      </c>
      <c r="L141" s="17" t="str">
        <f t="shared" si="4"/>
        <v/>
      </c>
    </row>
    <row r="142" spans="2:12" ht="15.75" thickBot="1" x14ac:dyDescent="0.3">
      <c r="B142" s="3" t="s">
        <v>11</v>
      </c>
      <c r="C142" s="63" t="s">
        <v>316</v>
      </c>
      <c r="D142" s="63" t="s">
        <v>317</v>
      </c>
      <c r="E142" s="42" t="s">
        <v>336</v>
      </c>
      <c r="F142" s="42" t="s">
        <v>336</v>
      </c>
      <c r="G142" s="42" t="s">
        <v>336</v>
      </c>
      <c r="H142" s="42" t="s">
        <v>336</v>
      </c>
      <c r="I142" s="42" t="s">
        <v>336</v>
      </c>
      <c r="J142" s="42" t="s">
        <v>336</v>
      </c>
      <c r="K142" s="96">
        <v>0.55207236325074593</v>
      </c>
      <c r="L142" s="17" t="str">
        <f t="shared" si="4"/>
        <v/>
      </c>
    </row>
    <row r="143" spans="2:12" x14ac:dyDescent="0.25">
      <c r="E143" s="62"/>
      <c r="F143" s="62"/>
      <c r="G143" s="62"/>
      <c r="H143" s="62"/>
      <c r="I143" s="62"/>
      <c r="J143" s="62"/>
      <c r="K143" s="62"/>
      <c r="L143" s="62"/>
    </row>
  </sheetData>
  <sortState xmlns:xlrd2="http://schemas.microsoft.com/office/spreadsheetml/2017/richdata2" ref="B5:M142">
    <sortCondition ref="B5:B142" customList="Air Force,Army,Navy,DHA"/>
    <sortCondition ref="C5:C14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43"/>
  <sheetViews>
    <sheetView workbookViewId="0"/>
  </sheetViews>
  <sheetFormatPr defaultColWidth="9.140625" defaultRowHeight="15" x14ac:dyDescent="0.25"/>
  <cols>
    <col min="4" max="4" width="48.5703125" customWidth="1"/>
    <col min="12" max="12" width="18.7109375" customWidth="1"/>
  </cols>
  <sheetData>
    <row r="1" spans="1:16" x14ac:dyDescent="0.25">
      <c r="A1" s="69" t="s">
        <v>324</v>
      </c>
      <c r="B1" s="3"/>
      <c r="C1" s="3"/>
      <c r="D1" s="3"/>
      <c r="E1" s="70"/>
      <c r="F1" s="70"/>
      <c r="G1" s="70"/>
      <c r="H1" s="70"/>
      <c r="I1" s="70"/>
      <c r="J1" s="70"/>
    </row>
    <row r="3" spans="1:16" ht="15.75" thickBot="1" x14ac:dyDescent="0.3">
      <c r="A3" s="70"/>
      <c r="B3" s="66" t="s">
        <v>30</v>
      </c>
      <c r="C3" s="67" t="s">
        <v>31</v>
      </c>
      <c r="D3" s="67" t="s">
        <v>32</v>
      </c>
      <c r="E3" s="70"/>
      <c r="F3" s="71" t="s">
        <v>325</v>
      </c>
      <c r="G3" s="70"/>
      <c r="H3" s="70"/>
      <c r="I3" s="70"/>
      <c r="J3" s="70"/>
    </row>
    <row r="4" spans="1:16" ht="15.75" thickBot="1" x14ac:dyDescent="0.3">
      <c r="A4" s="70"/>
      <c r="B4" s="3"/>
      <c r="C4" s="3"/>
      <c r="D4" s="3"/>
      <c r="E4" s="33" t="s">
        <v>34</v>
      </c>
      <c r="F4" s="33" t="s">
        <v>35</v>
      </c>
      <c r="G4" s="33" t="s">
        <v>36</v>
      </c>
      <c r="H4" s="34" t="s">
        <v>37</v>
      </c>
      <c r="I4" s="34" t="s">
        <v>38</v>
      </c>
      <c r="J4" s="33" t="s">
        <v>328</v>
      </c>
      <c r="M4" s="83" t="s">
        <v>38</v>
      </c>
      <c r="N4" s="84" t="s">
        <v>328</v>
      </c>
    </row>
    <row r="5" spans="1:16" x14ac:dyDescent="0.25">
      <c r="A5" s="70"/>
      <c r="B5" s="3" t="s">
        <v>12</v>
      </c>
      <c r="C5" s="63" t="s">
        <v>40</v>
      </c>
      <c r="D5" s="63" t="s">
        <v>41</v>
      </c>
      <c r="E5" s="118">
        <v>0</v>
      </c>
      <c r="F5" s="118" t="s">
        <v>336</v>
      </c>
      <c r="G5" s="118">
        <v>2</v>
      </c>
      <c r="H5" s="118">
        <v>4</v>
      </c>
      <c r="I5" s="118">
        <v>0</v>
      </c>
      <c r="J5" s="82">
        <v>1</v>
      </c>
      <c r="L5" s="75" t="s">
        <v>12</v>
      </c>
      <c r="M5" s="76">
        <f>SUM(I5:I16)</f>
        <v>0</v>
      </c>
      <c r="N5" s="76">
        <f>SUM(J5:J16)</f>
        <v>1</v>
      </c>
    </row>
    <row r="6" spans="1:16" x14ac:dyDescent="0.25">
      <c r="A6" s="70"/>
      <c r="B6" s="3" t="s">
        <v>12</v>
      </c>
      <c r="C6" s="63" t="s">
        <v>42</v>
      </c>
      <c r="D6" s="63" t="s">
        <v>43</v>
      </c>
      <c r="E6" s="118" t="s">
        <v>336</v>
      </c>
      <c r="F6" s="118" t="s">
        <v>336</v>
      </c>
      <c r="G6" s="118" t="s">
        <v>336</v>
      </c>
      <c r="H6" s="118" t="s">
        <v>336</v>
      </c>
      <c r="I6" s="118" t="s">
        <v>336</v>
      </c>
      <c r="J6" s="82" t="s">
        <v>336</v>
      </c>
      <c r="L6" s="77" t="s">
        <v>9</v>
      </c>
      <c r="M6" s="78">
        <f>SUM(I17:I20)</f>
        <v>148</v>
      </c>
      <c r="N6" s="78">
        <f>SUM(J17:J20)</f>
        <v>144</v>
      </c>
    </row>
    <row r="7" spans="1:16" x14ac:dyDescent="0.25">
      <c r="A7" s="70"/>
      <c r="B7" s="3" t="s">
        <v>12</v>
      </c>
      <c r="C7" s="63" t="s">
        <v>44</v>
      </c>
      <c r="D7" s="63" t="s">
        <v>45</v>
      </c>
      <c r="E7" s="118" t="s">
        <v>336</v>
      </c>
      <c r="F7" s="118" t="s">
        <v>336</v>
      </c>
      <c r="G7" s="118" t="s">
        <v>336</v>
      </c>
      <c r="H7" s="118" t="s">
        <v>336</v>
      </c>
      <c r="I7" s="118" t="s">
        <v>336</v>
      </c>
      <c r="J7" s="82" t="s">
        <v>336</v>
      </c>
      <c r="L7" s="77" t="s">
        <v>8</v>
      </c>
      <c r="M7" s="78">
        <f>SUM(I21:I28)</f>
        <v>80</v>
      </c>
      <c r="N7" s="78">
        <f>SUM(J21:J28)</f>
        <v>56</v>
      </c>
    </row>
    <row r="8" spans="1:16" ht="15.75" thickBot="1" x14ac:dyDescent="0.3">
      <c r="B8" s="3" t="s">
        <v>12</v>
      </c>
      <c r="C8" s="63" t="s">
        <v>46</v>
      </c>
      <c r="D8" s="63" t="s">
        <v>47</v>
      </c>
      <c r="E8" s="118" t="s">
        <v>336</v>
      </c>
      <c r="F8" s="118" t="s">
        <v>336</v>
      </c>
      <c r="G8" s="118" t="s">
        <v>336</v>
      </c>
      <c r="H8" s="118" t="s">
        <v>336</v>
      </c>
      <c r="I8" s="118" t="s">
        <v>336</v>
      </c>
      <c r="J8" s="82" t="s">
        <v>336</v>
      </c>
      <c r="L8" s="77" t="s">
        <v>11</v>
      </c>
      <c r="M8" s="78">
        <f>SUM(I29:I142)</f>
        <v>3536</v>
      </c>
      <c r="N8" s="78">
        <f>SUM(J29:J142)</f>
        <v>2999</v>
      </c>
    </row>
    <row r="9" spans="1:16" ht="15.75" thickBot="1" x14ac:dyDescent="0.3">
      <c r="B9" s="3" t="s">
        <v>12</v>
      </c>
      <c r="C9" s="63" t="s">
        <v>49</v>
      </c>
      <c r="D9" s="63" t="s">
        <v>50</v>
      </c>
      <c r="E9" s="118">
        <v>0</v>
      </c>
      <c r="F9" s="118">
        <v>4</v>
      </c>
      <c r="G9" s="118">
        <v>1</v>
      </c>
      <c r="H9" s="118">
        <v>0</v>
      </c>
      <c r="I9" s="118" t="s">
        <v>336</v>
      </c>
      <c r="J9" s="82" t="s">
        <v>336</v>
      </c>
      <c r="L9" s="79" t="s">
        <v>51</v>
      </c>
      <c r="M9" s="80">
        <f>SUM(I5:I142)</f>
        <v>3764</v>
      </c>
      <c r="N9" s="81">
        <f>SUM(J5:J142)</f>
        <v>3200</v>
      </c>
    </row>
    <row r="10" spans="1:16" x14ac:dyDescent="0.25">
      <c r="B10" s="3" t="s">
        <v>12</v>
      </c>
      <c r="C10" s="63" t="s">
        <v>52</v>
      </c>
      <c r="D10" s="63" t="s">
        <v>53</v>
      </c>
      <c r="E10" s="118">
        <v>2</v>
      </c>
      <c r="F10" s="118">
        <v>2</v>
      </c>
      <c r="G10" s="118">
        <v>2</v>
      </c>
      <c r="H10" s="118">
        <v>2</v>
      </c>
      <c r="I10" s="118">
        <v>0</v>
      </c>
      <c r="J10" s="82" t="s">
        <v>336</v>
      </c>
      <c r="P10" s="85"/>
    </row>
    <row r="11" spans="1:16" x14ac:dyDescent="0.25">
      <c r="B11" s="3" t="s">
        <v>12</v>
      </c>
      <c r="C11" s="63" t="s">
        <v>54</v>
      </c>
      <c r="D11" s="63" t="s">
        <v>55</v>
      </c>
      <c r="E11" s="118" t="s">
        <v>336</v>
      </c>
      <c r="F11" s="118" t="s">
        <v>336</v>
      </c>
      <c r="G11" s="118" t="s">
        <v>336</v>
      </c>
      <c r="H11" s="118" t="s">
        <v>336</v>
      </c>
      <c r="I11" s="118" t="s">
        <v>336</v>
      </c>
      <c r="J11" s="82" t="s">
        <v>336</v>
      </c>
      <c r="M11" s="71"/>
    </row>
    <row r="12" spans="1:16" x14ac:dyDescent="0.25">
      <c r="B12" s="3" t="s">
        <v>12</v>
      </c>
      <c r="C12" s="63" t="s">
        <v>56</v>
      </c>
      <c r="D12" s="63" t="s">
        <v>57</v>
      </c>
      <c r="E12" s="118" t="s">
        <v>336</v>
      </c>
      <c r="F12" s="118" t="s">
        <v>336</v>
      </c>
      <c r="G12" s="118" t="s">
        <v>336</v>
      </c>
      <c r="H12" s="118" t="s">
        <v>336</v>
      </c>
      <c r="I12" s="118" t="s">
        <v>336</v>
      </c>
      <c r="J12" s="82" t="s">
        <v>336</v>
      </c>
      <c r="M12" s="86"/>
    </row>
    <row r="13" spans="1:16" x14ac:dyDescent="0.25">
      <c r="B13" s="3" t="s">
        <v>12</v>
      </c>
      <c r="C13" s="63" t="s">
        <v>58</v>
      </c>
      <c r="D13" s="63" t="s">
        <v>59</v>
      </c>
      <c r="E13" s="118" t="s">
        <v>336</v>
      </c>
      <c r="F13" s="118" t="s">
        <v>336</v>
      </c>
      <c r="G13" s="118" t="s">
        <v>336</v>
      </c>
      <c r="H13" s="118" t="s">
        <v>336</v>
      </c>
      <c r="I13" s="118" t="s">
        <v>336</v>
      </c>
      <c r="J13" s="82" t="s">
        <v>336</v>
      </c>
    </row>
    <row r="14" spans="1:16" x14ac:dyDescent="0.25">
      <c r="B14" s="3" t="s">
        <v>12</v>
      </c>
      <c r="C14" s="63" t="s">
        <v>60</v>
      </c>
      <c r="D14" s="63" t="s">
        <v>61</v>
      </c>
      <c r="E14" s="118" t="s">
        <v>336</v>
      </c>
      <c r="F14" s="118" t="s">
        <v>336</v>
      </c>
      <c r="G14" s="118" t="s">
        <v>336</v>
      </c>
      <c r="H14" s="118" t="s">
        <v>336</v>
      </c>
      <c r="I14" s="118" t="s">
        <v>336</v>
      </c>
      <c r="J14" s="82" t="s">
        <v>336</v>
      </c>
    </row>
    <row r="15" spans="1:16" x14ac:dyDescent="0.25">
      <c r="B15" s="3" t="s">
        <v>12</v>
      </c>
      <c r="C15" s="63" t="s">
        <v>62</v>
      </c>
      <c r="D15" s="63" t="s">
        <v>63</v>
      </c>
      <c r="E15" s="118" t="s">
        <v>336</v>
      </c>
      <c r="F15" s="118" t="s">
        <v>336</v>
      </c>
      <c r="G15" s="118" t="s">
        <v>336</v>
      </c>
      <c r="H15" s="118" t="s">
        <v>336</v>
      </c>
      <c r="I15" s="118" t="s">
        <v>336</v>
      </c>
      <c r="J15" s="82" t="s">
        <v>336</v>
      </c>
    </row>
    <row r="16" spans="1:16" x14ac:dyDescent="0.25">
      <c r="B16" s="3" t="s">
        <v>12</v>
      </c>
      <c r="C16" s="63" t="s">
        <v>64</v>
      </c>
      <c r="D16" s="63" t="s">
        <v>65</v>
      </c>
      <c r="E16" s="118">
        <v>0</v>
      </c>
      <c r="F16" s="118" t="s">
        <v>336</v>
      </c>
      <c r="G16" s="118" t="s">
        <v>336</v>
      </c>
      <c r="H16" s="118">
        <v>0</v>
      </c>
      <c r="I16" s="118">
        <v>0</v>
      </c>
      <c r="J16" s="82" t="s">
        <v>336</v>
      </c>
    </row>
    <row r="17" spans="2:10" x14ac:dyDescent="0.25">
      <c r="B17" s="3" t="s">
        <v>9</v>
      </c>
      <c r="C17" s="63" t="s">
        <v>66</v>
      </c>
      <c r="D17" s="63" t="s">
        <v>67</v>
      </c>
      <c r="E17" s="118">
        <v>40</v>
      </c>
      <c r="F17" s="118">
        <v>112</v>
      </c>
      <c r="G17" s="118">
        <v>128</v>
      </c>
      <c r="H17" s="118">
        <v>98</v>
      </c>
      <c r="I17" s="118">
        <v>144</v>
      </c>
      <c r="J17" s="82">
        <v>140</v>
      </c>
    </row>
    <row r="18" spans="2:10" x14ac:dyDescent="0.25">
      <c r="B18" s="3" t="s">
        <v>9</v>
      </c>
      <c r="C18" s="63" t="s">
        <v>68</v>
      </c>
      <c r="D18" s="63" t="s">
        <v>69</v>
      </c>
      <c r="E18" s="118" t="s">
        <v>336</v>
      </c>
      <c r="F18" s="118" t="s">
        <v>336</v>
      </c>
      <c r="G18" s="118" t="s">
        <v>336</v>
      </c>
      <c r="H18" s="118" t="s">
        <v>336</v>
      </c>
      <c r="I18" s="118" t="s">
        <v>336</v>
      </c>
      <c r="J18" s="82" t="s">
        <v>336</v>
      </c>
    </row>
    <row r="19" spans="2:10" x14ac:dyDescent="0.25">
      <c r="B19" s="3" t="s">
        <v>9</v>
      </c>
      <c r="C19" s="63" t="s">
        <v>70</v>
      </c>
      <c r="D19" s="63" t="s">
        <v>71</v>
      </c>
      <c r="E19" s="118" t="s">
        <v>336</v>
      </c>
      <c r="F19" s="118" t="s">
        <v>336</v>
      </c>
      <c r="G19" s="118" t="s">
        <v>336</v>
      </c>
      <c r="H19" s="118" t="s">
        <v>336</v>
      </c>
      <c r="I19" s="118" t="s">
        <v>336</v>
      </c>
      <c r="J19" s="82" t="s">
        <v>336</v>
      </c>
    </row>
    <row r="20" spans="2:10" x14ac:dyDescent="0.25">
      <c r="B20" s="3" t="s">
        <v>9</v>
      </c>
      <c r="C20" s="63" t="s">
        <v>72</v>
      </c>
      <c r="D20" s="63" t="s">
        <v>73</v>
      </c>
      <c r="E20" s="118">
        <v>14</v>
      </c>
      <c r="F20" s="118">
        <v>14</v>
      </c>
      <c r="G20" s="118">
        <v>6</v>
      </c>
      <c r="H20" s="118">
        <v>12</v>
      </c>
      <c r="I20" s="118">
        <v>4</v>
      </c>
      <c r="J20" s="82">
        <v>4</v>
      </c>
    </row>
    <row r="21" spans="2:10" x14ac:dyDescent="0.25">
      <c r="B21" s="3" t="s">
        <v>8</v>
      </c>
      <c r="C21" s="63" t="s">
        <v>76</v>
      </c>
      <c r="D21" s="63" t="s">
        <v>77</v>
      </c>
      <c r="E21" s="118">
        <v>0</v>
      </c>
      <c r="F21" s="118">
        <v>0</v>
      </c>
      <c r="G21" s="118" t="s">
        <v>336</v>
      </c>
      <c r="H21" s="118" t="s">
        <v>336</v>
      </c>
      <c r="I21" s="118" t="s">
        <v>336</v>
      </c>
      <c r="J21" s="82" t="s">
        <v>336</v>
      </c>
    </row>
    <row r="22" spans="2:10" x14ac:dyDescent="0.25">
      <c r="B22" s="66" t="s">
        <v>8</v>
      </c>
      <c r="C22" s="63" t="s">
        <v>80</v>
      </c>
      <c r="D22" s="63" t="s">
        <v>81</v>
      </c>
      <c r="E22" s="118">
        <v>0</v>
      </c>
      <c r="F22" s="118">
        <v>12</v>
      </c>
      <c r="G22" s="118">
        <v>24</v>
      </c>
      <c r="H22" s="118">
        <v>12</v>
      </c>
      <c r="I22" s="118">
        <v>6</v>
      </c>
      <c r="J22" s="82">
        <v>4</v>
      </c>
    </row>
    <row r="23" spans="2:10" x14ac:dyDescent="0.25">
      <c r="B23" s="3" t="s">
        <v>8</v>
      </c>
      <c r="C23" s="63" t="s">
        <v>118</v>
      </c>
      <c r="D23" s="63" t="s">
        <v>119</v>
      </c>
      <c r="E23" s="118" t="s">
        <v>336</v>
      </c>
      <c r="F23" s="118" t="s">
        <v>336</v>
      </c>
      <c r="G23" s="118" t="s">
        <v>336</v>
      </c>
      <c r="H23" s="118" t="s">
        <v>336</v>
      </c>
      <c r="I23" s="118" t="s">
        <v>336</v>
      </c>
      <c r="J23" s="82" t="s">
        <v>336</v>
      </c>
    </row>
    <row r="24" spans="2:10" x14ac:dyDescent="0.25">
      <c r="B24" s="3" t="s">
        <v>8</v>
      </c>
      <c r="C24" s="65" t="s">
        <v>120</v>
      </c>
      <c r="D24" s="65" t="s">
        <v>121</v>
      </c>
      <c r="E24" s="118" t="s">
        <v>336</v>
      </c>
      <c r="F24" s="118" t="s">
        <v>336</v>
      </c>
      <c r="G24" s="118" t="s">
        <v>336</v>
      </c>
      <c r="H24" s="118" t="s">
        <v>336</v>
      </c>
      <c r="I24" s="118" t="s">
        <v>336</v>
      </c>
      <c r="J24" s="82" t="s">
        <v>336</v>
      </c>
    </row>
    <row r="25" spans="2:10" x14ac:dyDescent="0.25">
      <c r="B25" s="3" t="s">
        <v>8</v>
      </c>
      <c r="C25" s="65" t="s">
        <v>122</v>
      </c>
      <c r="D25" s="65" t="s">
        <v>123</v>
      </c>
      <c r="E25" s="118">
        <v>68</v>
      </c>
      <c r="F25" s="118">
        <v>16</v>
      </c>
      <c r="G25" s="118">
        <v>98</v>
      </c>
      <c r="H25" s="118">
        <v>100</v>
      </c>
      <c r="I25" s="118">
        <v>74</v>
      </c>
      <c r="J25" s="82">
        <v>52</v>
      </c>
    </row>
    <row r="26" spans="2:10" x14ac:dyDescent="0.25">
      <c r="B26" s="3" t="s">
        <v>8</v>
      </c>
      <c r="C26" s="63" t="s">
        <v>124</v>
      </c>
      <c r="D26" s="63" t="s">
        <v>125</v>
      </c>
      <c r="E26" s="118" t="s">
        <v>336</v>
      </c>
      <c r="F26" s="118" t="s">
        <v>336</v>
      </c>
      <c r="G26" s="118" t="s">
        <v>336</v>
      </c>
      <c r="H26" s="118" t="s">
        <v>336</v>
      </c>
      <c r="I26" s="118" t="s">
        <v>336</v>
      </c>
      <c r="J26" s="82" t="s">
        <v>336</v>
      </c>
    </row>
    <row r="27" spans="2:10" x14ac:dyDescent="0.25">
      <c r="B27" s="3" t="s">
        <v>8</v>
      </c>
      <c r="C27" s="65" t="s">
        <v>126</v>
      </c>
      <c r="D27" s="65" t="s">
        <v>127</v>
      </c>
      <c r="E27" s="118" t="s">
        <v>336</v>
      </c>
      <c r="F27" s="118" t="s">
        <v>336</v>
      </c>
      <c r="G27" s="118" t="s">
        <v>336</v>
      </c>
      <c r="H27" s="118" t="s">
        <v>336</v>
      </c>
      <c r="I27" s="118" t="s">
        <v>336</v>
      </c>
      <c r="J27" s="82" t="s">
        <v>336</v>
      </c>
    </row>
    <row r="28" spans="2:10" x14ac:dyDescent="0.25">
      <c r="B28" s="3" t="s">
        <v>8</v>
      </c>
      <c r="C28" s="65" t="s">
        <v>128</v>
      </c>
      <c r="D28" s="65" t="s">
        <v>129</v>
      </c>
      <c r="E28" s="118" t="s">
        <v>336</v>
      </c>
      <c r="F28" s="118" t="s">
        <v>336</v>
      </c>
      <c r="G28" s="118" t="s">
        <v>336</v>
      </c>
      <c r="H28" s="118" t="s">
        <v>336</v>
      </c>
      <c r="I28" s="118" t="s">
        <v>336</v>
      </c>
      <c r="J28" s="82" t="s">
        <v>336</v>
      </c>
    </row>
    <row r="29" spans="2:10" x14ac:dyDescent="0.25">
      <c r="B29" s="3" t="s">
        <v>11</v>
      </c>
      <c r="C29" s="63" t="s">
        <v>130</v>
      </c>
      <c r="D29" s="63" t="s">
        <v>131</v>
      </c>
      <c r="E29" s="118" t="s">
        <v>336</v>
      </c>
      <c r="F29" s="118" t="s">
        <v>336</v>
      </c>
      <c r="G29" s="118" t="s">
        <v>336</v>
      </c>
      <c r="H29" s="118" t="s">
        <v>336</v>
      </c>
      <c r="I29" s="118" t="s">
        <v>336</v>
      </c>
      <c r="J29" s="82" t="s">
        <v>336</v>
      </c>
    </row>
    <row r="30" spans="2:10" x14ac:dyDescent="0.25">
      <c r="B30" s="3" t="s">
        <v>11</v>
      </c>
      <c r="C30" s="63" t="s">
        <v>132</v>
      </c>
      <c r="D30" s="63" t="s">
        <v>133</v>
      </c>
      <c r="E30" s="118" t="s">
        <v>336</v>
      </c>
      <c r="F30" s="118" t="s">
        <v>336</v>
      </c>
      <c r="G30" s="118" t="s">
        <v>336</v>
      </c>
      <c r="H30" s="118" t="s">
        <v>336</v>
      </c>
      <c r="I30" s="118" t="s">
        <v>336</v>
      </c>
      <c r="J30" s="82" t="s">
        <v>336</v>
      </c>
    </row>
    <row r="31" spans="2:10" x14ac:dyDescent="0.25">
      <c r="B31" s="3" t="s">
        <v>11</v>
      </c>
      <c r="C31" s="63" t="s">
        <v>134</v>
      </c>
      <c r="D31" s="63" t="s">
        <v>135</v>
      </c>
      <c r="E31" s="118" t="s">
        <v>336</v>
      </c>
      <c r="F31" s="118" t="s">
        <v>336</v>
      </c>
      <c r="G31" s="118" t="s">
        <v>336</v>
      </c>
      <c r="H31" s="118" t="s">
        <v>336</v>
      </c>
      <c r="I31" s="118" t="s">
        <v>336</v>
      </c>
      <c r="J31" s="82" t="s">
        <v>336</v>
      </c>
    </row>
    <row r="32" spans="2:10" x14ac:dyDescent="0.25">
      <c r="B32" s="3" t="s">
        <v>11</v>
      </c>
      <c r="C32" s="63" t="s">
        <v>136</v>
      </c>
      <c r="D32" s="63" t="s">
        <v>137</v>
      </c>
      <c r="E32" s="118">
        <v>34</v>
      </c>
      <c r="F32" s="118">
        <v>36</v>
      </c>
      <c r="G32" s="118">
        <v>34</v>
      </c>
      <c r="H32" s="118">
        <v>36</v>
      </c>
      <c r="I32" s="118">
        <v>70</v>
      </c>
      <c r="J32" s="82">
        <v>12</v>
      </c>
    </row>
    <row r="33" spans="2:10" x14ac:dyDescent="0.25">
      <c r="B33" s="3" t="s">
        <v>11</v>
      </c>
      <c r="C33" s="63" t="s">
        <v>138</v>
      </c>
      <c r="D33" s="63" t="s">
        <v>139</v>
      </c>
      <c r="E33" s="118">
        <v>154</v>
      </c>
      <c r="F33" s="118">
        <v>138</v>
      </c>
      <c r="G33" s="118">
        <v>177</v>
      </c>
      <c r="H33" s="118">
        <v>124</v>
      </c>
      <c r="I33" s="118">
        <v>141</v>
      </c>
      <c r="J33" s="82">
        <v>68</v>
      </c>
    </row>
    <row r="34" spans="2:10" x14ac:dyDescent="0.25">
      <c r="B34" s="3" t="s">
        <v>11</v>
      </c>
      <c r="C34" s="63" t="s">
        <v>140</v>
      </c>
      <c r="D34" s="63" t="s">
        <v>141</v>
      </c>
      <c r="E34" s="118" t="s">
        <v>336</v>
      </c>
      <c r="F34" s="118" t="s">
        <v>336</v>
      </c>
      <c r="G34" s="118" t="s">
        <v>336</v>
      </c>
      <c r="H34" s="118" t="s">
        <v>336</v>
      </c>
      <c r="I34" s="118" t="s">
        <v>336</v>
      </c>
      <c r="J34" s="82" t="s">
        <v>336</v>
      </c>
    </row>
    <row r="35" spans="2:10" x14ac:dyDescent="0.25">
      <c r="B35" s="3" t="s">
        <v>11</v>
      </c>
      <c r="C35" s="63" t="s">
        <v>142</v>
      </c>
      <c r="D35" s="63" t="s">
        <v>143</v>
      </c>
      <c r="E35" s="118" t="s">
        <v>336</v>
      </c>
      <c r="F35" s="118" t="s">
        <v>336</v>
      </c>
      <c r="G35" s="118" t="s">
        <v>336</v>
      </c>
      <c r="H35" s="118" t="s">
        <v>336</v>
      </c>
      <c r="I35" s="118" t="s">
        <v>336</v>
      </c>
      <c r="J35" s="82" t="s">
        <v>336</v>
      </c>
    </row>
    <row r="36" spans="2:10" x14ac:dyDescent="0.25">
      <c r="B36" s="3" t="s">
        <v>11</v>
      </c>
      <c r="C36" s="63" t="s">
        <v>144</v>
      </c>
      <c r="D36" s="63" t="s">
        <v>145</v>
      </c>
      <c r="E36" s="118" t="s">
        <v>336</v>
      </c>
      <c r="F36" s="118" t="s">
        <v>336</v>
      </c>
      <c r="G36" s="118" t="s">
        <v>336</v>
      </c>
      <c r="H36" s="118" t="s">
        <v>336</v>
      </c>
      <c r="I36" s="118" t="s">
        <v>336</v>
      </c>
      <c r="J36" s="82" t="s">
        <v>336</v>
      </c>
    </row>
    <row r="37" spans="2:10" x14ac:dyDescent="0.25">
      <c r="B37" s="3" t="s">
        <v>11</v>
      </c>
      <c r="C37" s="63" t="s">
        <v>146</v>
      </c>
      <c r="D37" s="63" t="s">
        <v>147</v>
      </c>
      <c r="E37" s="118" t="s">
        <v>336</v>
      </c>
      <c r="F37" s="118" t="s">
        <v>336</v>
      </c>
      <c r="G37" s="118" t="s">
        <v>336</v>
      </c>
      <c r="H37" s="118" t="s">
        <v>336</v>
      </c>
      <c r="I37" s="118" t="s">
        <v>336</v>
      </c>
      <c r="J37" s="82" t="s">
        <v>336</v>
      </c>
    </row>
    <row r="38" spans="2:10" x14ac:dyDescent="0.25">
      <c r="B38" s="3" t="s">
        <v>11</v>
      </c>
      <c r="C38" s="63" t="s">
        <v>148</v>
      </c>
      <c r="D38" s="63" t="s">
        <v>149</v>
      </c>
      <c r="E38" s="118">
        <v>84</v>
      </c>
      <c r="F38" s="118">
        <v>107</v>
      </c>
      <c r="G38" s="118">
        <v>84</v>
      </c>
      <c r="H38" s="118">
        <v>53</v>
      </c>
      <c r="I38" s="118">
        <v>38</v>
      </c>
      <c r="J38" s="82">
        <v>29</v>
      </c>
    </row>
    <row r="39" spans="2:10" x14ac:dyDescent="0.25">
      <c r="B39" s="3" t="s">
        <v>11</v>
      </c>
      <c r="C39" s="63" t="s">
        <v>150</v>
      </c>
      <c r="D39" s="63" t="s">
        <v>151</v>
      </c>
      <c r="E39" s="118" t="s">
        <v>336</v>
      </c>
      <c r="F39" s="118" t="s">
        <v>336</v>
      </c>
      <c r="G39" s="118" t="s">
        <v>336</v>
      </c>
      <c r="H39" s="118" t="s">
        <v>336</v>
      </c>
      <c r="I39" s="118" t="s">
        <v>336</v>
      </c>
      <c r="J39" s="82" t="s">
        <v>336</v>
      </c>
    </row>
    <row r="40" spans="2:10" x14ac:dyDescent="0.25">
      <c r="B40" s="3" t="s">
        <v>11</v>
      </c>
      <c r="C40" s="63" t="s">
        <v>152</v>
      </c>
      <c r="D40" s="63" t="s">
        <v>153</v>
      </c>
      <c r="E40" s="118" t="s">
        <v>336</v>
      </c>
      <c r="F40" s="118" t="s">
        <v>336</v>
      </c>
      <c r="G40" s="118" t="s">
        <v>336</v>
      </c>
      <c r="H40" s="118" t="s">
        <v>336</v>
      </c>
      <c r="I40" s="118" t="s">
        <v>336</v>
      </c>
      <c r="J40" s="82" t="s">
        <v>336</v>
      </c>
    </row>
    <row r="41" spans="2:10" x14ac:dyDescent="0.25">
      <c r="B41" s="3" t="s">
        <v>11</v>
      </c>
      <c r="C41" s="63" t="s">
        <v>154</v>
      </c>
      <c r="D41" s="63" t="s">
        <v>155</v>
      </c>
      <c r="E41" s="118" t="s">
        <v>336</v>
      </c>
      <c r="F41" s="118" t="s">
        <v>336</v>
      </c>
      <c r="G41" s="118" t="s">
        <v>336</v>
      </c>
      <c r="H41" s="118" t="s">
        <v>336</v>
      </c>
      <c r="I41" s="118" t="s">
        <v>336</v>
      </c>
      <c r="J41" s="82" t="s">
        <v>336</v>
      </c>
    </row>
    <row r="42" spans="2:10" x14ac:dyDescent="0.25">
      <c r="B42" s="66" t="s">
        <v>11</v>
      </c>
      <c r="C42" s="63" t="s">
        <v>74</v>
      </c>
      <c r="D42" s="63" t="s">
        <v>75</v>
      </c>
      <c r="E42" s="118">
        <v>46</v>
      </c>
      <c r="F42" s="118">
        <v>39</v>
      </c>
      <c r="G42" s="118">
        <v>16</v>
      </c>
      <c r="H42" s="118">
        <v>22</v>
      </c>
      <c r="I42" s="118">
        <v>21</v>
      </c>
      <c r="J42" s="82">
        <v>6</v>
      </c>
    </row>
    <row r="43" spans="2:10" x14ac:dyDescent="0.25">
      <c r="B43" s="66" t="s">
        <v>11</v>
      </c>
      <c r="C43" s="63" t="s">
        <v>78</v>
      </c>
      <c r="D43" s="63" t="s">
        <v>79</v>
      </c>
      <c r="E43" s="118">
        <v>104</v>
      </c>
      <c r="F43" s="118">
        <v>134</v>
      </c>
      <c r="G43" s="118">
        <v>130</v>
      </c>
      <c r="H43" s="118">
        <v>84</v>
      </c>
      <c r="I43" s="118">
        <v>82</v>
      </c>
      <c r="J43" s="82">
        <v>58</v>
      </c>
    </row>
    <row r="44" spans="2:10" x14ac:dyDescent="0.25">
      <c r="B44" s="3" t="s">
        <v>11</v>
      </c>
      <c r="C44" s="63" t="s">
        <v>156</v>
      </c>
      <c r="D44" s="63" t="s">
        <v>157</v>
      </c>
      <c r="E44" s="118">
        <v>44</v>
      </c>
      <c r="F44" s="118">
        <v>80</v>
      </c>
      <c r="G44" s="118">
        <v>104</v>
      </c>
      <c r="H44" s="118">
        <v>98</v>
      </c>
      <c r="I44" s="118">
        <v>76</v>
      </c>
      <c r="J44" s="82">
        <v>24</v>
      </c>
    </row>
    <row r="45" spans="2:10" x14ac:dyDescent="0.25">
      <c r="B45" s="3" t="s">
        <v>11</v>
      </c>
      <c r="C45" s="63" t="s">
        <v>158</v>
      </c>
      <c r="D45" s="63" t="s">
        <v>159</v>
      </c>
      <c r="E45" s="118" t="s">
        <v>336</v>
      </c>
      <c r="F45" s="118" t="s">
        <v>336</v>
      </c>
      <c r="G45" s="118" t="s">
        <v>336</v>
      </c>
      <c r="H45" s="118" t="s">
        <v>336</v>
      </c>
      <c r="I45" s="118" t="s">
        <v>336</v>
      </c>
      <c r="J45" s="82" t="s">
        <v>336</v>
      </c>
    </row>
    <row r="46" spans="2:10" x14ac:dyDescent="0.25">
      <c r="B46" s="66" t="s">
        <v>11</v>
      </c>
      <c r="C46" s="65" t="s">
        <v>82</v>
      </c>
      <c r="D46" s="65" t="s">
        <v>83</v>
      </c>
      <c r="E46" s="118" t="s">
        <v>336</v>
      </c>
      <c r="F46" s="118" t="s">
        <v>336</v>
      </c>
      <c r="G46" s="118" t="s">
        <v>336</v>
      </c>
      <c r="H46" s="118" t="s">
        <v>336</v>
      </c>
      <c r="I46" s="118" t="s">
        <v>336</v>
      </c>
      <c r="J46" s="82" t="s">
        <v>336</v>
      </c>
    </row>
    <row r="47" spans="2:10" x14ac:dyDescent="0.25">
      <c r="B47" s="3" t="s">
        <v>11</v>
      </c>
      <c r="C47" s="63" t="s">
        <v>160</v>
      </c>
      <c r="D47" s="63" t="s">
        <v>161</v>
      </c>
      <c r="E47" s="118" t="s">
        <v>336</v>
      </c>
      <c r="F47" s="118" t="s">
        <v>336</v>
      </c>
      <c r="G47" s="118" t="s">
        <v>336</v>
      </c>
      <c r="H47" s="118" t="s">
        <v>336</v>
      </c>
      <c r="I47" s="118" t="s">
        <v>336</v>
      </c>
      <c r="J47" s="82" t="s">
        <v>336</v>
      </c>
    </row>
    <row r="48" spans="2:10" x14ac:dyDescent="0.25">
      <c r="B48" s="66" t="s">
        <v>11</v>
      </c>
      <c r="C48" s="65" t="s">
        <v>84</v>
      </c>
      <c r="D48" s="65" t="s">
        <v>85</v>
      </c>
      <c r="E48" s="118">
        <v>12</v>
      </c>
      <c r="F48" s="118">
        <v>18</v>
      </c>
      <c r="G48" s="118">
        <v>6</v>
      </c>
      <c r="H48" s="118">
        <v>0</v>
      </c>
      <c r="I48" s="118">
        <v>0</v>
      </c>
      <c r="J48" s="82">
        <v>0</v>
      </c>
    </row>
    <row r="49" spans="2:10" x14ac:dyDescent="0.25">
      <c r="B49" s="3" t="s">
        <v>11</v>
      </c>
      <c r="C49" s="65" t="s">
        <v>162</v>
      </c>
      <c r="D49" s="65" t="s">
        <v>163</v>
      </c>
      <c r="E49" s="118">
        <v>120</v>
      </c>
      <c r="F49" s="118">
        <v>98</v>
      </c>
      <c r="G49" s="118">
        <v>60</v>
      </c>
      <c r="H49" s="118">
        <v>46</v>
      </c>
      <c r="I49" s="118">
        <v>16</v>
      </c>
      <c r="J49" s="82">
        <v>4</v>
      </c>
    </row>
    <row r="50" spans="2:10" x14ac:dyDescent="0.25">
      <c r="B50" s="3" t="s">
        <v>11</v>
      </c>
      <c r="C50" s="63" t="s">
        <v>164</v>
      </c>
      <c r="D50" s="63" t="s">
        <v>165</v>
      </c>
      <c r="E50" s="118">
        <v>18</v>
      </c>
      <c r="F50" s="118">
        <v>79</v>
      </c>
      <c r="G50" s="118">
        <v>41</v>
      </c>
      <c r="H50" s="118">
        <v>39</v>
      </c>
      <c r="I50" s="118">
        <v>37</v>
      </c>
      <c r="J50" s="82">
        <v>15</v>
      </c>
    </row>
    <row r="51" spans="2:10" x14ac:dyDescent="0.25">
      <c r="B51" s="3" t="s">
        <v>11</v>
      </c>
      <c r="C51" s="63" t="s">
        <v>166</v>
      </c>
      <c r="D51" s="63" t="s">
        <v>167</v>
      </c>
      <c r="E51" s="118" t="s">
        <v>336</v>
      </c>
      <c r="F51" s="118" t="s">
        <v>336</v>
      </c>
      <c r="G51" s="118" t="s">
        <v>336</v>
      </c>
      <c r="H51" s="118" t="s">
        <v>336</v>
      </c>
      <c r="I51" s="118" t="s">
        <v>336</v>
      </c>
      <c r="J51" s="82" t="s">
        <v>336</v>
      </c>
    </row>
    <row r="52" spans="2:10" x14ac:dyDescent="0.25">
      <c r="B52" s="3" t="s">
        <v>11</v>
      </c>
      <c r="C52" s="63" t="s">
        <v>168</v>
      </c>
      <c r="D52" s="63" t="s">
        <v>169</v>
      </c>
      <c r="E52" s="118" t="s">
        <v>336</v>
      </c>
      <c r="F52" s="118" t="s">
        <v>336</v>
      </c>
      <c r="G52" s="118" t="s">
        <v>336</v>
      </c>
      <c r="H52" s="118" t="s">
        <v>336</v>
      </c>
      <c r="I52" s="118" t="s">
        <v>336</v>
      </c>
      <c r="J52" s="82" t="s">
        <v>336</v>
      </c>
    </row>
    <row r="53" spans="2:10" x14ac:dyDescent="0.25">
      <c r="B53" s="3" t="s">
        <v>11</v>
      </c>
      <c r="C53" s="63" t="s">
        <v>170</v>
      </c>
      <c r="D53" s="63" t="s">
        <v>171</v>
      </c>
      <c r="E53" s="118" t="s">
        <v>336</v>
      </c>
      <c r="F53" s="118" t="s">
        <v>336</v>
      </c>
      <c r="G53" s="118" t="s">
        <v>336</v>
      </c>
      <c r="H53" s="118" t="s">
        <v>336</v>
      </c>
      <c r="I53" s="118" t="s">
        <v>336</v>
      </c>
      <c r="J53" s="82" t="s">
        <v>336</v>
      </c>
    </row>
    <row r="54" spans="2:10" x14ac:dyDescent="0.25">
      <c r="B54" s="3" t="s">
        <v>11</v>
      </c>
      <c r="C54" s="63" t="s">
        <v>172</v>
      </c>
      <c r="D54" s="63" t="s">
        <v>173</v>
      </c>
      <c r="E54" s="118">
        <v>108</v>
      </c>
      <c r="F54" s="118">
        <v>166</v>
      </c>
      <c r="G54" s="118">
        <v>212</v>
      </c>
      <c r="H54" s="118">
        <v>170</v>
      </c>
      <c r="I54" s="118">
        <v>144</v>
      </c>
      <c r="J54" s="82">
        <v>98</v>
      </c>
    </row>
    <row r="55" spans="2:10" x14ac:dyDescent="0.25">
      <c r="B55" s="3" t="s">
        <v>11</v>
      </c>
      <c r="C55" s="63" t="s">
        <v>174</v>
      </c>
      <c r="D55" s="63" t="s">
        <v>175</v>
      </c>
      <c r="E55" s="118">
        <v>30</v>
      </c>
      <c r="F55" s="118">
        <v>44</v>
      </c>
      <c r="G55" s="118">
        <v>50</v>
      </c>
      <c r="H55" s="118">
        <v>40</v>
      </c>
      <c r="I55" s="118">
        <v>8</v>
      </c>
      <c r="J55" s="82">
        <v>20</v>
      </c>
    </row>
    <row r="56" spans="2:10" x14ac:dyDescent="0.25">
      <c r="B56" s="3" t="s">
        <v>11</v>
      </c>
      <c r="C56" s="63" t="s">
        <v>176</v>
      </c>
      <c r="D56" s="63" t="s">
        <v>177</v>
      </c>
      <c r="E56" s="118">
        <v>50</v>
      </c>
      <c r="F56" s="118">
        <v>88</v>
      </c>
      <c r="G56" s="118">
        <v>36</v>
      </c>
      <c r="H56" s="118">
        <v>38</v>
      </c>
      <c r="I56" s="118">
        <v>58</v>
      </c>
      <c r="J56" s="82">
        <v>14</v>
      </c>
    </row>
    <row r="57" spans="2:10" x14ac:dyDescent="0.25">
      <c r="B57" s="3" t="s">
        <v>11</v>
      </c>
      <c r="C57" s="63" t="s">
        <v>178</v>
      </c>
      <c r="D57" s="63" t="s">
        <v>179</v>
      </c>
      <c r="E57" s="118" t="s">
        <v>336</v>
      </c>
      <c r="F57" s="118" t="s">
        <v>336</v>
      </c>
      <c r="G57" s="118" t="s">
        <v>336</v>
      </c>
      <c r="H57" s="118" t="s">
        <v>336</v>
      </c>
      <c r="I57" s="118" t="s">
        <v>336</v>
      </c>
      <c r="J57" s="82" t="s">
        <v>336</v>
      </c>
    </row>
    <row r="58" spans="2:10" x14ac:dyDescent="0.25">
      <c r="B58" s="3" t="s">
        <v>11</v>
      </c>
      <c r="C58" s="63" t="s">
        <v>180</v>
      </c>
      <c r="D58" s="63" t="s">
        <v>181</v>
      </c>
      <c r="E58" s="118" t="s">
        <v>336</v>
      </c>
      <c r="F58" s="118" t="s">
        <v>336</v>
      </c>
      <c r="G58" s="118" t="s">
        <v>336</v>
      </c>
      <c r="H58" s="118" t="s">
        <v>336</v>
      </c>
      <c r="I58" s="118" t="s">
        <v>336</v>
      </c>
      <c r="J58" s="82" t="s">
        <v>336</v>
      </c>
    </row>
    <row r="59" spans="2:10" x14ac:dyDescent="0.25">
      <c r="B59" s="3" t="s">
        <v>11</v>
      </c>
      <c r="C59" s="63" t="s">
        <v>182</v>
      </c>
      <c r="D59" s="63" t="s">
        <v>183</v>
      </c>
      <c r="E59" s="118">
        <v>260</v>
      </c>
      <c r="F59" s="118">
        <v>270</v>
      </c>
      <c r="G59" s="118">
        <v>376</v>
      </c>
      <c r="H59" s="118">
        <v>352</v>
      </c>
      <c r="I59" s="118">
        <v>268</v>
      </c>
      <c r="J59" s="82">
        <v>338</v>
      </c>
    </row>
    <row r="60" spans="2:10" x14ac:dyDescent="0.25">
      <c r="B60" s="3" t="s">
        <v>11</v>
      </c>
      <c r="C60" s="63" t="s">
        <v>184</v>
      </c>
      <c r="D60" s="63" t="s">
        <v>185</v>
      </c>
      <c r="E60" s="118">
        <v>0</v>
      </c>
      <c r="F60" s="118">
        <v>24</v>
      </c>
      <c r="G60" s="118" t="s">
        <v>336</v>
      </c>
      <c r="H60" s="118" t="s">
        <v>336</v>
      </c>
      <c r="I60" s="118" t="s">
        <v>336</v>
      </c>
      <c r="J60" s="82" t="s">
        <v>336</v>
      </c>
    </row>
    <row r="61" spans="2:10" x14ac:dyDescent="0.25">
      <c r="B61" s="3" t="s">
        <v>11</v>
      </c>
      <c r="C61" s="63" t="s">
        <v>186</v>
      </c>
      <c r="D61" s="63" t="s">
        <v>187</v>
      </c>
      <c r="E61" s="118" t="s">
        <v>336</v>
      </c>
      <c r="F61" s="118" t="s">
        <v>336</v>
      </c>
      <c r="G61" s="118" t="s">
        <v>336</v>
      </c>
      <c r="H61" s="118" t="s">
        <v>336</v>
      </c>
      <c r="I61" s="118" t="s">
        <v>336</v>
      </c>
      <c r="J61" s="82" t="s">
        <v>336</v>
      </c>
    </row>
    <row r="62" spans="2:10" x14ac:dyDescent="0.25">
      <c r="B62" s="66" t="s">
        <v>11</v>
      </c>
      <c r="C62" s="65" t="s">
        <v>86</v>
      </c>
      <c r="D62" s="65" t="s">
        <v>87</v>
      </c>
      <c r="E62" s="118" t="s">
        <v>336</v>
      </c>
      <c r="F62" s="118" t="s">
        <v>336</v>
      </c>
      <c r="G62" s="118" t="s">
        <v>336</v>
      </c>
      <c r="H62" s="118" t="s">
        <v>336</v>
      </c>
      <c r="I62" s="118" t="s">
        <v>336</v>
      </c>
      <c r="J62" s="82" t="s">
        <v>336</v>
      </c>
    </row>
    <row r="63" spans="2:10" x14ac:dyDescent="0.25">
      <c r="B63" s="3" t="s">
        <v>11</v>
      </c>
      <c r="C63" s="63" t="s">
        <v>188</v>
      </c>
      <c r="D63" s="63" t="s">
        <v>189</v>
      </c>
      <c r="E63" s="118">
        <v>44</v>
      </c>
      <c r="F63" s="118">
        <v>22</v>
      </c>
      <c r="G63" s="118">
        <v>12</v>
      </c>
      <c r="H63" s="118">
        <v>68</v>
      </c>
      <c r="I63" s="118">
        <v>20</v>
      </c>
      <c r="J63" s="82">
        <v>4</v>
      </c>
    </row>
    <row r="64" spans="2:10" x14ac:dyDescent="0.25">
      <c r="B64" s="3" t="s">
        <v>11</v>
      </c>
      <c r="C64" s="63" t="s">
        <v>190</v>
      </c>
      <c r="D64" s="63" t="s">
        <v>191</v>
      </c>
      <c r="E64" s="118" t="s">
        <v>336</v>
      </c>
      <c r="F64" s="118" t="s">
        <v>336</v>
      </c>
      <c r="G64" s="118" t="s">
        <v>336</v>
      </c>
      <c r="H64" s="118" t="s">
        <v>336</v>
      </c>
      <c r="I64" s="118" t="s">
        <v>336</v>
      </c>
      <c r="J64" s="82" t="s">
        <v>336</v>
      </c>
    </row>
    <row r="65" spans="2:10" x14ac:dyDescent="0.25">
      <c r="B65" s="3" t="s">
        <v>11</v>
      </c>
      <c r="C65" s="63" t="s">
        <v>192</v>
      </c>
      <c r="D65" s="63" t="s">
        <v>193</v>
      </c>
      <c r="E65" s="118" t="s">
        <v>336</v>
      </c>
      <c r="F65" s="118" t="s">
        <v>336</v>
      </c>
      <c r="G65" s="118" t="s">
        <v>336</v>
      </c>
      <c r="H65" s="118" t="s">
        <v>336</v>
      </c>
      <c r="I65" s="118" t="s">
        <v>336</v>
      </c>
      <c r="J65" s="82" t="s">
        <v>336</v>
      </c>
    </row>
    <row r="66" spans="2:10" x14ac:dyDescent="0.25">
      <c r="B66" s="3" t="s">
        <v>11</v>
      </c>
      <c r="C66" s="63" t="s">
        <v>194</v>
      </c>
      <c r="D66" s="63" t="s">
        <v>195</v>
      </c>
      <c r="E66" s="118">
        <v>128</v>
      </c>
      <c r="F66" s="118">
        <v>2</v>
      </c>
      <c r="G66" s="118">
        <v>24</v>
      </c>
      <c r="H66" s="118">
        <v>46</v>
      </c>
      <c r="I66" s="118">
        <v>58</v>
      </c>
      <c r="J66" s="82">
        <v>30</v>
      </c>
    </row>
    <row r="67" spans="2:10" x14ac:dyDescent="0.25">
      <c r="B67" s="3" t="s">
        <v>11</v>
      </c>
      <c r="C67" s="63" t="s">
        <v>196</v>
      </c>
      <c r="D67" s="63" t="s">
        <v>197</v>
      </c>
      <c r="E67" s="118">
        <v>16</v>
      </c>
      <c r="F67" s="118">
        <v>0</v>
      </c>
      <c r="G67" s="118">
        <v>0</v>
      </c>
      <c r="H67" s="118">
        <v>0</v>
      </c>
      <c r="I67" s="118" t="s">
        <v>336</v>
      </c>
      <c r="J67" s="82" t="s">
        <v>336</v>
      </c>
    </row>
    <row r="68" spans="2:10" x14ac:dyDescent="0.25">
      <c r="B68" s="3" t="s">
        <v>11</v>
      </c>
      <c r="C68" s="63" t="s">
        <v>198</v>
      </c>
      <c r="D68" s="63" t="s">
        <v>199</v>
      </c>
      <c r="E68" s="118" t="s">
        <v>336</v>
      </c>
      <c r="F68" s="118" t="s">
        <v>336</v>
      </c>
      <c r="G68" s="118" t="s">
        <v>336</v>
      </c>
      <c r="H68" s="118" t="s">
        <v>336</v>
      </c>
      <c r="I68" s="118" t="s">
        <v>336</v>
      </c>
      <c r="J68" s="82" t="s">
        <v>336</v>
      </c>
    </row>
    <row r="69" spans="2:10" x14ac:dyDescent="0.25">
      <c r="B69" s="3" t="s">
        <v>11</v>
      </c>
      <c r="C69" s="63" t="s">
        <v>200</v>
      </c>
      <c r="D69" s="63" t="s">
        <v>201</v>
      </c>
      <c r="E69" s="118">
        <v>18</v>
      </c>
      <c r="F69" s="118">
        <v>42</v>
      </c>
      <c r="G69" s="118">
        <v>12</v>
      </c>
      <c r="H69" s="118">
        <v>14</v>
      </c>
      <c r="I69" s="118">
        <v>4</v>
      </c>
      <c r="J69" s="82">
        <v>8</v>
      </c>
    </row>
    <row r="70" spans="2:10" x14ac:dyDescent="0.25">
      <c r="B70" s="3" t="s">
        <v>11</v>
      </c>
      <c r="C70" s="63" t="s">
        <v>202</v>
      </c>
      <c r="D70" s="63" t="s">
        <v>203</v>
      </c>
      <c r="E70" s="118" t="s">
        <v>336</v>
      </c>
      <c r="F70" s="118" t="s">
        <v>336</v>
      </c>
      <c r="G70" s="118" t="s">
        <v>336</v>
      </c>
      <c r="H70" s="118" t="s">
        <v>336</v>
      </c>
      <c r="I70" s="118" t="s">
        <v>336</v>
      </c>
      <c r="J70" s="82" t="s">
        <v>336</v>
      </c>
    </row>
    <row r="71" spans="2:10" x14ac:dyDescent="0.25">
      <c r="B71" s="3" t="s">
        <v>11</v>
      </c>
      <c r="C71" s="65" t="s">
        <v>204</v>
      </c>
      <c r="D71" s="65" t="s">
        <v>205</v>
      </c>
      <c r="E71" s="118">
        <v>906</v>
      </c>
      <c r="F71" s="118">
        <v>588</v>
      </c>
      <c r="G71" s="118">
        <v>1002</v>
      </c>
      <c r="H71" s="118">
        <v>962</v>
      </c>
      <c r="I71" s="118">
        <v>736</v>
      </c>
      <c r="J71" s="82">
        <v>706</v>
      </c>
    </row>
    <row r="72" spans="2:10" x14ac:dyDescent="0.25">
      <c r="B72" s="66" t="s">
        <v>11</v>
      </c>
      <c r="C72" s="65" t="s">
        <v>88</v>
      </c>
      <c r="D72" s="65" t="s">
        <v>89</v>
      </c>
      <c r="E72" s="118" t="s">
        <v>336</v>
      </c>
      <c r="F72" s="118" t="s">
        <v>336</v>
      </c>
      <c r="G72" s="118" t="s">
        <v>336</v>
      </c>
      <c r="H72" s="118" t="s">
        <v>336</v>
      </c>
      <c r="I72" s="118" t="s">
        <v>336</v>
      </c>
      <c r="J72" s="82" t="s">
        <v>336</v>
      </c>
    </row>
    <row r="73" spans="2:10" x14ac:dyDescent="0.25">
      <c r="B73" s="3" t="s">
        <v>11</v>
      </c>
      <c r="C73" s="65" t="s">
        <v>206</v>
      </c>
      <c r="D73" s="65" t="s">
        <v>207</v>
      </c>
      <c r="E73" s="118" t="s">
        <v>336</v>
      </c>
      <c r="F73" s="118" t="s">
        <v>336</v>
      </c>
      <c r="G73" s="118" t="s">
        <v>336</v>
      </c>
      <c r="H73" s="118" t="s">
        <v>336</v>
      </c>
      <c r="I73" s="118" t="s">
        <v>336</v>
      </c>
      <c r="J73" s="82" t="s">
        <v>336</v>
      </c>
    </row>
    <row r="74" spans="2:10" x14ac:dyDescent="0.25">
      <c r="B74" s="3" t="s">
        <v>11</v>
      </c>
      <c r="C74" s="65" t="s">
        <v>208</v>
      </c>
      <c r="D74" s="65" t="s">
        <v>209</v>
      </c>
      <c r="E74" s="118">
        <v>23</v>
      </c>
      <c r="F74" s="118">
        <v>83</v>
      </c>
      <c r="G74" s="118">
        <v>75</v>
      </c>
      <c r="H74" s="118">
        <v>66</v>
      </c>
      <c r="I74" s="118">
        <v>55</v>
      </c>
      <c r="J74" s="82">
        <v>48</v>
      </c>
    </row>
    <row r="75" spans="2:10" x14ac:dyDescent="0.25">
      <c r="B75" s="3" t="s">
        <v>11</v>
      </c>
      <c r="C75" s="63" t="s">
        <v>210</v>
      </c>
      <c r="D75" s="63" t="s">
        <v>211</v>
      </c>
      <c r="E75" s="118" t="s">
        <v>336</v>
      </c>
      <c r="F75" s="118" t="s">
        <v>336</v>
      </c>
      <c r="G75" s="118" t="s">
        <v>336</v>
      </c>
      <c r="H75" s="118" t="s">
        <v>336</v>
      </c>
      <c r="I75" s="118" t="s">
        <v>336</v>
      </c>
      <c r="J75" s="82" t="s">
        <v>336</v>
      </c>
    </row>
    <row r="76" spans="2:10" x14ac:dyDescent="0.25">
      <c r="B76" s="3" t="s">
        <v>11</v>
      </c>
      <c r="C76" s="63" t="s">
        <v>212</v>
      </c>
      <c r="D76" s="63" t="s">
        <v>213</v>
      </c>
      <c r="E76" s="118">
        <v>48</v>
      </c>
      <c r="F76" s="118">
        <v>30</v>
      </c>
      <c r="G76" s="118">
        <v>28</v>
      </c>
      <c r="H76" s="118">
        <v>14</v>
      </c>
      <c r="I76" s="118">
        <v>14</v>
      </c>
      <c r="J76" s="82">
        <v>10</v>
      </c>
    </row>
    <row r="77" spans="2:10" x14ac:dyDescent="0.25">
      <c r="B77" s="3" t="s">
        <v>11</v>
      </c>
      <c r="C77" s="63" t="s">
        <v>214</v>
      </c>
      <c r="D77" s="63" t="s">
        <v>215</v>
      </c>
      <c r="E77" s="118" t="s">
        <v>336</v>
      </c>
      <c r="F77" s="118" t="s">
        <v>336</v>
      </c>
      <c r="G77" s="118" t="s">
        <v>336</v>
      </c>
      <c r="H77" s="118" t="s">
        <v>336</v>
      </c>
      <c r="I77" s="118" t="s">
        <v>336</v>
      </c>
      <c r="J77" s="82" t="s">
        <v>336</v>
      </c>
    </row>
    <row r="78" spans="2:10" x14ac:dyDescent="0.25">
      <c r="B78" s="3" t="s">
        <v>11</v>
      </c>
      <c r="C78" s="63" t="s">
        <v>216</v>
      </c>
      <c r="D78" s="63" t="s">
        <v>217</v>
      </c>
      <c r="E78" s="118" t="s">
        <v>336</v>
      </c>
      <c r="F78" s="118" t="s">
        <v>336</v>
      </c>
      <c r="G78" s="118" t="s">
        <v>336</v>
      </c>
      <c r="H78" s="118" t="s">
        <v>336</v>
      </c>
      <c r="I78" s="118" t="s">
        <v>336</v>
      </c>
      <c r="J78" s="82" t="s">
        <v>336</v>
      </c>
    </row>
    <row r="79" spans="2:10" x14ac:dyDescent="0.25">
      <c r="B79" s="3" t="s">
        <v>11</v>
      </c>
      <c r="C79" s="63" t="s">
        <v>218</v>
      </c>
      <c r="D79" s="63" t="s">
        <v>219</v>
      </c>
      <c r="E79" s="118" t="s">
        <v>336</v>
      </c>
      <c r="F79" s="118" t="s">
        <v>336</v>
      </c>
      <c r="G79" s="118" t="s">
        <v>336</v>
      </c>
      <c r="H79" s="118" t="s">
        <v>336</v>
      </c>
      <c r="I79" s="118" t="s">
        <v>336</v>
      </c>
      <c r="J79" s="82" t="s">
        <v>336</v>
      </c>
    </row>
    <row r="80" spans="2:10" x14ac:dyDescent="0.25">
      <c r="B80" s="3" t="s">
        <v>11</v>
      </c>
      <c r="C80" s="63" t="s">
        <v>220</v>
      </c>
      <c r="D80" s="63" t="s">
        <v>221</v>
      </c>
      <c r="E80" s="118">
        <v>170</v>
      </c>
      <c r="F80" s="118">
        <v>272</v>
      </c>
      <c r="G80" s="118">
        <v>192</v>
      </c>
      <c r="H80" s="118">
        <v>118</v>
      </c>
      <c r="I80" s="118">
        <v>104</v>
      </c>
      <c r="J80" s="82">
        <v>81</v>
      </c>
    </row>
    <row r="81" spans="2:10" x14ac:dyDescent="0.25">
      <c r="B81" s="3" t="s">
        <v>11</v>
      </c>
      <c r="C81" s="63" t="s">
        <v>222</v>
      </c>
      <c r="D81" s="63" t="s">
        <v>223</v>
      </c>
      <c r="E81" s="118" t="s">
        <v>336</v>
      </c>
      <c r="F81" s="118" t="s">
        <v>336</v>
      </c>
      <c r="G81" s="118" t="s">
        <v>336</v>
      </c>
      <c r="H81" s="118" t="s">
        <v>336</v>
      </c>
      <c r="I81" s="118" t="s">
        <v>336</v>
      </c>
      <c r="J81" s="82" t="s">
        <v>336</v>
      </c>
    </row>
    <row r="82" spans="2:10" x14ac:dyDescent="0.25">
      <c r="B82" s="3" t="s">
        <v>11</v>
      </c>
      <c r="C82" s="63" t="s">
        <v>224</v>
      </c>
      <c r="D82" s="63" t="s">
        <v>225</v>
      </c>
      <c r="E82" s="118" t="s">
        <v>336</v>
      </c>
      <c r="F82" s="118" t="s">
        <v>336</v>
      </c>
      <c r="G82" s="118" t="s">
        <v>336</v>
      </c>
      <c r="H82" s="118" t="s">
        <v>336</v>
      </c>
      <c r="I82" s="118" t="s">
        <v>336</v>
      </c>
      <c r="J82" s="82" t="s">
        <v>336</v>
      </c>
    </row>
    <row r="83" spans="2:10" x14ac:dyDescent="0.25">
      <c r="B83" s="3" t="s">
        <v>11</v>
      </c>
      <c r="C83" s="63" t="s">
        <v>226</v>
      </c>
      <c r="D83" s="63" t="s">
        <v>227</v>
      </c>
      <c r="E83" s="118" t="s">
        <v>336</v>
      </c>
      <c r="F83" s="118" t="s">
        <v>336</v>
      </c>
      <c r="G83" s="118" t="s">
        <v>336</v>
      </c>
      <c r="H83" s="118" t="s">
        <v>336</v>
      </c>
      <c r="I83" s="118" t="s">
        <v>336</v>
      </c>
      <c r="J83" s="82" t="s">
        <v>336</v>
      </c>
    </row>
    <row r="84" spans="2:10" x14ac:dyDescent="0.25">
      <c r="B84" s="3" t="s">
        <v>11</v>
      </c>
      <c r="C84" s="63" t="s">
        <v>228</v>
      </c>
      <c r="D84" s="63" t="s">
        <v>229</v>
      </c>
      <c r="E84" s="118">
        <v>2</v>
      </c>
      <c r="F84" s="118">
        <v>8</v>
      </c>
      <c r="G84" s="118">
        <v>12</v>
      </c>
      <c r="H84" s="118">
        <v>0</v>
      </c>
      <c r="I84" s="118">
        <v>2</v>
      </c>
      <c r="J84" s="82">
        <v>4</v>
      </c>
    </row>
    <row r="85" spans="2:10" x14ac:dyDescent="0.25">
      <c r="B85" s="3" t="s">
        <v>11</v>
      </c>
      <c r="C85" s="63" t="s">
        <v>230</v>
      </c>
      <c r="D85" s="63" t="s">
        <v>231</v>
      </c>
      <c r="E85" s="118">
        <v>218</v>
      </c>
      <c r="F85" s="118">
        <v>266</v>
      </c>
      <c r="G85" s="118">
        <v>230</v>
      </c>
      <c r="H85" s="118">
        <v>206</v>
      </c>
      <c r="I85" s="118">
        <v>166</v>
      </c>
      <c r="J85" s="82">
        <v>186</v>
      </c>
    </row>
    <row r="86" spans="2:10" x14ac:dyDescent="0.25">
      <c r="B86" s="3" t="s">
        <v>11</v>
      </c>
      <c r="C86" s="65" t="s">
        <v>232</v>
      </c>
      <c r="D86" s="65" t="s">
        <v>233</v>
      </c>
      <c r="E86" s="118" t="s">
        <v>336</v>
      </c>
      <c r="F86" s="118" t="s">
        <v>336</v>
      </c>
      <c r="G86" s="118" t="s">
        <v>336</v>
      </c>
      <c r="H86" s="118" t="s">
        <v>336</v>
      </c>
      <c r="I86" s="118" t="s">
        <v>336</v>
      </c>
      <c r="J86" s="82" t="s">
        <v>336</v>
      </c>
    </row>
    <row r="87" spans="2:10" x14ac:dyDescent="0.25">
      <c r="B87" s="66" t="s">
        <v>11</v>
      </c>
      <c r="C87" s="65" t="s">
        <v>90</v>
      </c>
      <c r="D87" s="65" t="s">
        <v>91</v>
      </c>
      <c r="E87" s="118">
        <v>142</v>
      </c>
      <c r="F87" s="118">
        <v>92</v>
      </c>
      <c r="G87" s="118">
        <v>80</v>
      </c>
      <c r="H87" s="118">
        <v>98</v>
      </c>
      <c r="I87" s="118">
        <v>68</v>
      </c>
      <c r="J87" s="82">
        <v>58</v>
      </c>
    </row>
    <row r="88" spans="2:10" x14ac:dyDescent="0.25">
      <c r="B88" s="66" t="s">
        <v>11</v>
      </c>
      <c r="C88" s="65" t="s">
        <v>92</v>
      </c>
      <c r="D88" s="65" t="s">
        <v>93</v>
      </c>
      <c r="E88" s="118" t="s">
        <v>336</v>
      </c>
      <c r="F88" s="118" t="s">
        <v>336</v>
      </c>
      <c r="G88" s="118" t="s">
        <v>336</v>
      </c>
      <c r="H88" s="118" t="s">
        <v>336</v>
      </c>
      <c r="I88" s="118" t="s">
        <v>336</v>
      </c>
      <c r="J88" s="82" t="s">
        <v>336</v>
      </c>
    </row>
    <row r="89" spans="2:10" x14ac:dyDescent="0.25">
      <c r="B89" s="3" t="s">
        <v>11</v>
      </c>
      <c r="C89" s="63" t="s">
        <v>234</v>
      </c>
      <c r="D89" s="63" t="s">
        <v>235</v>
      </c>
      <c r="E89" s="118" t="s">
        <v>336</v>
      </c>
      <c r="F89" s="118" t="s">
        <v>336</v>
      </c>
      <c r="G89" s="118" t="s">
        <v>336</v>
      </c>
      <c r="H89" s="118" t="s">
        <v>336</v>
      </c>
      <c r="I89" s="118" t="s">
        <v>336</v>
      </c>
      <c r="J89" s="82" t="s">
        <v>336</v>
      </c>
    </row>
    <row r="90" spans="2:10" x14ac:dyDescent="0.25">
      <c r="B90" s="3" t="s">
        <v>11</v>
      </c>
      <c r="C90" s="63" t="s">
        <v>236</v>
      </c>
      <c r="D90" s="63" t="s">
        <v>237</v>
      </c>
      <c r="E90" s="118" t="s">
        <v>336</v>
      </c>
      <c r="F90" s="118" t="s">
        <v>336</v>
      </c>
      <c r="G90" s="118" t="s">
        <v>336</v>
      </c>
      <c r="H90" s="118" t="s">
        <v>336</v>
      </c>
      <c r="I90" s="118" t="s">
        <v>336</v>
      </c>
      <c r="J90" s="82" t="s">
        <v>336</v>
      </c>
    </row>
    <row r="91" spans="2:10" x14ac:dyDescent="0.25">
      <c r="B91" s="3" t="s">
        <v>11</v>
      </c>
      <c r="C91" s="63" t="s">
        <v>238</v>
      </c>
      <c r="D91" s="63" t="s">
        <v>239</v>
      </c>
      <c r="E91" s="118">
        <v>36</v>
      </c>
      <c r="F91" s="118">
        <v>217</v>
      </c>
      <c r="G91" s="118">
        <v>143</v>
      </c>
      <c r="H91" s="118">
        <v>45</v>
      </c>
      <c r="I91" s="118">
        <v>50</v>
      </c>
      <c r="J91" s="82">
        <v>39</v>
      </c>
    </row>
    <row r="92" spans="2:10" x14ac:dyDescent="0.25">
      <c r="B92" s="3" t="s">
        <v>11</v>
      </c>
      <c r="C92" s="63" t="s">
        <v>240</v>
      </c>
      <c r="D92" s="63" t="s">
        <v>241</v>
      </c>
      <c r="E92" s="118" t="s">
        <v>336</v>
      </c>
      <c r="F92" s="118" t="s">
        <v>336</v>
      </c>
      <c r="G92" s="118" t="s">
        <v>336</v>
      </c>
      <c r="H92" s="118" t="s">
        <v>336</v>
      </c>
      <c r="I92" s="118" t="s">
        <v>336</v>
      </c>
      <c r="J92" s="82" t="s">
        <v>336</v>
      </c>
    </row>
    <row r="93" spans="2:10" x14ac:dyDescent="0.25">
      <c r="B93" s="3" t="s">
        <v>11</v>
      </c>
      <c r="C93" s="63" t="s">
        <v>242</v>
      </c>
      <c r="D93" s="63" t="s">
        <v>243</v>
      </c>
      <c r="E93" s="118" t="s">
        <v>336</v>
      </c>
      <c r="F93" s="118" t="s">
        <v>336</v>
      </c>
      <c r="G93" s="118" t="s">
        <v>336</v>
      </c>
      <c r="H93" s="118" t="s">
        <v>336</v>
      </c>
      <c r="I93" s="118" t="s">
        <v>336</v>
      </c>
      <c r="J93" s="82" t="s">
        <v>336</v>
      </c>
    </row>
    <row r="94" spans="2:10" x14ac:dyDescent="0.25">
      <c r="B94" s="3" t="s">
        <v>11</v>
      </c>
      <c r="C94" s="63" t="s">
        <v>244</v>
      </c>
      <c r="D94" s="63" t="s">
        <v>245</v>
      </c>
      <c r="E94" s="118">
        <v>20</v>
      </c>
      <c r="F94" s="118">
        <v>0</v>
      </c>
      <c r="G94" s="118">
        <v>0</v>
      </c>
      <c r="H94" s="118" t="s">
        <v>336</v>
      </c>
      <c r="I94" s="118" t="s">
        <v>336</v>
      </c>
      <c r="J94" s="82" t="s">
        <v>336</v>
      </c>
    </row>
    <row r="95" spans="2:10" x14ac:dyDescent="0.25">
      <c r="B95" s="66" t="s">
        <v>11</v>
      </c>
      <c r="C95" s="65" t="s">
        <v>94</v>
      </c>
      <c r="D95" s="65" t="s">
        <v>95</v>
      </c>
      <c r="E95" s="118" t="s">
        <v>336</v>
      </c>
      <c r="F95" s="118" t="s">
        <v>336</v>
      </c>
      <c r="G95" s="118" t="s">
        <v>336</v>
      </c>
      <c r="H95" s="118" t="s">
        <v>336</v>
      </c>
      <c r="I95" s="118" t="s">
        <v>336</v>
      </c>
      <c r="J95" s="82" t="s">
        <v>336</v>
      </c>
    </row>
    <row r="96" spans="2:10" x14ac:dyDescent="0.25">
      <c r="B96" s="3" t="s">
        <v>11</v>
      </c>
      <c r="C96" s="63" t="s">
        <v>246</v>
      </c>
      <c r="D96" s="63" t="s">
        <v>247</v>
      </c>
      <c r="E96" s="118" t="s">
        <v>336</v>
      </c>
      <c r="F96" s="118" t="s">
        <v>336</v>
      </c>
      <c r="G96" s="118" t="s">
        <v>336</v>
      </c>
      <c r="H96" s="118" t="s">
        <v>336</v>
      </c>
      <c r="I96" s="118" t="s">
        <v>336</v>
      </c>
      <c r="J96" s="82" t="s">
        <v>336</v>
      </c>
    </row>
    <row r="97" spans="2:10" x14ac:dyDescent="0.25">
      <c r="B97" s="66" t="s">
        <v>11</v>
      </c>
      <c r="C97" s="65" t="s">
        <v>96</v>
      </c>
      <c r="D97" s="65" t="s">
        <v>97</v>
      </c>
      <c r="E97" s="118" t="s">
        <v>336</v>
      </c>
      <c r="F97" s="118" t="s">
        <v>336</v>
      </c>
      <c r="G97" s="118" t="s">
        <v>336</v>
      </c>
      <c r="H97" s="118" t="s">
        <v>336</v>
      </c>
      <c r="I97" s="118" t="s">
        <v>336</v>
      </c>
      <c r="J97" s="82" t="s">
        <v>336</v>
      </c>
    </row>
    <row r="98" spans="2:10" x14ac:dyDescent="0.25">
      <c r="B98" s="66" t="s">
        <v>11</v>
      </c>
      <c r="C98" s="65" t="s">
        <v>98</v>
      </c>
      <c r="D98" s="65" t="s">
        <v>99</v>
      </c>
      <c r="E98" s="118">
        <v>0</v>
      </c>
      <c r="F98" s="118">
        <v>0</v>
      </c>
      <c r="G98" s="118">
        <v>0</v>
      </c>
      <c r="H98" s="118">
        <v>0</v>
      </c>
      <c r="I98" s="118">
        <v>0</v>
      </c>
      <c r="J98" s="82">
        <v>0</v>
      </c>
    </row>
    <row r="99" spans="2:10" x14ac:dyDescent="0.25">
      <c r="B99" s="3" t="s">
        <v>11</v>
      </c>
      <c r="C99" s="63" t="s">
        <v>248</v>
      </c>
      <c r="D99" s="63" t="s">
        <v>249</v>
      </c>
      <c r="E99" s="118" t="s">
        <v>336</v>
      </c>
      <c r="F99" s="118">
        <v>0</v>
      </c>
      <c r="G99" s="118">
        <v>0</v>
      </c>
      <c r="H99" s="118" t="s">
        <v>336</v>
      </c>
      <c r="I99" s="118" t="s">
        <v>336</v>
      </c>
      <c r="J99" s="82" t="s">
        <v>336</v>
      </c>
    </row>
    <row r="100" spans="2:10" x14ac:dyDescent="0.25">
      <c r="B100" s="3" t="s">
        <v>11</v>
      </c>
      <c r="C100" s="63" t="s">
        <v>250</v>
      </c>
      <c r="D100" s="63" t="s">
        <v>251</v>
      </c>
      <c r="E100" s="118" t="s">
        <v>336</v>
      </c>
      <c r="F100" s="118" t="s">
        <v>336</v>
      </c>
      <c r="G100" s="118" t="s">
        <v>336</v>
      </c>
      <c r="H100" s="118" t="s">
        <v>336</v>
      </c>
      <c r="I100" s="118" t="s">
        <v>336</v>
      </c>
      <c r="J100" s="82" t="s">
        <v>336</v>
      </c>
    </row>
    <row r="101" spans="2:10" x14ac:dyDescent="0.25">
      <c r="B101" s="66" t="s">
        <v>11</v>
      </c>
      <c r="C101" s="65" t="s">
        <v>100</v>
      </c>
      <c r="D101" s="65" t="s">
        <v>101</v>
      </c>
      <c r="E101" s="118" t="s">
        <v>336</v>
      </c>
      <c r="F101" s="118" t="s">
        <v>336</v>
      </c>
      <c r="G101" s="118" t="s">
        <v>336</v>
      </c>
      <c r="H101" s="118" t="s">
        <v>336</v>
      </c>
      <c r="I101" s="118" t="s">
        <v>336</v>
      </c>
      <c r="J101" s="82" t="s">
        <v>336</v>
      </c>
    </row>
    <row r="102" spans="2:10" x14ac:dyDescent="0.25">
      <c r="B102" s="3" t="s">
        <v>11</v>
      </c>
      <c r="C102" s="63" t="s">
        <v>252</v>
      </c>
      <c r="D102" s="63" t="s">
        <v>253</v>
      </c>
      <c r="E102" s="118">
        <v>198</v>
      </c>
      <c r="F102" s="118">
        <v>154</v>
      </c>
      <c r="G102" s="118">
        <v>188</v>
      </c>
      <c r="H102" s="118">
        <v>150</v>
      </c>
      <c r="I102" s="118">
        <v>118</v>
      </c>
      <c r="J102" s="82">
        <v>96</v>
      </c>
    </row>
    <row r="103" spans="2:10" x14ac:dyDescent="0.25">
      <c r="B103" s="3" t="s">
        <v>11</v>
      </c>
      <c r="C103" s="63" t="s">
        <v>254</v>
      </c>
      <c r="D103" s="63" t="s">
        <v>255</v>
      </c>
      <c r="E103" s="118">
        <v>560</v>
      </c>
      <c r="F103" s="118">
        <v>974</v>
      </c>
      <c r="G103" s="118">
        <v>478</v>
      </c>
      <c r="H103" s="118">
        <v>584</v>
      </c>
      <c r="I103" s="118">
        <v>510</v>
      </c>
      <c r="J103" s="82">
        <v>424</v>
      </c>
    </row>
    <row r="104" spans="2:10" x14ac:dyDescent="0.25">
      <c r="B104" s="3" t="s">
        <v>11</v>
      </c>
      <c r="C104" s="63" t="s">
        <v>256</v>
      </c>
      <c r="D104" s="63" t="s">
        <v>257</v>
      </c>
      <c r="E104" s="118">
        <v>86</v>
      </c>
      <c r="F104" s="118">
        <v>140</v>
      </c>
      <c r="G104" s="118">
        <v>104</v>
      </c>
      <c r="H104" s="118">
        <v>110</v>
      </c>
      <c r="I104" s="118">
        <v>90</v>
      </c>
      <c r="J104" s="82">
        <v>106</v>
      </c>
    </row>
    <row r="105" spans="2:10" x14ac:dyDescent="0.25">
      <c r="B105" s="3" t="s">
        <v>11</v>
      </c>
      <c r="C105" s="63" t="s">
        <v>258</v>
      </c>
      <c r="D105" s="63" t="s">
        <v>259</v>
      </c>
      <c r="E105" s="118" t="s">
        <v>336</v>
      </c>
      <c r="F105" s="118" t="s">
        <v>336</v>
      </c>
      <c r="G105" s="118" t="s">
        <v>336</v>
      </c>
      <c r="H105" s="118" t="s">
        <v>336</v>
      </c>
      <c r="I105" s="118" t="s">
        <v>336</v>
      </c>
      <c r="J105" s="82" t="s">
        <v>336</v>
      </c>
    </row>
    <row r="106" spans="2:10" x14ac:dyDescent="0.25">
      <c r="B106" s="3" t="s">
        <v>11</v>
      </c>
      <c r="C106" s="63" t="s">
        <v>260</v>
      </c>
      <c r="D106" s="63" t="s">
        <v>261</v>
      </c>
      <c r="E106" s="118" t="s">
        <v>336</v>
      </c>
      <c r="F106" s="118" t="s">
        <v>336</v>
      </c>
      <c r="G106" s="118" t="s">
        <v>336</v>
      </c>
      <c r="H106" s="118" t="s">
        <v>336</v>
      </c>
      <c r="I106" s="118" t="s">
        <v>336</v>
      </c>
      <c r="J106" s="82" t="s">
        <v>336</v>
      </c>
    </row>
    <row r="107" spans="2:10" x14ac:dyDescent="0.25">
      <c r="B107" s="3" t="s">
        <v>11</v>
      </c>
      <c r="C107" s="63" t="s">
        <v>262</v>
      </c>
      <c r="D107" s="63" t="s">
        <v>263</v>
      </c>
      <c r="E107" s="118" t="s">
        <v>336</v>
      </c>
      <c r="F107" s="118" t="s">
        <v>336</v>
      </c>
      <c r="G107" s="118" t="s">
        <v>336</v>
      </c>
      <c r="H107" s="118" t="s">
        <v>336</v>
      </c>
      <c r="I107" s="118" t="s">
        <v>336</v>
      </c>
      <c r="J107" s="82" t="s">
        <v>336</v>
      </c>
    </row>
    <row r="108" spans="2:10" x14ac:dyDescent="0.25">
      <c r="B108" s="3" t="s">
        <v>11</v>
      </c>
      <c r="C108" s="63" t="s">
        <v>264</v>
      </c>
      <c r="D108" s="63" t="s">
        <v>265</v>
      </c>
      <c r="E108" s="118" t="s">
        <v>336</v>
      </c>
      <c r="F108" s="118" t="s">
        <v>336</v>
      </c>
      <c r="G108" s="118" t="s">
        <v>336</v>
      </c>
      <c r="H108" s="118" t="s">
        <v>336</v>
      </c>
      <c r="I108" s="118" t="s">
        <v>336</v>
      </c>
      <c r="J108" s="82" t="s">
        <v>336</v>
      </c>
    </row>
    <row r="109" spans="2:10" x14ac:dyDescent="0.25">
      <c r="B109" s="66" t="s">
        <v>11</v>
      </c>
      <c r="C109" s="65" t="s">
        <v>102</v>
      </c>
      <c r="D109" s="65" t="s">
        <v>103</v>
      </c>
      <c r="E109" s="118" t="s">
        <v>336</v>
      </c>
      <c r="F109" s="118" t="s">
        <v>336</v>
      </c>
      <c r="G109" s="118" t="s">
        <v>336</v>
      </c>
      <c r="H109" s="118" t="s">
        <v>336</v>
      </c>
      <c r="I109" s="118" t="s">
        <v>336</v>
      </c>
      <c r="J109" s="82" t="s">
        <v>336</v>
      </c>
    </row>
    <row r="110" spans="2:10" x14ac:dyDescent="0.25">
      <c r="B110" s="3" t="s">
        <v>11</v>
      </c>
      <c r="C110" s="63" t="s">
        <v>266</v>
      </c>
      <c r="D110" s="63" t="s">
        <v>267</v>
      </c>
      <c r="E110" s="118" t="s">
        <v>336</v>
      </c>
      <c r="F110" s="118" t="s">
        <v>336</v>
      </c>
      <c r="G110" s="118" t="s">
        <v>336</v>
      </c>
      <c r="H110" s="118" t="s">
        <v>336</v>
      </c>
      <c r="I110" s="118" t="s">
        <v>336</v>
      </c>
      <c r="J110" s="82" t="s">
        <v>336</v>
      </c>
    </row>
    <row r="111" spans="2:10" x14ac:dyDescent="0.25">
      <c r="B111" s="3" t="s">
        <v>11</v>
      </c>
      <c r="C111" s="63" t="s">
        <v>268</v>
      </c>
      <c r="D111" s="63" t="s">
        <v>269</v>
      </c>
      <c r="E111" s="118">
        <v>24</v>
      </c>
      <c r="F111" s="118">
        <v>37</v>
      </c>
      <c r="G111" s="118">
        <v>21</v>
      </c>
      <c r="H111" s="118">
        <v>20</v>
      </c>
      <c r="I111" s="118">
        <v>2</v>
      </c>
      <c r="J111" s="82">
        <v>2</v>
      </c>
    </row>
    <row r="112" spans="2:10" x14ac:dyDescent="0.25">
      <c r="B112" s="3" t="s">
        <v>11</v>
      </c>
      <c r="C112" s="63" t="s">
        <v>270</v>
      </c>
      <c r="D112" s="63" t="s">
        <v>271</v>
      </c>
      <c r="E112" s="118" t="s">
        <v>336</v>
      </c>
      <c r="F112" s="118" t="s">
        <v>336</v>
      </c>
      <c r="G112" s="118" t="s">
        <v>336</v>
      </c>
      <c r="H112" s="118" t="s">
        <v>336</v>
      </c>
      <c r="I112" s="118" t="s">
        <v>336</v>
      </c>
      <c r="J112" s="82" t="s">
        <v>336</v>
      </c>
    </row>
    <row r="113" spans="2:10" x14ac:dyDescent="0.25">
      <c r="B113" s="3" t="s">
        <v>11</v>
      </c>
      <c r="C113" s="63" t="s">
        <v>272</v>
      </c>
      <c r="D113" s="63" t="s">
        <v>273</v>
      </c>
      <c r="E113" s="118" t="s">
        <v>336</v>
      </c>
      <c r="F113" s="118" t="s">
        <v>336</v>
      </c>
      <c r="G113" s="118" t="s">
        <v>336</v>
      </c>
      <c r="H113" s="118" t="s">
        <v>336</v>
      </c>
      <c r="I113" s="118" t="s">
        <v>336</v>
      </c>
      <c r="J113" s="82" t="s">
        <v>336</v>
      </c>
    </row>
    <row r="114" spans="2:10" x14ac:dyDescent="0.25">
      <c r="B114" s="3" t="s">
        <v>11</v>
      </c>
      <c r="C114" s="65" t="s">
        <v>274</v>
      </c>
      <c r="D114" s="65" t="s">
        <v>275</v>
      </c>
      <c r="E114" s="118">
        <v>330</v>
      </c>
      <c r="F114" s="118">
        <v>314</v>
      </c>
      <c r="G114" s="118">
        <v>322</v>
      </c>
      <c r="H114" s="118">
        <v>304</v>
      </c>
      <c r="I114" s="118">
        <v>316</v>
      </c>
      <c r="J114" s="82">
        <v>292</v>
      </c>
    </row>
    <row r="115" spans="2:10" x14ac:dyDescent="0.25">
      <c r="B115" s="66" t="s">
        <v>11</v>
      </c>
      <c r="C115" s="65" t="s">
        <v>104</v>
      </c>
      <c r="D115" s="65" t="s">
        <v>105</v>
      </c>
      <c r="E115" s="118">
        <v>280</v>
      </c>
      <c r="F115" s="118">
        <v>143</v>
      </c>
      <c r="G115" s="118">
        <v>117</v>
      </c>
      <c r="H115" s="118">
        <v>113</v>
      </c>
      <c r="I115" s="118">
        <v>86</v>
      </c>
      <c r="J115" s="82">
        <v>71</v>
      </c>
    </row>
    <row r="116" spans="2:10" x14ac:dyDescent="0.25">
      <c r="B116" s="3" t="s">
        <v>11</v>
      </c>
      <c r="C116" s="63" t="s">
        <v>276</v>
      </c>
      <c r="D116" s="63" t="s">
        <v>277</v>
      </c>
      <c r="E116" s="118">
        <v>454</v>
      </c>
      <c r="F116" s="118">
        <v>428</v>
      </c>
      <c r="G116" s="118">
        <v>290</v>
      </c>
      <c r="H116" s="118">
        <v>270</v>
      </c>
      <c r="I116" s="118">
        <v>172</v>
      </c>
      <c r="J116" s="82">
        <v>148</v>
      </c>
    </row>
    <row r="117" spans="2:10" x14ac:dyDescent="0.25">
      <c r="B117" s="66" t="s">
        <v>11</v>
      </c>
      <c r="C117" s="65" t="s">
        <v>106</v>
      </c>
      <c r="D117" s="65" t="s">
        <v>107</v>
      </c>
      <c r="E117" s="118">
        <v>32</v>
      </c>
      <c r="F117" s="118">
        <v>44</v>
      </c>
      <c r="G117" s="118">
        <v>16</v>
      </c>
      <c r="H117" s="118">
        <v>14</v>
      </c>
      <c r="I117" s="118">
        <v>6</v>
      </c>
      <c r="J117" s="82">
        <v>0</v>
      </c>
    </row>
    <row r="118" spans="2:10" x14ac:dyDescent="0.25">
      <c r="B118" s="66" t="s">
        <v>11</v>
      </c>
      <c r="C118" s="65" t="s">
        <v>108</v>
      </c>
      <c r="D118" s="65" t="s">
        <v>109</v>
      </c>
      <c r="E118" s="118">
        <v>1</v>
      </c>
      <c r="F118" s="118">
        <v>12</v>
      </c>
      <c r="G118" s="118">
        <v>0</v>
      </c>
      <c r="H118" s="118">
        <v>6</v>
      </c>
      <c r="I118" s="118">
        <v>0</v>
      </c>
      <c r="J118" s="82" t="s">
        <v>336</v>
      </c>
    </row>
    <row r="119" spans="2:10" x14ac:dyDescent="0.25">
      <c r="B119" s="3" t="s">
        <v>11</v>
      </c>
      <c r="C119" s="63" t="s">
        <v>278</v>
      </c>
      <c r="D119" s="63" t="s">
        <v>279</v>
      </c>
      <c r="E119" s="118" t="s">
        <v>336</v>
      </c>
      <c r="F119" s="118" t="s">
        <v>336</v>
      </c>
      <c r="G119" s="118" t="s">
        <v>336</v>
      </c>
      <c r="H119" s="118" t="s">
        <v>336</v>
      </c>
      <c r="I119" s="118" t="s">
        <v>336</v>
      </c>
      <c r="J119" s="82" t="s">
        <v>336</v>
      </c>
    </row>
    <row r="120" spans="2:10" x14ac:dyDescent="0.25">
      <c r="B120" s="3" t="s">
        <v>11</v>
      </c>
      <c r="C120" s="63" t="s">
        <v>280</v>
      </c>
      <c r="D120" s="63" t="s">
        <v>281</v>
      </c>
      <c r="E120" s="118" t="s">
        <v>336</v>
      </c>
      <c r="F120" s="118" t="s">
        <v>336</v>
      </c>
      <c r="G120" s="118" t="s">
        <v>336</v>
      </c>
      <c r="H120" s="118" t="s">
        <v>336</v>
      </c>
      <c r="I120" s="118" t="s">
        <v>336</v>
      </c>
      <c r="J120" s="82" t="s">
        <v>336</v>
      </c>
    </row>
    <row r="121" spans="2:10" x14ac:dyDescent="0.25">
      <c r="B121" s="3" t="s">
        <v>11</v>
      </c>
      <c r="C121" s="63" t="s">
        <v>282</v>
      </c>
      <c r="D121" s="63" t="s">
        <v>283</v>
      </c>
      <c r="E121" s="118">
        <v>4</v>
      </c>
      <c r="F121" s="118">
        <v>0</v>
      </c>
      <c r="G121" s="118">
        <v>2</v>
      </c>
      <c r="H121" s="118">
        <v>0</v>
      </c>
      <c r="I121" s="118">
        <v>0</v>
      </c>
      <c r="J121" s="82">
        <v>0</v>
      </c>
    </row>
    <row r="122" spans="2:10" x14ac:dyDescent="0.25">
      <c r="B122" s="3" t="s">
        <v>11</v>
      </c>
      <c r="C122" s="63" t="s">
        <v>284</v>
      </c>
      <c r="D122" s="63" t="s">
        <v>285</v>
      </c>
      <c r="E122" s="118" t="s">
        <v>336</v>
      </c>
      <c r="F122" s="118" t="s">
        <v>336</v>
      </c>
      <c r="G122" s="118" t="s">
        <v>336</v>
      </c>
      <c r="H122" s="118" t="s">
        <v>336</v>
      </c>
      <c r="I122" s="118" t="s">
        <v>336</v>
      </c>
      <c r="J122" s="82" t="s">
        <v>336</v>
      </c>
    </row>
    <row r="123" spans="2:10" x14ac:dyDescent="0.25">
      <c r="B123" s="3" t="s">
        <v>11</v>
      </c>
      <c r="C123" s="63" t="s">
        <v>286</v>
      </c>
      <c r="D123" s="63" t="s">
        <v>287</v>
      </c>
      <c r="E123" s="118" t="s">
        <v>336</v>
      </c>
      <c r="F123" s="118" t="s">
        <v>336</v>
      </c>
      <c r="G123" s="118" t="s">
        <v>336</v>
      </c>
      <c r="H123" s="118" t="s">
        <v>336</v>
      </c>
      <c r="I123" s="118" t="s">
        <v>336</v>
      </c>
      <c r="J123" s="82" t="s">
        <v>336</v>
      </c>
    </row>
    <row r="124" spans="2:10" x14ac:dyDescent="0.25">
      <c r="B124" s="3" t="s">
        <v>11</v>
      </c>
      <c r="C124" s="63" t="s">
        <v>288</v>
      </c>
      <c r="D124" s="63" t="s">
        <v>289</v>
      </c>
      <c r="E124" s="118" t="s">
        <v>336</v>
      </c>
      <c r="F124" s="118" t="s">
        <v>336</v>
      </c>
      <c r="G124" s="118" t="s">
        <v>336</v>
      </c>
      <c r="H124" s="118" t="s">
        <v>336</v>
      </c>
      <c r="I124" s="118" t="s">
        <v>336</v>
      </c>
      <c r="J124" s="82" t="s">
        <v>336</v>
      </c>
    </row>
    <row r="125" spans="2:10" x14ac:dyDescent="0.25">
      <c r="B125" s="66" t="s">
        <v>11</v>
      </c>
      <c r="C125" s="65" t="s">
        <v>110</v>
      </c>
      <c r="D125" s="65" t="s">
        <v>111</v>
      </c>
      <c r="E125" s="118" t="s">
        <v>336</v>
      </c>
      <c r="F125" s="118" t="s">
        <v>336</v>
      </c>
      <c r="G125" s="118" t="s">
        <v>336</v>
      </c>
      <c r="H125" s="118" t="s">
        <v>336</v>
      </c>
      <c r="I125" s="118" t="s">
        <v>336</v>
      </c>
      <c r="J125" s="82" t="s">
        <v>336</v>
      </c>
    </row>
    <row r="126" spans="2:10" x14ac:dyDescent="0.25">
      <c r="B126" s="3" t="s">
        <v>11</v>
      </c>
      <c r="C126" s="63" t="s">
        <v>290</v>
      </c>
      <c r="D126" s="63" t="s">
        <v>291</v>
      </c>
      <c r="E126" s="118" t="s">
        <v>336</v>
      </c>
      <c r="F126" s="118" t="s">
        <v>336</v>
      </c>
      <c r="G126" s="118" t="s">
        <v>336</v>
      </c>
      <c r="H126" s="118" t="s">
        <v>336</v>
      </c>
      <c r="I126" s="118" t="s">
        <v>336</v>
      </c>
      <c r="J126" s="82" t="s">
        <v>336</v>
      </c>
    </row>
    <row r="127" spans="2:10" x14ac:dyDescent="0.25">
      <c r="B127" s="66" t="s">
        <v>11</v>
      </c>
      <c r="C127" s="65" t="s">
        <v>112</v>
      </c>
      <c r="D127" s="65" t="s">
        <v>113</v>
      </c>
      <c r="E127" s="118" t="s">
        <v>336</v>
      </c>
      <c r="F127" s="118" t="s">
        <v>336</v>
      </c>
      <c r="G127" s="118" t="s">
        <v>336</v>
      </c>
      <c r="H127" s="118" t="s">
        <v>336</v>
      </c>
      <c r="I127" s="118" t="s">
        <v>336</v>
      </c>
      <c r="J127" s="82" t="s">
        <v>336</v>
      </c>
    </row>
    <row r="128" spans="2:10" x14ac:dyDescent="0.25">
      <c r="B128" s="3" t="s">
        <v>11</v>
      </c>
      <c r="C128" s="63" t="s">
        <v>292</v>
      </c>
      <c r="D128" s="63" t="s">
        <v>293</v>
      </c>
      <c r="E128" s="118" t="s">
        <v>336</v>
      </c>
      <c r="F128" s="118" t="s">
        <v>336</v>
      </c>
      <c r="G128" s="118" t="s">
        <v>336</v>
      </c>
      <c r="H128" s="118" t="s">
        <v>336</v>
      </c>
      <c r="I128" s="118" t="s">
        <v>336</v>
      </c>
      <c r="J128" s="82" t="s">
        <v>336</v>
      </c>
    </row>
    <row r="129" spans="2:10" x14ac:dyDescent="0.25">
      <c r="B129" s="66" t="s">
        <v>11</v>
      </c>
      <c r="C129" s="65" t="s">
        <v>114</v>
      </c>
      <c r="D129" s="65" t="s">
        <v>115</v>
      </c>
      <c r="E129" s="118" t="s">
        <v>336</v>
      </c>
      <c r="F129" s="118" t="s">
        <v>336</v>
      </c>
      <c r="G129" s="118" t="s">
        <v>336</v>
      </c>
      <c r="H129" s="118" t="s">
        <v>336</v>
      </c>
      <c r="I129" s="118" t="s">
        <v>336</v>
      </c>
      <c r="J129" s="82" t="s">
        <v>336</v>
      </c>
    </row>
    <row r="130" spans="2:10" x14ac:dyDescent="0.25">
      <c r="B130" s="3" t="s">
        <v>11</v>
      </c>
      <c r="C130" s="63" t="s">
        <v>294</v>
      </c>
      <c r="D130" s="63" t="s">
        <v>295</v>
      </c>
      <c r="E130" s="118" t="s">
        <v>336</v>
      </c>
      <c r="F130" s="118" t="s">
        <v>336</v>
      </c>
      <c r="G130" s="118" t="s">
        <v>336</v>
      </c>
      <c r="H130" s="118" t="s">
        <v>336</v>
      </c>
      <c r="I130" s="118" t="s">
        <v>336</v>
      </c>
      <c r="J130" s="82" t="s">
        <v>336</v>
      </c>
    </row>
    <row r="131" spans="2:10" x14ac:dyDescent="0.25">
      <c r="B131" s="3" t="s">
        <v>11</v>
      </c>
      <c r="C131" s="63" t="s">
        <v>296</v>
      </c>
      <c r="D131" s="63" t="s">
        <v>297</v>
      </c>
      <c r="E131" s="118" t="s">
        <v>336</v>
      </c>
      <c r="F131" s="118" t="s">
        <v>336</v>
      </c>
      <c r="G131" s="118" t="s">
        <v>336</v>
      </c>
      <c r="H131" s="118" t="s">
        <v>336</v>
      </c>
      <c r="I131" s="118" t="s">
        <v>336</v>
      </c>
      <c r="J131" s="82" t="s">
        <v>336</v>
      </c>
    </row>
    <row r="132" spans="2:10" x14ac:dyDescent="0.25">
      <c r="B132" s="3" t="s">
        <v>11</v>
      </c>
      <c r="C132" s="63" t="s">
        <v>298</v>
      </c>
      <c r="D132" s="63" t="s">
        <v>299</v>
      </c>
      <c r="E132" s="118" t="s">
        <v>336</v>
      </c>
      <c r="F132" s="118" t="s">
        <v>336</v>
      </c>
      <c r="G132" s="118" t="s">
        <v>336</v>
      </c>
      <c r="H132" s="118" t="s">
        <v>336</v>
      </c>
      <c r="I132" s="118" t="s">
        <v>336</v>
      </c>
      <c r="J132" s="82" t="s">
        <v>336</v>
      </c>
    </row>
    <row r="133" spans="2:10" x14ac:dyDescent="0.25">
      <c r="B133" s="3" t="s">
        <v>11</v>
      </c>
      <c r="C133" s="63" t="s">
        <v>300</v>
      </c>
      <c r="D133" s="63" t="s">
        <v>301</v>
      </c>
      <c r="E133" s="118" t="s">
        <v>336</v>
      </c>
      <c r="F133" s="118" t="s">
        <v>336</v>
      </c>
      <c r="G133" s="118" t="s">
        <v>336</v>
      </c>
      <c r="H133" s="118" t="s">
        <v>336</v>
      </c>
      <c r="I133" s="118" t="s">
        <v>336</v>
      </c>
      <c r="J133" s="82" t="s">
        <v>336</v>
      </c>
    </row>
    <row r="134" spans="2:10" x14ac:dyDescent="0.25">
      <c r="B134" s="3" t="s">
        <v>11</v>
      </c>
      <c r="C134" s="63" t="s">
        <v>302</v>
      </c>
      <c r="D134" s="63" t="s">
        <v>303</v>
      </c>
      <c r="E134" s="118" t="s">
        <v>336</v>
      </c>
      <c r="F134" s="118" t="s">
        <v>336</v>
      </c>
      <c r="G134" s="118" t="s">
        <v>336</v>
      </c>
      <c r="H134" s="118" t="s">
        <v>336</v>
      </c>
      <c r="I134" s="118" t="s">
        <v>336</v>
      </c>
      <c r="J134" s="82" t="s">
        <v>336</v>
      </c>
    </row>
    <row r="135" spans="2:10" x14ac:dyDescent="0.25">
      <c r="B135" s="3" t="s">
        <v>11</v>
      </c>
      <c r="C135" s="63" t="s">
        <v>304</v>
      </c>
      <c r="D135" s="63" t="s">
        <v>305</v>
      </c>
      <c r="E135" s="118" t="s">
        <v>336</v>
      </c>
      <c r="F135" s="118" t="s">
        <v>336</v>
      </c>
      <c r="G135" s="118" t="s">
        <v>336</v>
      </c>
      <c r="H135" s="118" t="s">
        <v>336</v>
      </c>
      <c r="I135" s="118" t="s">
        <v>336</v>
      </c>
      <c r="J135" s="82" t="s">
        <v>336</v>
      </c>
    </row>
    <row r="136" spans="2:10" x14ac:dyDescent="0.25">
      <c r="B136" s="3" t="s">
        <v>11</v>
      </c>
      <c r="C136" s="63" t="s">
        <v>306</v>
      </c>
      <c r="D136" s="63" t="s">
        <v>307</v>
      </c>
      <c r="E136" s="118" t="s">
        <v>336</v>
      </c>
      <c r="F136" s="118" t="s">
        <v>336</v>
      </c>
      <c r="G136" s="118" t="s">
        <v>336</v>
      </c>
      <c r="H136" s="118" t="s">
        <v>336</v>
      </c>
      <c r="I136" s="118" t="s">
        <v>336</v>
      </c>
      <c r="J136" s="82" t="s">
        <v>336</v>
      </c>
    </row>
    <row r="137" spans="2:10" x14ac:dyDescent="0.25">
      <c r="B137" s="3" t="s">
        <v>11</v>
      </c>
      <c r="C137" s="63" t="s">
        <v>308</v>
      </c>
      <c r="D137" s="63" t="s">
        <v>309</v>
      </c>
      <c r="E137" s="118" t="s">
        <v>336</v>
      </c>
      <c r="F137" s="118" t="s">
        <v>336</v>
      </c>
      <c r="G137" s="118" t="s">
        <v>336</v>
      </c>
      <c r="H137" s="118" t="s">
        <v>336</v>
      </c>
      <c r="I137" s="118" t="s">
        <v>336</v>
      </c>
      <c r="J137" s="82" t="s">
        <v>336</v>
      </c>
    </row>
    <row r="138" spans="2:10" x14ac:dyDescent="0.25">
      <c r="B138" s="66" t="s">
        <v>11</v>
      </c>
      <c r="C138" s="65" t="s">
        <v>116</v>
      </c>
      <c r="D138" s="65" t="s">
        <v>117</v>
      </c>
      <c r="E138" s="118" t="s">
        <v>336</v>
      </c>
      <c r="F138" s="118" t="s">
        <v>336</v>
      </c>
      <c r="G138" s="118" t="s">
        <v>336</v>
      </c>
      <c r="H138" s="118" t="s">
        <v>336</v>
      </c>
      <c r="I138" s="118" t="s">
        <v>336</v>
      </c>
      <c r="J138" s="82" t="s">
        <v>336</v>
      </c>
    </row>
    <row r="139" spans="2:10" x14ac:dyDescent="0.25">
      <c r="B139" s="3" t="s">
        <v>11</v>
      </c>
      <c r="C139" s="64" t="s">
        <v>310</v>
      </c>
      <c r="D139" s="64" t="s">
        <v>311</v>
      </c>
      <c r="E139" s="118" t="s">
        <v>336</v>
      </c>
      <c r="F139" s="118" t="s">
        <v>336</v>
      </c>
      <c r="G139" s="118" t="s">
        <v>336</v>
      </c>
      <c r="H139" s="118" t="s">
        <v>336</v>
      </c>
      <c r="I139" s="118" t="s">
        <v>336</v>
      </c>
      <c r="J139" s="82" t="s">
        <v>336</v>
      </c>
    </row>
    <row r="140" spans="2:10" x14ac:dyDescent="0.25">
      <c r="B140" s="3" t="s">
        <v>11</v>
      </c>
      <c r="C140" s="63" t="s">
        <v>312</v>
      </c>
      <c r="D140" s="63" t="s">
        <v>313</v>
      </c>
      <c r="E140" s="118" t="s">
        <v>336</v>
      </c>
      <c r="F140" s="118" t="s">
        <v>336</v>
      </c>
      <c r="G140" s="118" t="s">
        <v>336</v>
      </c>
      <c r="H140" s="118" t="s">
        <v>336</v>
      </c>
      <c r="I140" s="118" t="s">
        <v>336</v>
      </c>
      <c r="J140" s="82" t="s">
        <v>336</v>
      </c>
    </row>
    <row r="141" spans="2:10" x14ac:dyDescent="0.25">
      <c r="B141" s="3" t="s">
        <v>11</v>
      </c>
      <c r="C141" s="63" t="s">
        <v>314</v>
      </c>
      <c r="D141" s="63" t="s">
        <v>315</v>
      </c>
      <c r="E141" s="118" t="s">
        <v>336</v>
      </c>
      <c r="F141" s="118" t="s">
        <v>336</v>
      </c>
      <c r="G141" s="118" t="s">
        <v>336</v>
      </c>
      <c r="H141" s="118" t="s">
        <v>336</v>
      </c>
      <c r="I141" s="118" t="s">
        <v>336</v>
      </c>
      <c r="J141" s="82" t="s">
        <v>336</v>
      </c>
    </row>
    <row r="142" spans="2:10" ht="15.75" thickBot="1" x14ac:dyDescent="0.3">
      <c r="B142" s="3" t="s">
        <v>11</v>
      </c>
      <c r="C142" s="63" t="s">
        <v>316</v>
      </c>
      <c r="D142" s="63" t="s">
        <v>317</v>
      </c>
      <c r="E142" s="118" t="s">
        <v>336</v>
      </c>
      <c r="F142" s="118" t="s">
        <v>336</v>
      </c>
      <c r="G142" s="118" t="s">
        <v>336</v>
      </c>
      <c r="H142" s="118" t="s">
        <v>336</v>
      </c>
      <c r="I142" s="118" t="s">
        <v>336</v>
      </c>
      <c r="J142" s="82" t="s">
        <v>336</v>
      </c>
    </row>
    <row r="143" spans="2:10" x14ac:dyDescent="0.25">
      <c r="E143" s="87"/>
      <c r="F143" s="87"/>
      <c r="G143" s="87"/>
      <c r="H143" s="87"/>
      <c r="I143" s="87"/>
      <c r="J143" s="87"/>
    </row>
  </sheetData>
  <sortState xmlns:xlrd2="http://schemas.microsoft.com/office/spreadsheetml/2017/richdata2" ref="B5:K142">
    <sortCondition ref="B5:B142" customList="Air Force,Army,Navy,DHA"/>
    <sortCondition ref="C5:C142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43"/>
  <sheetViews>
    <sheetView workbookViewId="0"/>
  </sheetViews>
  <sheetFormatPr defaultColWidth="9.140625" defaultRowHeight="15" x14ac:dyDescent="0.25"/>
  <cols>
    <col min="4" max="4" width="48.5703125" bestFit="1" customWidth="1"/>
    <col min="12" max="12" width="18.7109375" customWidth="1"/>
  </cols>
  <sheetData>
    <row r="1" spans="1:16" x14ac:dyDescent="0.25">
      <c r="A1" s="69" t="s">
        <v>326</v>
      </c>
      <c r="B1" s="3"/>
      <c r="C1" s="3"/>
      <c r="D1" s="3"/>
      <c r="E1" s="70"/>
      <c r="F1" s="70"/>
      <c r="G1" s="70"/>
      <c r="H1" s="70"/>
      <c r="I1" s="70"/>
      <c r="J1" s="70"/>
    </row>
    <row r="3" spans="1:16" ht="15.75" thickBot="1" x14ac:dyDescent="0.3">
      <c r="A3" s="70"/>
      <c r="B3" s="66" t="s">
        <v>30</v>
      </c>
      <c r="C3" s="67" t="s">
        <v>31</v>
      </c>
      <c r="D3" s="67" t="s">
        <v>32</v>
      </c>
      <c r="E3" s="70"/>
      <c r="F3" s="71" t="s">
        <v>327</v>
      </c>
      <c r="G3" s="70"/>
      <c r="H3" s="70"/>
      <c r="I3" s="70"/>
      <c r="J3" s="70"/>
    </row>
    <row r="4" spans="1:16" ht="15.75" thickBot="1" x14ac:dyDescent="0.3">
      <c r="A4" s="70"/>
      <c r="B4" s="3"/>
      <c r="C4" s="3"/>
      <c r="D4" s="3"/>
      <c r="E4" s="33" t="s">
        <v>34</v>
      </c>
      <c r="F4" s="33" t="s">
        <v>35</v>
      </c>
      <c r="G4" s="33" t="s">
        <v>36</v>
      </c>
      <c r="H4" s="34" t="s">
        <v>37</v>
      </c>
      <c r="I4" s="34" t="s">
        <v>38</v>
      </c>
      <c r="J4" s="33" t="s">
        <v>328</v>
      </c>
      <c r="L4" s="70"/>
      <c r="M4" s="72" t="s">
        <v>38</v>
      </c>
      <c r="N4" s="41" t="s">
        <v>328</v>
      </c>
    </row>
    <row r="5" spans="1:16" x14ac:dyDescent="0.25">
      <c r="A5" s="70"/>
      <c r="B5" s="3" t="s">
        <v>12</v>
      </c>
      <c r="C5" s="63" t="s">
        <v>40</v>
      </c>
      <c r="D5" s="63" t="s">
        <v>41</v>
      </c>
      <c r="E5" s="118">
        <v>1051</v>
      </c>
      <c r="F5" s="118" t="s">
        <v>336</v>
      </c>
      <c r="G5" s="118">
        <v>926</v>
      </c>
      <c r="H5" s="118">
        <v>3267</v>
      </c>
      <c r="I5" s="118">
        <v>1799</v>
      </c>
      <c r="J5" s="74">
        <v>915</v>
      </c>
      <c r="L5" s="75" t="s">
        <v>12</v>
      </c>
      <c r="M5" s="76">
        <f>SUM(I5:I16)</f>
        <v>2089</v>
      </c>
      <c r="N5" s="76">
        <f>SUM(J5:J16)</f>
        <v>915</v>
      </c>
    </row>
    <row r="6" spans="1:16" x14ac:dyDescent="0.25">
      <c r="A6" s="70"/>
      <c r="B6" s="3" t="s">
        <v>12</v>
      </c>
      <c r="C6" s="63" t="s">
        <v>42</v>
      </c>
      <c r="D6" s="63" t="s">
        <v>43</v>
      </c>
      <c r="E6" s="118" t="s">
        <v>336</v>
      </c>
      <c r="F6" s="118" t="s">
        <v>336</v>
      </c>
      <c r="G6" s="118" t="s">
        <v>336</v>
      </c>
      <c r="H6" s="118" t="s">
        <v>336</v>
      </c>
      <c r="I6" s="118" t="s">
        <v>336</v>
      </c>
      <c r="J6" s="74" t="s">
        <v>336</v>
      </c>
      <c r="L6" s="77" t="s">
        <v>9</v>
      </c>
      <c r="M6" s="78">
        <f>SUM(I17:I20)</f>
        <v>3072</v>
      </c>
      <c r="N6" s="78">
        <f>SUM(J17:J20)</f>
        <v>2774</v>
      </c>
    </row>
    <row r="7" spans="1:16" x14ac:dyDescent="0.25">
      <c r="B7" s="3" t="s">
        <v>12</v>
      </c>
      <c r="C7" s="63" t="s">
        <v>44</v>
      </c>
      <c r="D7" s="63" t="s">
        <v>45</v>
      </c>
      <c r="E7" s="118" t="s">
        <v>336</v>
      </c>
      <c r="F7" s="118" t="s">
        <v>336</v>
      </c>
      <c r="G7" s="118" t="s">
        <v>336</v>
      </c>
      <c r="H7" s="118" t="s">
        <v>336</v>
      </c>
      <c r="I7" s="118" t="s">
        <v>336</v>
      </c>
      <c r="J7" s="74" t="s">
        <v>336</v>
      </c>
      <c r="L7" s="77" t="s">
        <v>8</v>
      </c>
      <c r="M7" s="78">
        <f>SUM(I21:I28)</f>
        <v>2304</v>
      </c>
      <c r="N7" s="78">
        <f>SUM(J21:J28)</f>
        <v>1440</v>
      </c>
    </row>
    <row r="8" spans="1:16" ht="15.75" thickBot="1" x14ac:dyDescent="0.3">
      <c r="B8" s="3" t="s">
        <v>12</v>
      </c>
      <c r="C8" s="63" t="s">
        <v>46</v>
      </c>
      <c r="D8" s="63" t="s">
        <v>47</v>
      </c>
      <c r="E8" s="118" t="s">
        <v>336</v>
      </c>
      <c r="F8" s="118" t="s">
        <v>336</v>
      </c>
      <c r="G8" s="118" t="s">
        <v>336</v>
      </c>
      <c r="H8" s="118" t="s">
        <v>336</v>
      </c>
      <c r="I8" s="118" t="s">
        <v>336</v>
      </c>
      <c r="J8" s="74" t="s">
        <v>336</v>
      </c>
      <c r="L8" s="77" t="s">
        <v>11</v>
      </c>
      <c r="M8" s="78">
        <f>SUM(I29:I142)</f>
        <v>98558</v>
      </c>
      <c r="N8" s="78">
        <f>SUM(J29:J142)</f>
        <v>163920</v>
      </c>
    </row>
    <row r="9" spans="1:16" ht="15.75" thickBot="1" x14ac:dyDescent="0.3">
      <c r="B9" s="3" t="s">
        <v>12</v>
      </c>
      <c r="C9" s="63" t="s">
        <v>49</v>
      </c>
      <c r="D9" s="63" t="s">
        <v>50</v>
      </c>
      <c r="E9" s="118">
        <v>108</v>
      </c>
      <c r="F9" s="118">
        <v>389</v>
      </c>
      <c r="G9" s="118">
        <v>429</v>
      </c>
      <c r="H9" s="118">
        <v>253</v>
      </c>
      <c r="I9" s="118" t="s">
        <v>336</v>
      </c>
      <c r="J9" s="74" t="s">
        <v>336</v>
      </c>
      <c r="L9" s="79" t="s">
        <v>51</v>
      </c>
      <c r="M9" s="80">
        <f>SUM(I5:I142)</f>
        <v>106023</v>
      </c>
      <c r="N9" s="81">
        <f>SUM(J5:J142)</f>
        <v>169049</v>
      </c>
      <c r="P9" s="2"/>
    </row>
    <row r="10" spans="1:16" x14ac:dyDescent="0.25">
      <c r="B10" s="3" t="s">
        <v>12</v>
      </c>
      <c r="C10" s="63" t="s">
        <v>52</v>
      </c>
      <c r="D10" s="63" t="s">
        <v>53</v>
      </c>
      <c r="E10" s="118">
        <v>301</v>
      </c>
      <c r="F10" s="118">
        <v>386</v>
      </c>
      <c r="G10" s="118">
        <v>471</v>
      </c>
      <c r="H10" s="118">
        <v>374</v>
      </c>
      <c r="I10" s="118">
        <v>290</v>
      </c>
      <c r="J10" s="74" t="s">
        <v>336</v>
      </c>
    </row>
    <row r="11" spans="1:16" x14ac:dyDescent="0.25">
      <c r="B11" s="3" t="s">
        <v>12</v>
      </c>
      <c r="C11" s="63" t="s">
        <v>54</v>
      </c>
      <c r="D11" s="63" t="s">
        <v>55</v>
      </c>
      <c r="E11" s="118" t="s">
        <v>336</v>
      </c>
      <c r="F11" s="118" t="s">
        <v>336</v>
      </c>
      <c r="G11" s="118" t="s">
        <v>336</v>
      </c>
      <c r="H11" s="118" t="s">
        <v>336</v>
      </c>
      <c r="I11" s="118" t="s">
        <v>336</v>
      </c>
      <c r="J11" s="74" t="s">
        <v>336</v>
      </c>
    </row>
    <row r="12" spans="1:16" x14ac:dyDescent="0.25">
      <c r="B12" s="3" t="s">
        <v>12</v>
      </c>
      <c r="C12" s="63" t="s">
        <v>56</v>
      </c>
      <c r="D12" s="63" t="s">
        <v>57</v>
      </c>
      <c r="E12" s="118" t="s">
        <v>336</v>
      </c>
      <c r="F12" s="118" t="s">
        <v>336</v>
      </c>
      <c r="G12" s="118" t="s">
        <v>336</v>
      </c>
      <c r="H12" s="118" t="s">
        <v>336</v>
      </c>
      <c r="I12" s="118" t="s">
        <v>336</v>
      </c>
      <c r="J12" s="74" t="s">
        <v>336</v>
      </c>
    </row>
    <row r="13" spans="1:16" x14ac:dyDescent="0.25">
      <c r="B13" s="3" t="s">
        <v>12</v>
      </c>
      <c r="C13" s="63" t="s">
        <v>58</v>
      </c>
      <c r="D13" s="63" t="s">
        <v>59</v>
      </c>
      <c r="E13" s="118" t="s">
        <v>336</v>
      </c>
      <c r="F13" s="118" t="s">
        <v>336</v>
      </c>
      <c r="G13" s="118" t="s">
        <v>336</v>
      </c>
      <c r="H13" s="118" t="s">
        <v>336</v>
      </c>
      <c r="I13" s="118" t="s">
        <v>336</v>
      </c>
      <c r="J13" s="74" t="s">
        <v>336</v>
      </c>
    </row>
    <row r="14" spans="1:16" x14ac:dyDescent="0.25">
      <c r="B14" s="3" t="s">
        <v>12</v>
      </c>
      <c r="C14" s="63" t="s">
        <v>60</v>
      </c>
      <c r="D14" s="63" t="s">
        <v>61</v>
      </c>
      <c r="E14" s="118" t="s">
        <v>336</v>
      </c>
      <c r="F14" s="118" t="s">
        <v>336</v>
      </c>
      <c r="G14" s="118" t="s">
        <v>336</v>
      </c>
      <c r="H14" s="118" t="s">
        <v>336</v>
      </c>
      <c r="I14" s="118" t="s">
        <v>336</v>
      </c>
      <c r="J14" s="74" t="s">
        <v>336</v>
      </c>
    </row>
    <row r="15" spans="1:16" x14ac:dyDescent="0.25">
      <c r="B15" s="3" t="s">
        <v>12</v>
      </c>
      <c r="C15" s="63" t="s">
        <v>62</v>
      </c>
      <c r="D15" s="63" t="s">
        <v>63</v>
      </c>
      <c r="E15" s="118" t="s">
        <v>336</v>
      </c>
      <c r="F15" s="118" t="s">
        <v>336</v>
      </c>
      <c r="G15" s="118" t="s">
        <v>336</v>
      </c>
      <c r="H15" s="118" t="s">
        <v>336</v>
      </c>
      <c r="I15" s="118" t="s">
        <v>336</v>
      </c>
      <c r="J15" s="74" t="s">
        <v>336</v>
      </c>
    </row>
    <row r="16" spans="1:16" x14ac:dyDescent="0.25">
      <c r="B16" s="3" t="s">
        <v>12</v>
      </c>
      <c r="C16" s="63" t="s">
        <v>64</v>
      </c>
      <c r="D16" s="63" t="s">
        <v>65</v>
      </c>
      <c r="E16" s="118">
        <v>490</v>
      </c>
      <c r="F16" s="118" t="s">
        <v>336</v>
      </c>
      <c r="G16" s="118" t="s">
        <v>336</v>
      </c>
      <c r="H16" s="118">
        <v>0</v>
      </c>
      <c r="I16" s="118">
        <v>0</v>
      </c>
      <c r="J16" s="74" t="s">
        <v>336</v>
      </c>
    </row>
    <row r="17" spans="2:10" x14ac:dyDescent="0.25">
      <c r="B17" s="3" t="s">
        <v>9</v>
      </c>
      <c r="C17" s="63" t="s">
        <v>66</v>
      </c>
      <c r="D17" s="63" t="s">
        <v>67</v>
      </c>
      <c r="E17" s="118">
        <v>3032</v>
      </c>
      <c r="F17" s="118">
        <v>2914</v>
      </c>
      <c r="G17" s="118">
        <v>2683</v>
      </c>
      <c r="H17" s="118">
        <v>2644</v>
      </c>
      <c r="I17" s="118">
        <v>2350</v>
      </c>
      <c r="J17" s="74">
        <v>2203</v>
      </c>
    </row>
    <row r="18" spans="2:10" x14ac:dyDescent="0.25">
      <c r="B18" s="3" t="s">
        <v>9</v>
      </c>
      <c r="C18" s="63" t="s">
        <v>68</v>
      </c>
      <c r="D18" s="63" t="s">
        <v>69</v>
      </c>
      <c r="E18" s="118" t="s">
        <v>336</v>
      </c>
      <c r="F18" s="118" t="s">
        <v>336</v>
      </c>
      <c r="G18" s="118" t="s">
        <v>336</v>
      </c>
      <c r="H18" s="118" t="s">
        <v>336</v>
      </c>
      <c r="I18" s="118" t="s">
        <v>336</v>
      </c>
      <c r="J18" s="74" t="s">
        <v>336</v>
      </c>
    </row>
    <row r="19" spans="2:10" x14ac:dyDescent="0.25">
      <c r="B19" s="3" t="s">
        <v>9</v>
      </c>
      <c r="C19" s="63" t="s">
        <v>70</v>
      </c>
      <c r="D19" s="63" t="s">
        <v>71</v>
      </c>
      <c r="E19" s="118" t="s">
        <v>336</v>
      </c>
      <c r="F19" s="118" t="s">
        <v>336</v>
      </c>
      <c r="G19" s="118" t="s">
        <v>336</v>
      </c>
      <c r="H19" s="118" t="s">
        <v>336</v>
      </c>
      <c r="I19" s="118" t="s">
        <v>336</v>
      </c>
      <c r="J19" s="74" t="s">
        <v>336</v>
      </c>
    </row>
    <row r="20" spans="2:10" x14ac:dyDescent="0.25">
      <c r="B20" s="3" t="s">
        <v>9</v>
      </c>
      <c r="C20" s="63" t="s">
        <v>72</v>
      </c>
      <c r="D20" s="63" t="s">
        <v>73</v>
      </c>
      <c r="E20" s="118">
        <v>640</v>
      </c>
      <c r="F20" s="118">
        <v>586</v>
      </c>
      <c r="G20" s="118">
        <v>677</v>
      </c>
      <c r="H20" s="118">
        <v>596</v>
      </c>
      <c r="I20" s="118">
        <v>722</v>
      </c>
      <c r="J20" s="74">
        <v>571</v>
      </c>
    </row>
    <row r="21" spans="2:10" x14ac:dyDescent="0.25">
      <c r="B21" s="3" t="s">
        <v>8</v>
      </c>
      <c r="C21" s="63" t="s">
        <v>76</v>
      </c>
      <c r="D21" s="63" t="s">
        <v>77</v>
      </c>
      <c r="E21" s="118">
        <v>0</v>
      </c>
      <c r="F21" s="118">
        <v>0</v>
      </c>
      <c r="G21" s="118" t="s">
        <v>336</v>
      </c>
      <c r="H21" s="118" t="s">
        <v>336</v>
      </c>
      <c r="I21" s="118" t="s">
        <v>336</v>
      </c>
      <c r="J21" s="74" t="s">
        <v>336</v>
      </c>
    </row>
    <row r="22" spans="2:10" x14ac:dyDescent="0.25">
      <c r="B22" s="66" t="s">
        <v>8</v>
      </c>
      <c r="C22" s="63" t="s">
        <v>80</v>
      </c>
      <c r="D22" s="63" t="s">
        <v>81</v>
      </c>
      <c r="E22" s="118">
        <v>591</v>
      </c>
      <c r="F22" s="118">
        <v>920</v>
      </c>
      <c r="G22" s="118">
        <v>896</v>
      </c>
      <c r="H22" s="118">
        <v>846</v>
      </c>
      <c r="I22" s="118">
        <v>806</v>
      </c>
      <c r="J22" s="74">
        <v>0</v>
      </c>
    </row>
    <row r="23" spans="2:10" x14ac:dyDescent="0.25">
      <c r="B23" s="3" t="s">
        <v>8</v>
      </c>
      <c r="C23" s="63" t="s">
        <v>118</v>
      </c>
      <c r="D23" s="63" t="s">
        <v>119</v>
      </c>
      <c r="E23" s="118" t="s">
        <v>336</v>
      </c>
      <c r="F23" s="118" t="s">
        <v>336</v>
      </c>
      <c r="G23" s="118" t="s">
        <v>336</v>
      </c>
      <c r="H23" s="118" t="s">
        <v>336</v>
      </c>
      <c r="I23" s="118" t="s">
        <v>336</v>
      </c>
      <c r="J23" s="74" t="s">
        <v>336</v>
      </c>
    </row>
    <row r="24" spans="2:10" x14ac:dyDescent="0.25">
      <c r="B24" s="3" t="s">
        <v>8</v>
      </c>
      <c r="C24" s="65" t="s">
        <v>120</v>
      </c>
      <c r="D24" s="65" t="s">
        <v>121</v>
      </c>
      <c r="E24" s="118" t="s">
        <v>336</v>
      </c>
      <c r="F24" s="118" t="s">
        <v>336</v>
      </c>
      <c r="G24" s="118" t="s">
        <v>336</v>
      </c>
      <c r="H24" s="118" t="s">
        <v>336</v>
      </c>
      <c r="I24" s="118" t="s">
        <v>336</v>
      </c>
      <c r="J24" s="74" t="s">
        <v>336</v>
      </c>
    </row>
    <row r="25" spans="2:10" x14ac:dyDescent="0.25">
      <c r="B25" s="3" t="s">
        <v>8</v>
      </c>
      <c r="C25" s="65" t="s">
        <v>122</v>
      </c>
      <c r="D25" s="65" t="s">
        <v>123</v>
      </c>
      <c r="E25" s="118">
        <v>1830</v>
      </c>
      <c r="F25" s="118">
        <v>1784</v>
      </c>
      <c r="G25" s="118">
        <v>1540</v>
      </c>
      <c r="H25" s="118">
        <v>1658</v>
      </c>
      <c r="I25" s="118">
        <v>1498</v>
      </c>
      <c r="J25" s="74">
        <v>1440</v>
      </c>
    </row>
    <row r="26" spans="2:10" x14ac:dyDescent="0.25">
      <c r="B26" s="3" t="s">
        <v>8</v>
      </c>
      <c r="C26" s="63" t="s">
        <v>124</v>
      </c>
      <c r="D26" s="63" t="s">
        <v>125</v>
      </c>
      <c r="E26" s="118" t="s">
        <v>336</v>
      </c>
      <c r="F26" s="118" t="s">
        <v>336</v>
      </c>
      <c r="G26" s="118" t="s">
        <v>336</v>
      </c>
      <c r="H26" s="118" t="s">
        <v>336</v>
      </c>
      <c r="I26" s="118" t="s">
        <v>336</v>
      </c>
      <c r="J26" s="74" t="s">
        <v>336</v>
      </c>
    </row>
    <row r="27" spans="2:10" x14ac:dyDescent="0.25">
      <c r="B27" s="3" t="s">
        <v>8</v>
      </c>
      <c r="C27" s="65" t="s">
        <v>126</v>
      </c>
      <c r="D27" s="65" t="s">
        <v>127</v>
      </c>
      <c r="E27" s="118" t="s">
        <v>336</v>
      </c>
      <c r="F27" s="118" t="s">
        <v>336</v>
      </c>
      <c r="G27" s="118" t="s">
        <v>336</v>
      </c>
      <c r="H27" s="118" t="s">
        <v>336</v>
      </c>
      <c r="I27" s="118" t="s">
        <v>336</v>
      </c>
      <c r="J27" s="74" t="s">
        <v>336</v>
      </c>
    </row>
    <row r="28" spans="2:10" x14ac:dyDescent="0.25">
      <c r="B28" s="3" t="s">
        <v>8</v>
      </c>
      <c r="C28" s="65" t="s">
        <v>128</v>
      </c>
      <c r="D28" s="65" t="s">
        <v>129</v>
      </c>
      <c r="E28" s="118" t="s">
        <v>336</v>
      </c>
      <c r="F28" s="118" t="s">
        <v>336</v>
      </c>
      <c r="G28" s="118" t="s">
        <v>336</v>
      </c>
      <c r="H28" s="118" t="s">
        <v>336</v>
      </c>
      <c r="I28" s="118" t="s">
        <v>336</v>
      </c>
      <c r="J28" s="74" t="s">
        <v>336</v>
      </c>
    </row>
    <row r="29" spans="2:10" x14ac:dyDescent="0.25">
      <c r="B29" s="3" t="s">
        <v>11</v>
      </c>
      <c r="C29" s="63" t="s">
        <v>130</v>
      </c>
      <c r="D29" s="63" t="s">
        <v>131</v>
      </c>
      <c r="E29" s="118" t="s">
        <v>336</v>
      </c>
      <c r="F29" s="118" t="s">
        <v>336</v>
      </c>
      <c r="G29" s="118" t="s">
        <v>336</v>
      </c>
      <c r="H29" s="118" t="s">
        <v>336</v>
      </c>
      <c r="I29" s="118" t="s">
        <v>336</v>
      </c>
      <c r="J29" s="74" t="s">
        <v>336</v>
      </c>
    </row>
    <row r="30" spans="2:10" x14ac:dyDescent="0.25">
      <c r="B30" s="3" t="s">
        <v>11</v>
      </c>
      <c r="C30" s="63" t="s">
        <v>132</v>
      </c>
      <c r="D30" s="63" t="s">
        <v>133</v>
      </c>
      <c r="E30" s="118" t="s">
        <v>336</v>
      </c>
      <c r="F30" s="118" t="s">
        <v>336</v>
      </c>
      <c r="G30" s="118" t="s">
        <v>336</v>
      </c>
      <c r="H30" s="118" t="s">
        <v>336</v>
      </c>
      <c r="I30" s="118" t="s">
        <v>336</v>
      </c>
      <c r="J30" s="74" t="s">
        <v>336</v>
      </c>
    </row>
    <row r="31" spans="2:10" x14ac:dyDescent="0.25">
      <c r="B31" s="3" t="s">
        <v>11</v>
      </c>
      <c r="C31" s="63" t="s">
        <v>134</v>
      </c>
      <c r="D31" s="63" t="s">
        <v>135</v>
      </c>
      <c r="E31" s="118" t="s">
        <v>336</v>
      </c>
      <c r="F31" s="118" t="s">
        <v>336</v>
      </c>
      <c r="G31" s="118" t="s">
        <v>336</v>
      </c>
      <c r="H31" s="118" t="s">
        <v>336</v>
      </c>
      <c r="I31" s="118" t="s">
        <v>336</v>
      </c>
      <c r="J31" s="74" t="s">
        <v>336</v>
      </c>
    </row>
    <row r="32" spans="2:10" x14ac:dyDescent="0.25">
      <c r="B32" s="3" t="s">
        <v>11</v>
      </c>
      <c r="C32" s="63" t="s">
        <v>136</v>
      </c>
      <c r="D32" s="63" t="s">
        <v>137</v>
      </c>
      <c r="E32" s="118">
        <v>307</v>
      </c>
      <c r="F32" s="118">
        <v>1209</v>
      </c>
      <c r="G32" s="118">
        <v>1183</v>
      </c>
      <c r="H32" s="118">
        <v>1079</v>
      </c>
      <c r="I32" s="118">
        <v>957</v>
      </c>
      <c r="J32" s="74">
        <v>0</v>
      </c>
    </row>
    <row r="33" spans="2:10" x14ac:dyDescent="0.25">
      <c r="B33" s="3" t="s">
        <v>11</v>
      </c>
      <c r="C33" s="63" t="s">
        <v>138</v>
      </c>
      <c r="D33" s="63" t="s">
        <v>139</v>
      </c>
      <c r="E33" s="118">
        <v>2846</v>
      </c>
      <c r="F33" s="118">
        <v>2715</v>
      </c>
      <c r="G33" s="118">
        <v>3166</v>
      </c>
      <c r="H33" s="118">
        <v>2068</v>
      </c>
      <c r="I33" s="118">
        <v>1776</v>
      </c>
      <c r="J33" s="74">
        <v>1747</v>
      </c>
    </row>
    <row r="34" spans="2:10" x14ac:dyDescent="0.25">
      <c r="B34" s="3" t="s">
        <v>11</v>
      </c>
      <c r="C34" s="63" t="s">
        <v>140</v>
      </c>
      <c r="D34" s="63" t="s">
        <v>141</v>
      </c>
      <c r="E34" s="118" t="s">
        <v>336</v>
      </c>
      <c r="F34" s="118" t="s">
        <v>336</v>
      </c>
      <c r="G34" s="118" t="s">
        <v>336</v>
      </c>
      <c r="H34" s="118" t="s">
        <v>336</v>
      </c>
      <c r="I34" s="118" t="s">
        <v>336</v>
      </c>
      <c r="J34" s="74" t="s">
        <v>336</v>
      </c>
    </row>
    <row r="35" spans="2:10" x14ac:dyDescent="0.25">
      <c r="B35" s="3" t="s">
        <v>11</v>
      </c>
      <c r="C35" s="63" t="s">
        <v>142</v>
      </c>
      <c r="D35" s="63" t="s">
        <v>143</v>
      </c>
      <c r="E35" s="118" t="s">
        <v>336</v>
      </c>
      <c r="F35" s="118" t="s">
        <v>336</v>
      </c>
      <c r="G35" s="118" t="s">
        <v>336</v>
      </c>
      <c r="H35" s="118" t="s">
        <v>336</v>
      </c>
      <c r="I35" s="118" t="s">
        <v>336</v>
      </c>
      <c r="J35" s="74" t="s">
        <v>336</v>
      </c>
    </row>
    <row r="36" spans="2:10" x14ac:dyDescent="0.25">
      <c r="B36" s="3" t="s">
        <v>11</v>
      </c>
      <c r="C36" s="63" t="s">
        <v>144</v>
      </c>
      <c r="D36" s="63" t="s">
        <v>145</v>
      </c>
      <c r="E36" s="118" t="s">
        <v>336</v>
      </c>
      <c r="F36" s="118" t="s">
        <v>336</v>
      </c>
      <c r="G36" s="118" t="s">
        <v>336</v>
      </c>
      <c r="H36" s="118" t="s">
        <v>336</v>
      </c>
      <c r="I36" s="118" t="s">
        <v>336</v>
      </c>
      <c r="J36" s="74" t="s">
        <v>336</v>
      </c>
    </row>
    <row r="37" spans="2:10" x14ac:dyDescent="0.25">
      <c r="B37" s="3" t="s">
        <v>11</v>
      </c>
      <c r="C37" s="63" t="s">
        <v>146</v>
      </c>
      <c r="D37" s="63" t="s">
        <v>147</v>
      </c>
      <c r="E37" s="118" t="s">
        <v>336</v>
      </c>
      <c r="F37" s="118" t="s">
        <v>336</v>
      </c>
      <c r="G37" s="118" t="s">
        <v>336</v>
      </c>
      <c r="H37" s="118" t="s">
        <v>336</v>
      </c>
      <c r="I37" s="118" t="s">
        <v>336</v>
      </c>
      <c r="J37" s="74" t="s">
        <v>336</v>
      </c>
    </row>
    <row r="38" spans="2:10" x14ac:dyDescent="0.25">
      <c r="B38" s="3" t="s">
        <v>11</v>
      </c>
      <c r="C38" s="63" t="s">
        <v>148</v>
      </c>
      <c r="D38" s="63" t="s">
        <v>149</v>
      </c>
      <c r="E38" s="118">
        <v>5108</v>
      </c>
      <c r="F38" s="118">
        <v>5153</v>
      </c>
      <c r="G38" s="118">
        <v>5576</v>
      </c>
      <c r="H38" s="118">
        <v>4605</v>
      </c>
      <c r="I38" s="118">
        <v>3428</v>
      </c>
      <c r="J38" s="74">
        <v>6987</v>
      </c>
    </row>
    <row r="39" spans="2:10" x14ac:dyDescent="0.25">
      <c r="B39" s="3" t="s">
        <v>11</v>
      </c>
      <c r="C39" s="63" t="s">
        <v>150</v>
      </c>
      <c r="D39" s="63" t="s">
        <v>151</v>
      </c>
      <c r="E39" s="118" t="s">
        <v>336</v>
      </c>
      <c r="F39" s="118" t="s">
        <v>336</v>
      </c>
      <c r="G39" s="118" t="s">
        <v>336</v>
      </c>
      <c r="H39" s="118" t="s">
        <v>336</v>
      </c>
      <c r="I39" s="118" t="s">
        <v>336</v>
      </c>
      <c r="J39" s="74" t="s">
        <v>336</v>
      </c>
    </row>
    <row r="40" spans="2:10" x14ac:dyDescent="0.25">
      <c r="B40" s="3" t="s">
        <v>11</v>
      </c>
      <c r="C40" s="63" t="s">
        <v>152</v>
      </c>
      <c r="D40" s="63" t="s">
        <v>153</v>
      </c>
      <c r="E40" s="118" t="s">
        <v>336</v>
      </c>
      <c r="F40" s="118" t="s">
        <v>336</v>
      </c>
      <c r="G40" s="118" t="s">
        <v>336</v>
      </c>
      <c r="H40" s="118" t="s">
        <v>336</v>
      </c>
      <c r="I40" s="118" t="s">
        <v>336</v>
      </c>
      <c r="J40" s="74" t="s">
        <v>336</v>
      </c>
    </row>
    <row r="41" spans="2:10" x14ac:dyDescent="0.25">
      <c r="B41" s="3" t="s">
        <v>11</v>
      </c>
      <c r="C41" s="63" t="s">
        <v>154</v>
      </c>
      <c r="D41" s="63" t="s">
        <v>155</v>
      </c>
      <c r="E41" s="118" t="s">
        <v>336</v>
      </c>
      <c r="F41" s="118" t="s">
        <v>336</v>
      </c>
      <c r="G41" s="118" t="s">
        <v>336</v>
      </c>
      <c r="H41" s="118" t="s">
        <v>336</v>
      </c>
      <c r="I41" s="118" t="s">
        <v>336</v>
      </c>
      <c r="J41" s="74" t="s">
        <v>336</v>
      </c>
    </row>
    <row r="42" spans="2:10" x14ac:dyDescent="0.25">
      <c r="B42" s="66" t="s">
        <v>11</v>
      </c>
      <c r="C42" s="63" t="s">
        <v>74</v>
      </c>
      <c r="D42" s="63" t="s">
        <v>75</v>
      </c>
      <c r="E42" s="118">
        <v>4437</v>
      </c>
      <c r="F42" s="118">
        <v>3981</v>
      </c>
      <c r="G42" s="118">
        <v>4437</v>
      </c>
      <c r="H42" s="118">
        <v>3352</v>
      </c>
      <c r="I42" s="118">
        <v>3092</v>
      </c>
      <c r="J42" s="74">
        <v>0</v>
      </c>
    </row>
    <row r="43" spans="2:10" x14ac:dyDescent="0.25">
      <c r="B43" s="66" t="s">
        <v>11</v>
      </c>
      <c r="C43" s="63" t="s">
        <v>78</v>
      </c>
      <c r="D43" s="63" t="s">
        <v>79</v>
      </c>
      <c r="E43" s="118">
        <v>14254</v>
      </c>
      <c r="F43" s="118">
        <v>13507</v>
      </c>
      <c r="G43" s="118">
        <v>12383</v>
      </c>
      <c r="H43" s="118">
        <v>11000</v>
      </c>
      <c r="I43" s="118">
        <v>401</v>
      </c>
      <c r="J43" s="74">
        <v>6026</v>
      </c>
    </row>
    <row r="44" spans="2:10" x14ac:dyDescent="0.25">
      <c r="B44" s="3" t="s">
        <v>11</v>
      </c>
      <c r="C44" s="63" t="s">
        <v>156</v>
      </c>
      <c r="D44" s="63" t="s">
        <v>157</v>
      </c>
      <c r="E44" s="118">
        <v>5019</v>
      </c>
      <c r="F44" s="118">
        <v>5167</v>
      </c>
      <c r="G44" s="118">
        <v>5008</v>
      </c>
      <c r="H44" s="118">
        <v>4759</v>
      </c>
      <c r="I44" s="118">
        <v>4420</v>
      </c>
      <c r="J44" s="74">
        <v>0</v>
      </c>
    </row>
    <row r="45" spans="2:10" x14ac:dyDescent="0.25">
      <c r="B45" s="3" t="s">
        <v>11</v>
      </c>
      <c r="C45" s="63" t="s">
        <v>158</v>
      </c>
      <c r="D45" s="63" t="s">
        <v>159</v>
      </c>
      <c r="E45" s="118" t="s">
        <v>336</v>
      </c>
      <c r="F45" s="118" t="s">
        <v>336</v>
      </c>
      <c r="G45" s="118" t="s">
        <v>336</v>
      </c>
      <c r="H45" s="118" t="s">
        <v>336</v>
      </c>
      <c r="I45" s="118" t="s">
        <v>336</v>
      </c>
      <c r="J45" s="74" t="s">
        <v>336</v>
      </c>
    </row>
    <row r="46" spans="2:10" x14ac:dyDescent="0.25">
      <c r="B46" s="66" t="s">
        <v>11</v>
      </c>
      <c r="C46" s="65" t="s">
        <v>82</v>
      </c>
      <c r="D46" s="65" t="s">
        <v>83</v>
      </c>
      <c r="E46" s="118" t="s">
        <v>336</v>
      </c>
      <c r="F46" s="118" t="s">
        <v>336</v>
      </c>
      <c r="G46" s="118" t="s">
        <v>336</v>
      </c>
      <c r="H46" s="118" t="s">
        <v>336</v>
      </c>
      <c r="I46" s="118" t="s">
        <v>336</v>
      </c>
      <c r="J46" s="74" t="s">
        <v>336</v>
      </c>
    </row>
    <row r="47" spans="2:10" x14ac:dyDescent="0.25">
      <c r="B47" s="3" t="s">
        <v>11</v>
      </c>
      <c r="C47" s="63" t="s">
        <v>160</v>
      </c>
      <c r="D47" s="63" t="s">
        <v>161</v>
      </c>
      <c r="E47" s="118" t="s">
        <v>336</v>
      </c>
      <c r="F47" s="118" t="s">
        <v>336</v>
      </c>
      <c r="G47" s="118" t="s">
        <v>336</v>
      </c>
      <c r="H47" s="118" t="s">
        <v>336</v>
      </c>
      <c r="I47" s="118" t="s">
        <v>336</v>
      </c>
      <c r="J47" s="74" t="s">
        <v>336</v>
      </c>
    </row>
    <row r="48" spans="2:10" x14ac:dyDescent="0.25">
      <c r="B48" s="66" t="s">
        <v>11</v>
      </c>
      <c r="C48" s="65" t="s">
        <v>84</v>
      </c>
      <c r="D48" s="65" t="s">
        <v>85</v>
      </c>
      <c r="E48" s="118">
        <v>1271</v>
      </c>
      <c r="F48" s="118">
        <v>1057</v>
      </c>
      <c r="G48" s="118">
        <v>962</v>
      </c>
      <c r="H48" s="118">
        <v>0</v>
      </c>
      <c r="I48" s="118">
        <v>0</v>
      </c>
      <c r="J48" s="74">
        <v>0</v>
      </c>
    </row>
    <row r="49" spans="2:10" x14ac:dyDescent="0.25">
      <c r="B49" s="3" t="s">
        <v>11</v>
      </c>
      <c r="C49" s="65" t="s">
        <v>162</v>
      </c>
      <c r="D49" s="65" t="s">
        <v>163</v>
      </c>
      <c r="E49" s="118">
        <v>3254</v>
      </c>
      <c r="F49" s="118">
        <v>2950</v>
      </c>
      <c r="G49" s="118">
        <v>2900</v>
      </c>
      <c r="H49" s="118">
        <v>2655</v>
      </c>
      <c r="I49" s="118">
        <v>1803</v>
      </c>
      <c r="J49" s="74">
        <v>1920</v>
      </c>
    </row>
    <row r="50" spans="2:10" x14ac:dyDescent="0.25">
      <c r="B50" s="3" t="s">
        <v>11</v>
      </c>
      <c r="C50" s="63" t="s">
        <v>164</v>
      </c>
      <c r="D50" s="63" t="s">
        <v>165</v>
      </c>
      <c r="E50" s="118">
        <v>3013</v>
      </c>
      <c r="F50" s="118">
        <v>3580</v>
      </c>
      <c r="G50" s="118">
        <v>3345</v>
      </c>
      <c r="H50" s="118">
        <v>2915</v>
      </c>
      <c r="I50" s="118">
        <v>2449</v>
      </c>
      <c r="J50" s="74">
        <v>2534</v>
      </c>
    </row>
    <row r="51" spans="2:10" x14ac:dyDescent="0.25">
      <c r="B51" s="3" t="s">
        <v>11</v>
      </c>
      <c r="C51" s="63" t="s">
        <v>166</v>
      </c>
      <c r="D51" s="63" t="s">
        <v>167</v>
      </c>
      <c r="E51" s="118" t="s">
        <v>336</v>
      </c>
      <c r="F51" s="118" t="s">
        <v>336</v>
      </c>
      <c r="G51" s="118" t="s">
        <v>336</v>
      </c>
      <c r="H51" s="118" t="s">
        <v>336</v>
      </c>
      <c r="I51" s="118" t="s">
        <v>336</v>
      </c>
      <c r="J51" s="74" t="s">
        <v>336</v>
      </c>
    </row>
    <row r="52" spans="2:10" x14ac:dyDescent="0.25">
      <c r="B52" s="3" t="s">
        <v>11</v>
      </c>
      <c r="C52" s="63" t="s">
        <v>168</v>
      </c>
      <c r="D52" s="63" t="s">
        <v>169</v>
      </c>
      <c r="E52" s="118" t="s">
        <v>336</v>
      </c>
      <c r="F52" s="118" t="s">
        <v>336</v>
      </c>
      <c r="G52" s="118" t="s">
        <v>336</v>
      </c>
      <c r="H52" s="118" t="s">
        <v>336</v>
      </c>
      <c r="I52" s="118" t="s">
        <v>336</v>
      </c>
      <c r="J52" s="74" t="s">
        <v>336</v>
      </c>
    </row>
    <row r="53" spans="2:10" x14ac:dyDescent="0.25">
      <c r="B53" s="3" t="s">
        <v>11</v>
      </c>
      <c r="C53" s="63" t="s">
        <v>170</v>
      </c>
      <c r="D53" s="63" t="s">
        <v>171</v>
      </c>
      <c r="E53" s="118" t="s">
        <v>336</v>
      </c>
      <c r="F53" s="118" t="s">
        <v>336</v>
      </c>
      <c r="G53" s="118" t="s">
        <v>336</v>
      </c>
      <c r="H53" s="118" t="s">
        <v>336</v>
      </c>
      <c r="I53" s="118" t="s">
        <v>336</v>
      </c>
      <c r="J53" s="74" t="s">
        <v>336</v>
      </c>
    </row>
    <row r="54" spans="2:10" x14ac:dyDescent="0.25">
      <c r="B54" s="3" t="s">
        <v>11</v>
      </c>
      <c r="C54" s="63" t="s">
        <v>172</v>
      </c>
      <c r="D54" s="63" t="s">
        <v>173</v>
      </c>
      <c r="E54" s="118">
        <v>3328</v>
      </c>
      <c r="F54" s="118">
        <v>2901</v>
      </c>
      <c r="G54" s="118">
        <v>2537</v>
      </c>
      <c r="H54" s="118">
        <v>5049</v>
      </c>
      <c r="I54" s="118">
        <v>3647</v>
      </c>
      <c r="J54" s="74">
        <v>3832</v>
      </c>
    </row>
    <row r="55" spans="2:10" x14ac:dyDescent="0.25">
      <c r="B55" s="3" t="s">
        <v>11</v>
      </c>
      <c r="C55" s="63" t="s">
        <v>174</v>
      </c>
      <c r="D55" s="63" t="s">
        <v>175</v>
      </c>
      <c r="E55" s="118">
        <v>239</v>
      </c>
      <c r="F55" s="118">
        <v>2552</v>
      </c>
      <c r="G55" s="118">
        <v>2742</v>
      </c>
      <c r="H55" s="118">
        <v>2553</v>
      </c>
      <c r="I55" s="118">
        <v>2068</v>
      </c>
      <c r="J55" s="74">
        <v>2175</v>
      </c>
    </row>
    <row r="56" spans="2:10" x14ac:dyDescent="0.25">
      <c r="B56" s="3" t="s">
        <v>11</v>
      </c>
      <c r="C56" s="63" t="s">
        <v>176</v>
      </c>
      <c r="D56" s="63" t="s">
        <v>177</v>
      </c>
      <c r="E56" s="118">
        <v>2875</v>
      </c>
      <c r="F56" s="118">
        <v>2386</v>
      </c>
      <c r="G56" s="118">
        <v>2454</v>
      </c>
      <c r="H56" s="118">
        <v>553</v>
      </c>
      <c r="I56" s="118">
        <v>1798</v>
      </c>
      <c r="J56" s="74">
        <v>1842</v>
      </c>
    </row>
    <row r="57" spans="2:10" x14ac:dyDescent="0.25">
      <c r="B57" s="3" t="s">
        <v>11</v>
      </c>
      <c r="C57" s="63" t="s">
        <v>178</v>
      </c>
      <c r="D57" s="63" t="s">
        <v>179</v>
      </c>
      <c r="E57" s="118" t="s">
        <v>336</v>
      </c>
      <c r="F57" s="118" t="s">
        <v>336</v>
      </c>
      <c r="G57" s="118" t="s">
        <v>336</v>
      </c>
      <c r="H57" s="118" t="s">
        <v>336</v>
      </c>
      <c r="I57" s="118" t="s">
        <v>336</v>
      </c>
      <c r="J57" s="74" t="s">
        <v>336</v>
      </c>
    </row>
    <row r="58" spans="2:10" x14ac:dyDescent="0.25">
      <c r="B58" s="3" t="s">
        <v>11</v>
      </c>
      <c r="C58" s="63" t="s">
        <v>180</v>
      </c>
      <c r="D58" s="63" t="s">
        <v>181</v>
      </c>
      <c r="E58" s="118" t="s">
        <v>336</v>
      </c>
      <c r="F58" s="118" t="s">
        <v>336</v>
      </c>
      <c r="G58" s="118" t="s">
        <v>336</v>
      </c>
      <c r="H58" s="118" t="s">
        <v>336</v>
      </c>
      <c r="I58" s="118" t="s">
        <v>336</v>
      </c>
      <c r="J58" s="74" t="s">
        <v>336</v>
      </c>
    </row>
    <row r="59" spans="2:10" x14ac:dyDescent="0.25">
      <c r="B59" s="3" t="s">
        <v>11</v>
      </c>
      <c r="C59" s="63" t="s">
        <v>182</v>
      </c>
      <c r="D59" s="63" t="s">
        <v>183</v>
      </c>
      <c r="E59" s="118">
        <v>10001</v>
      </c>
      <c r="F59" s="118">
        <v>6317</v>
      </c>
      <c r="G59" s="118">
        <v>9392</v>
      </c>
      <c r="H59" s="118">
        <v>6814</v>
      </c>
      <c r="I59" s="118">
        <v>6326</v>
      </c>
      <c r="J59" s="74">
        <v>5840</v>
      </c>
    </row>
    <row r="60" spans="2:10" x14ac:dyDescent="0.25">
      <c r="B60" s="3" t="s">
        <v>11</v>
      </c>
      <c r="C60" s="63" t="s">
        <v>184</v>
      </c>
      <c r="D60" s="63" t="s">
        <v>185</v>
      </c>
      <c r="E60" s="118">
        <v>247</v>
      </c>
      <c r="F60" s="118">
        <v>0</v>
      </c>
      <c r="G60" s="118" t="s">
        <v>336</v>
      </c>
      <c r="H60" s="118" t="s">
        <v>336</v>
      </c>
      <c r="I60" s="118" t="s">
        <v>336</v>
      </c>
      <c r="J60" s="74" t="s">
        <v>336</v>
      </c>
    </row>
    <row r="61" spans="2:10" x14ac:dyDescent="0.25">
      <c r="B61" s="3" t="s">
        <v>11</v>
      </c>
      <c r="C61" s="63" t="s">
        <v>186</v>
      </c>
      <c r="D61" s="63" t="s">
        <v>187</v>
      </c>
      <c r="E61" s="118" t="s">
        <v>336</v>
      </c>
      <c r="F61" s="118" t="s">
        <v>336</v>
      </c>
      <c r="G61" s="118" t="s">
        <v>336</v>
      </c>
      <c r="H61" s="118" t="s">
        <v>336</v>
      </c>
      <c r="I61" s="118" t="s">
        <v>336</v>
      </c>
      <c r="J61" s="74" t="s">
        <v>336</v>
      </c>
    </row>
    <row r="62" spans="2:10" x14ac:dyDescent="0.25">
      <c r="B62" s="66" t="s">
        <v>11</v>
      </c>
      <c r="C62" s="65" t="s">
        <v>86</v>
      </c>
      <c r="D62" s="65" t="s">
        <v>87</v>
      </c>
      <c r="E62" s="118" t="s">
        <v>336</v>
      </c>
      <c r="F62" s="118" t="s">
        <v>336</v>
      </c>
      <c r="G62" s="118" t="s">
        <v>336</v>
      </c>
      <c r="H62" s="118" t="s">
        <v>336</v>
      </c>
      <c r="I62" s="118" t="s">
        <v>336</v>
      </c>
      <c r="J62" s="74" t="s">
        <v>336</v>
      </c>
    </row>
    <row r="63" spans="2:10" x14ac:dyDescent="0.25">
      <c r="B63" s="3" t="s">
        <v>11</v>
      </c>
      <c r="C63" s="63" t="s">
        <v>188</v>
      </c>
      <c r="D63" s="63" t="s">
        <v>189</v>
      </c>
      <c r="E63" s="118">
        <v>2157</v>
      </c>
      <c r="F63" s="118">
        <v>1488</v>
      </c>
      <c r="G63" s="118">
        <v>1806</v>
      </c>
      <c r="H63" s="118">
        <v>2497</v>
      </c>
      <c r="I63" s="118">
        <v>1573</v>
      </c>
      <c r="J63" s="74">
        <v>1431</v>
      </c>
    </row>
    <row r="64" spans="2:10" x14ac:dyDescent="0.25">
      <c r="B64" s="3" t="s">
        <v>11</v>
      </c>
      <c r="C64" s="63" t="s">
        <v>190</v>
      </c>
      <c r="D64" s="63" t="s">
        <v>191</v>
      </c>
      <c r="E64" s="118" t="s">
        <v>336</v>
      </c>
      <c r="F64" s="118" t="s">
        <v>336</v>
      </c>
      <c r="G64" s="118" t="s">
        <v>336</v>
      </c>
      <c r="H64" s="118" t="s">
        <v>336</v>
      </c>
      <c r="I64" s="118" t="s">
        <v>336</v>
      </c>
      <c r="J64" s="74" t="s">
        <v>336</v>
      </c>
    </row>
    <row r="65" spans="2:10" x14ac:dyDescent="0.25">
      <c r="B65" s="3" t="s">
        <v>11</v>
      </c>
      <c r="C65" s="63" t="s">
        <v>192</v>
      </c>
      <c r="D65" s="63" t="s">
        <v>193</v>
      </c>
      <c r="E65" s="118" t="s">
        <v>336</v>
      </c>
      <c r="F65" s="118" t="s">
        <v>336</v>
      </c>
      <c r="G65" s="118" t="s">
        <v>336</v>
      </c>
      <c r="H65" s="118" t="s">
        <v>336</v>
      </c>
      <c r="I65" s="118" t="s">
        <v>336</v>
      </c>
      <c r="J65" s="74" t="s">
        <v>336</v>
      </c>
    </row>
    <row r="66" spans="2:10" x14ac:dyDescent="0.25">
      <c r="B66" s="3" t="s">
        <v>11</v>
      </c>
      <c r="C66" s="63" t="s">
        <v>194</v>
      </c>
      <c r="D66" s="63" t="s">
        <v>195</v>
      </c>
      <c r="E66" s="118">
        <v>4508</v>
      </c>
      <c r="F66" s="118">
        <v>4228</v>
      </c>
      <c r="G66" s="118">
        <v>4458</v>
      </c>
      <c r="H66" s="118">
        <v>4206</v>
      </c>
      <c r="I66" s="118">
        <v>3915</v>
      </c>
      <c r="J66" s="74">
        <v>3675</v>
      </c>
    </row>
    <row r="67" spans="2:10" x14ac:dyDescent="0.25">
      <c r="B67" s="3" t="s">
        <v>11</v>
      </c>
      <c r="C67" s="63" t="s">
        <v>196</v>
      </c>
      <c r="D67" s="63" t="s">
        <v>197</v>
      </c>
      <c r="E67" s="118">
        <v>577</v>
      </c>
      <c r="F67" s="118">
        <v>0</v>
      </c>
      <c r="G67" s="118">
        <v>0</v>
      </c>
      <c r="H67" s="118">
        <v>0</v>
      </c>
      <c r="I67" s="118" t="s">
        <v>336</v>
      </c>
      <c r="J67" s="74" t="s">
        <v>336</v>
      </c>
    </row>
    <row r="68" spans="2:10" x14ac:dyDescent="0.25">
      <c r="B68" s="3" t="s">
        <v>11</v>
      </c>
      <c r="C68" s="63" t="s">
        <v>198</v>
      </c>
      <c r="D68" s="63" t="s">
        <v>199</v>
      </c>
      <c r="E68" s="118" t="s">
        <v>336</v>
      </c>
      <c r="F68" s="118" t="s">
        <v>336</v>
      </c>
      <c r="G68" s="118" t="s">
        <v>336</v>
      </c>
      <c r="H68" s="118" t="s">
        <v>336</v>
      </c>
      <c r="I68" s="118" t="s">
        <v>336</v>
      </c>
      <c r="J68" s="74" t="s">
        <v>336</v>
      </c>
    </row>
    <row r="69" spans="2:10" x14ac:dyDescent="0.25">
      <c r="B69" s="3" t="s">
        <v>11</v>
      </c>
      <c r="C69" s="63" t="s">
        <v>200</v>
      </c>
      <c r="D69" s="63" t="s">
        <v>201</v>
      </c>
      <c r="E69" s="118">
        <v>1354</v>
      </c>
      <c r="F69" s="118">
        <v>207</v>
      </c>
      <c r="G69" s="118">
        <v>823</v>
      </c>
      <c r="H69" s="118">
        <v>905</v>
      </c>
      <c r="I69" s="118">
        <v>840</v>
      </c>
      <c r="J69" s="74">
        <v>1138</v>
      </c>
    </row>
    <row r="70" spans="2:10" x14ac:dyDescent="0.25">
      <c r="B70" s="3" t="s">
        <v>11</v>
      </c>
      <c r="C70" s="63" t="s">
        <v>202</v>
      </c>
      <c r="D70" s="63" t="s">
        <v>203</v>
      </c>
      <c r="E70" s="118" t="s">
        <v>336</v>
      </c>
      <c r="F70" s="118" t="s">
        <v>336</v>
      </c>
      <c r="G70" s="118" t="s">
        <v>336</v>
      </c>
      <c r="H70" s="118" t="s">
        <v>336</v>
      </c>
      <c r="I70" s="118" t="s">
        <v>336</v>
      </c>
      <c r="J70" s="74" t="s">
        <v>336</v>
      </c>
    </row>
    <row r="71" spans="2:10" x14ac:dyDescent="0.25">
      <c r="B71" s="3" t="s">
        <v>11</v>
      </c>
      <c r="C71" s="65" t="s">
        <v>204</v>
      </c>
      <c r="D71" s="65" t="s">
        <v>205</v>
      </c>
      <c r="E71" s="118">
        <v>11498</v>
      </c>
      <c r="F71" s="118">
        <v>10737</v>
      </c>
      <c r="G71" s="118">
        <v>10818</v>
      </c>
      <c r="H71" s="118">
        <v>10493</v>
      </c>
      <c r="I71" s="118">
        <v>8727</v>
      </c>
      <c r="J71" s="74">
        <v>9050</v>
      </c>
    </row>
    <row r="72" spans="2:10" x14ac:dyDescent="0.25">
      <c r="B72" s="66" t="s">
        <v>11</v>
      </c>
      <c r="C72" s="65" t="s">
        <v>88</v>
      </c>
      <c r="D72" s="65" t="s">
        <v>89</v>
      </c>
      <c r="E72" s="118" t="s">
        <v>336</v>
      </c>
      <c r="F72" s="118" t="s">
        <v>336</v>
      </c>
      <c r="G72" s="118" t="s">
        <v>336</v>
      </c>
      <c r="H72" s="118" t="s">
        <v>336</v>
      </c>
      <c r="I72" s="118" t="s">
        <v>336</v>
      </c>
      <c r="J72" s="74" t="s">
        <v>336</v>
      </c>
    </row>
    <row r="73" spans="2:10" x14ac:dyDescent="0.25">
      <c r="B73" s="3" t="s">
        <v>11</v>
      </c>
      <c r="C73" s="65" t="s">
        <v>206</v>
      </c>
      <c r="D73" s="65" t="s">
        <v>207</v>
      </c>
      <c r="E73" s="118" t="s">
        <v>336</v>
      </c>
      <c r="F73" s="118" t="s">
        <v>336</v>
      </c>
      <c r="G73" s="118" t="s">
        <v>336</v>
      </c>
      <c r="H73" s="118" t="s">
        <v>336</v>
      </c>
      <c r="I73" s="118" t="s">
        <v>336</v>
      </c>
      <c r="J73" s="74" t="s">
        <v>336</v>
      </c>
    </row>
    <row r="74" spans="2:10" x14ac:dyDescent="0.25">
      <c r="B74" s="3" t="s">
        <v>11</v>
      </c>
      <c r="C74" s="65" t="s">
        <v>208</v>
      </c>
      <c r="D74" s="65" t="s">
        <v>209</v>
      </c>
      <c r="E74" s="118">
        <v>1652</v>
      </c>
      <c r="F74" s="118">
        <v>0</v>
      </c>
      <c r="G74" s="118">
        <v>2870</v>
      </c>
      <c r="H74" s="118">
        <v>2232</v>
      </c>
      <c r="I74" s="118">
        <v>1732</v>
      </c>
      <c r="J74" s="74">
        <v>4598</v>
      </c>
    </row>
    <row r="75" spans="2:10" x14ac:dyDescent="0.25">
      <c r="B75" s="3" t="s">
        <v>11</v>
      </c>
      <c r="C75" s="63" t="s">
        <v>210</v>
      </c>
      <c r="D75" s="63" t="s">
        <v>211</v>
      </c>
      <c r="E75" s="118" t="s">
        <v>336</v>
      </c>
      <c r="F75" s="118" t="s">
        <v>336</v>
      </c>
      <c r="G75" s="118" t="s">
        <v>336</v>
      </c>
      <c r="H75" s="118" t="s">
        <v>336</v>
      </c>
      <c r="I75" s="118" t="s">
        <v>336</v>
      </c>
      <c r="J75" s="74" t="s">
        <v>336</v>
      </c>
    </row>
    <row r="76" spans="2:10" x14ac:dyDescent="0.25">
      <c r="B76" s="3" t="s">
        <v>11</v>
      </c>
      <c r="C76" s="63" t="s">
        <v>212</v>
      </c>
      <c r="D76" s="63" t="s">
        <v>213</v>
      </c>
      <c r="E76" s="118">
        <v>2042</v>
      </c>
      <c r="F76" s="118">
        <v>1722</v>
      </c>
      <c r="G76" s="118">
        <v>1525</v>
      </c>
      <c r="H76" s="118">
        <v>1272</v>
      </c>
      <c r="I76" s="118">
        <v>1015</v>
      </c>
      <c r="J76" s="74">
        <v>937</v>
      </c>
    </row>
    <row r="77" spans="2:10" x14ac:dyDescent="0.25">
      <c r="B77" s="3" t="s">
        <v>11</v>
      </c>
      <c r="C77" s="63" t="s">
        <v>214</v>
      </c>
      <c r="D77" s="63" t="s">
        <v>215</v>
      </c>
      <c r="E77" s="118" t="s">
        <v>336</v>
      </c>
      <c r="F77" s="118" t="s">
        <v>336</v>
      </c>
      <c r="G77" s="118" t="s">
        <v>336</v>
      </c>
      <c r="H77" s="118" t="s">
        <v>336</v>
      </c>
      <c r="I77" s="118" t="s">
        <v>336</v>
      </c>
      <c r="J77" s="74" t="s">
        <v>336</v>
      </c>
    </row>
    <row r="78" spans="2:10" x14ac:dyDescent="0.25">
      <c r="B78" s="3" t="s">
        <v>11</v>
      </c>
      <c r="C78" s="63" t="s">
        <v>216</v>
      </c>
      <c r="D78" s="63" t="s">
        <v>217</v>
      </c>
      <c r="E78" s="118" t="s">
        <v>336</v>
      </c>
      <c r="F78" s="118" t="s">
        <v>336</v>
      </c>
      <c r="G78" s="118" t="s">
        <v>336</v>
      </c>
      <c r="H78" s="118" t="s">
        <v>336</v>
      </c>
      <c r="I78" s="118" t="s">
        <v>336</v>
      </c>
      <c r="J78" s="74" t="s">
        <v>336</v>
      </c>
    </row>
    <row r="79" spans="2:10" x14ac:dyDescent="0.25">
      <c r="B79" s="3" t="s">
        <v>11</v>
      </c>
      <c r="C79" s="63" t="s">
        <v>218</v>
      </c>
      <c r="D79" s="63" t="s">
        <v>219</v>
      </c>
      <c r="E79" s="118" t="s">
        <v>336</v>
      </c>
      <c r="F79" s="118" t="s">
        <v>336</v>
      </c>
      <c r="G79" s="118" t="s">
        <v>336</v>
      </c>
      <c r="H79" s="118" t="s">
        <v>336</v>
      </c>
      <c r="I79" s="118" t="s">
        <v>336</v>
      </c>
      <c r="J79" s="74" t="s">
        <v>336</v>
      </c>
    </row>
    <row r="80" spans="2:10" x14ac:dyDescent="0.25">
      <c r="B80" s="3" t="s">
        <v>11</v>
      </c>
      <c r="C80" s="63" t="s">
        <v>220</v>
      </c>
      <c r="D80" s="63" t="s">
        <v>221</v>
      </c>
      <c r="E80" s="118">
        <v>3177</v>
      </c>
      <c r="F80" s="118">
        <v>935</v>
      </c>
      <c r="G80" s="118">
        <v>4329</v>
      </c>
      <c r="H80" s="118">
        <v>2853</v>
      </c>
      <c r="I80" s="118">
        <v>677</v>
      </c>
      <c r="J80" s="74">
        <v>3352</v>
      </c>
    </row>
    <row r="81" spans="2:10" x14ac:dyDescent="0.25">
      <c r="B81" s="3" t="s">
        <v>11</v>
      </c>
      <c r="C81" s="63" t="s">
        <v>222</v>
      </c>
      <c r="D81" s="63" t="s">
        <v>223</v>
      </c>
      <c r="E81" s="118" t="s">
        <v>336</v>
      </c>
      <c r="F81" s="118" t="s">
        <v>336</v>
      </c>
      <c r="G81" s="118" t="s">
        <v>336</v>
      </c>
      <c r="H81" s="118" t="s">
        <v>336</v>
      </c>
      <c r="I81" s="118" t="s">
        <v>336</v>
      </c>
      <c r="J81" s="74" t="s">
        <v>336</v>
      </c>
    </row>
    <row r="82" spans="2:10" x14ac:dyDescent="0.25">
      <c r="B82" s="3" t="s">
        <v>11</v>
      </c>
      <c r="C82" s="63" t="s">
        <v>224</v>
      </c>
      <c r="D82" s="63" t="s">
        <v>225</v>
      </c>
      <c r="E82" s="118" t="s">
        <v>336</v>
      </c>
      <c r="F82" s="118" t="s">
        <v>336</v>
      </c>
      <c r="G82" s="118" t="s">
        <v>336</v>
      </c>
      <c r="H82" s="118" t="s">
        <v>336</v>
      </c>
      <c r="I82" s="118" t="s">
        <v>336</v>
      </c>
      <c r="J82" s="74" t="s">
        <v>336</v>
      </c>
    </row>
    <row r="83" spans="2:10" x14ac:dyDescent="0.25">
      <c r="B83" s="3" t="s">
        <v>11</v>
      </c>
      <c r="C83" s="63" t="s">
        <v>226</v>
      </c>
      <c r="D83" s="63" t="s">
        <v>227</v>
      </c>
      <c r="E83" s="118" t="s">
        <v>336</v>
      </c>
      <c r="F83" s="118" t="s">
        <v>336</v>
      </c>
      <c r="G83" s="118" t="s">
        <v>336</v>
      </c>
      <c r="H83" s="118" t="s">
        <v>336</v>
      </c>
      <c r="I83" s="118" t="s">
        <v>336</v>
      </c>
      <c r="J83" s="74" t="s">
        <v>336</v>
      </c>
    </row>
    <row r="84" spans="2:10" x14ac:dyDescent="0.25">
      <c r="B84" s="3" t="s">
        <v>11</v>
      </c>
      <c r="C84" s="63" t="s">
        <v>228</v>
      </c>
      <c r="D84" s="63" t="s">
        <v>229</v>
      </c>
      <c r="E84" s="118">
        <v>377</v>
      </c>
      <c r="F84" s="118">
        <v>311</v>
      </c>
      <c r="G84" s="118">
        <v>218</v>
      </c>
      <c r="H84" s="118">
        <v>77</v>
      </c>
      <c r="I84" s="118">
        <v>35</v>
      </c>
      <c r="J84" s="74">
        <v>60</v>
      </c>
    </row>
    <row r="85" spans="2:10" x14ac:dyDescent="0.25">
      <c r="B85" s="3" t="s">
        <v>11</v>
      </c>
      <c r="C85" s="63" t="s">
        <v>230</v>
      </c>
      <c r="D85" s="63" t="s">
        <v>231</v>
      </c>
      <c r="E85" s="118">
        <v>9120</v>
      </c>
      <c r="F85" s="118">
        <v>7326</v>
      </c>
      <c r="G85" s="118">
        <v>8047</v>
      </c>
      <c r="H85" s="118">
        <v>7635</v>
      </c>
      <c r="I85" s="118">
        <v>955</v>
      </c>
      <c r="J85" s="74">
        <v>66503</v>
      </c>
    </row>
    <row r="86" spans="2:10" x14ac:dyDescent="0.25">
      <c r="B86" s="3" t="s">
        <v>11</v>
      </c>
      <c r="C86" s="65" t="s">
        <v>232</v>
      </c>
      <c r="D86" s="65" t="s">
        <v>233</v>
      </c>
      <c r="E86" s="118" t="s">
        <v>336</v>
      </c>
      <c r="F86" s="118" t="s">
        <v>336</v>
      </c>
      <c r="G86" s="118" t="s">
        <v>336</v>
      </c>
      <c r="H86" s="118" t="s">
        <v>336</v>
      </c>
      <c r="I86" s="118" t="s">
        <v>336</v>
      </c>
      <c r="J86" s="74" t="s">
        <v>336</v>
      </c>
    </row>
    <row r="87" spans="2:10" x14ac:dyDescent="0.25">
      <c r="B87" s="66" t="s">
        <v>11</v>
      </c>
      <c r="C87" s="65" t="s">
        <v>90</v>
      </c>
      <c r="D87" s="65" t="s">
        <v>91</v>
      </c>
      <c r="E87" s="118">
        <v>1319</v>
      </c>
      <c r="F87" s="118">
        <v>5712</v>
      </c>
      <c r="G87" s="118">
        <v>5476</v>
      </c>
      <c r="H87" s="118">
        <v>5008</v>
      </c>
      <c r="I87" s="118">
        <v>4945</v>
      </c>
      <c r="J87" s="74">
        <v>4100</v>
      </c>
    </row>
    <row r="88" spans="2:10" x14ac:dyDescent="0.25">
      <c r="B88" s="66" t="s">
        <v>11</v>
      </c>
      <c r="C88" s="65" t="s">
        <v>92</v>
      </c>
      <c r="D88" s="65" t="s">
        <v>93</v>
      </c>
      <c r="E88" s="118" t="s">
        <v>336</v>
      </c>
      <c r="F88" s="118" t="s">
        <v>336</v>
      </c>
      <c r="G88" s="118" t="s">
        <v>336</v>
      </c>
      <c r="H88" s="118" t="s">
        <v>336</v>
      </c>
      <c r="I88" s="118" t="s">
        <v>336</v>
      </c>
      <c r="J88" s="74" t="s">
        <v>336</v>
      </c>
    </row>
    <row r="89" spans="2:10" x14ac:dyDescent="0.25">
      <c r="B89" s="3" t="s">
        <v>11</v>
      </c>
      <c r="C89" s="63" t="s">
        <v>234</v>
      </c>
      <c r="D89" s="63" t="s">
        <v>235</v>
      </c>
      <c r="E89" s="118" t="s">
        <v>336</v>
      </c>
      <c r="F89" s="118" t="s">
        <v>336</v>
      </c>
      <c r="G89" s="118" t="s">
        <v>336</v>
      </c>
      <c r="H89" s="118" t="s">
        <v>336</v>
      </c>
      <c r="I89" s="118" t="s">
        <v>336</v>
      </c>
      <c r="J89" s="74" t="s">
        <v>336</v>
      </c>
    </row>
    <row r="90" spans="2:10" x14ac:dyDescent="0.25">
      <c r="B90" s="3" t="s">
        <v>11</v>
      </c>
      <c r="C90" s="63" t="s">
        <v>236</v>
      </c>
      <c r="D90" s="63" t="s">
        <v>237</v>
      </c>
      <c r="E90" s="118" t="s">
        <v>336</v>
      </c>
      <c r="F90" s="118" t="s">
        <v>336</v>
      </c>
      <c r="G90" s="118" t="s">
        <v>336</v>
      </c>
      <c r="H90" s="118" t="s">
        <v>336</v>
      </c>
      <c r="I90" s="118" t="s">
        <v>336</v>
      </c>
      <c r="J90" s="74" t="s">
        <v>336</v>
      </c>
    </row>
    <row r="91" spans="2:10" x14ac:dyDescent="0.25">
      <c r="B91" s="3" t="s">
        <v>11</v>
      </c>
      <c r="C91" s="63" t="s">
        <v>238</v>
      </c>
      <c r="D91" s="63" t="s">
        <v>239</v>
      </c>
      <c r="E91" s="118">
        <v>3770</v>
      </c>
      <c r="F91" s="118">
        <v>3370</v>
      </c>
      <c r="G91" s="118">
        <v>2725</v>
      </c>
      <c r="H91" s="118">
        <v>2731</v>
      </c>
      <c r="I91" s="118">
        <v>2330</v>
      </c>
      <c r="J91" s="74">
        <v>2297</v>
      </c>
    </row>
    <row r="92" spans="2:10" x14ac:dyDescent="0.25">
      <c r="B92" s="3" t="s">
        <v>11</v>
      </c>
      <c r="C92" s="63" t="s">
        <v>240</v>
      </c>
      <c r="D92" s="63" t="s">
        <v>241</v>
      </c>
      <c r="E92" s="118" t="s">
        <v>336</v>
      </c>
      <c r="F92" s="118" t="s">
        <v>336</v>
      </c>
      <c r="G92" s="118" t="s">
        <v>336</v>
      </c>
      <c r="H92" s="118" t="s">
        <v>336</v>
      </c>
      <c r="I92" s="118" t="s">
        <v>336</v>
      </c>
      <c r="J92" s="74" t="s">
        <v>336</v>
      </c>
    </row>
    <row r="93" spans="2:10" x14ac:dyDescent="0.25">
      <c r="B93" s="3" t="s">
        <v>11</v>
      </c>
      <c r="C93" s="63" t="s">
        <v>242</v>
      </c>
      <c r="D93" s="63" t="s">
        <v>243</v>
      </c>
      <c r="E93" s="118" t="s">
        <v>336</v>
      </c>
      <c r="F93" s="118" t="s">
        <v>336</v>
      </c>
      <c r="G93" s="118" t="s">
        <v>336</v>
      </c>
      <c r="H93" s="118" t="s">
        <v>336</v>
      </c>
      <c r="I93" s="118" t="s">
        <v>336</v>
      </c>
      <c r="J93" s="74" t="s">
        <v>336</v>
      </c>
    </row>
    <row r="94" spans="2:10" x14ac:dyDescent="0.25">
      <c r="B94" s="3" t="s">
        <v>11</v>
      </c>
      <c r="C94" s="63" t="s">
        <v>244</v>
      </c>
      <c r="D94" s="63" t="s">
        <v>245</v>
      </c>
      <c r="E94" s="118">
        <v>964</v>
      </c>
      <c r="F94" s="118">
        <v>0</v>
      </c>
      <c r="G94" s="118">
        <v>0</v>
      </c>
      <c r="H94" s="118" t="s">
        <v>336</v>
      </c>
      <c r="I94" s="118" t="s">
        <v>336</v>
      </c>
      <c r="J94" s="74" t="s">
        <v>336</v>
      </c>
    </row>
    <row r="95" spans="2:10" x14ac:dyDescent="0.25">
      <c r="B95" s="66" t="s">
        <v>11</v>
      </c>
      <c r="C95" s="65" t="s">
        <v>94</v>
      </c>
      <c r="D95" s="65" t="s">
        <v>95</v>
      </c>
      <c r="E95" s="118" t="s">
        <v>336</v>
      </c>
      <c r="F95" s="118" t="s">
        <v>336</v>
      </c>
      <c r="G95" s="118" t="s">
        <v>336</v>
      </c>
      <c r="H95" s="118" t="s">
        <v>336</v>
      </c>
      <c r="I95" s="118" t="s">
        <v>336</v>
      </c>
      <c r="J95" s="74" t="s">
        <v>336</v>
      </c>
    </row>
    <row r="96" spans="2:10" x14ac:dyDescent="0.25">
      <c r="B96" s="3" t="s">
        <v>11</v>
      </c>
      <c r="C96" s="63" t="s">
        <v>246</v>
      </c>
      <c r="D96" s="63" t="s">
        <v>247</v>
      </c>
      <c r="E96" s="118" t="s">
        <v>336</v>
      </c>
      <c r="F96" s="118" t="s">
        <v>336</v>
      </c>
      <c r="G96" s="118" t="s">
        <v>336</v>
      </c>
      <c r="H96" s="118" t="s">
        <v>336</v>
      </c>
      <c r="I96" s="118" t="s">
        <v>336</v>
      </c>
      <c r="J96" s="74" t="s">
        <v>336</v>
      </c>
    </row>
    <row r="97" spans="2:10" x14ac:dyDescent="0.25">
      <c r="B97" s="66" t="s">
        <v>11</v>
      </c>
      <c r="C97" s="65" t="s">
        <v>96</v>
      </c>
      <c r="D97" s="65" t="s">
        <v>97</v>
      </c>
      <c r="E97" s="118" t="s">
        <v>336</v>
      </c>
      <c r="F97" s="118" t="s">
        <v>336</v>
      </c>
      <c r="G97" s="118" t="s">
        <v>336</v>
      </c>
      <c r="H97" s="118" t="s">
        <v>336</v>
      </c>
      <c r="I97" s="118" t="s">
        <v>336</v>
      </c>
      <c r="J97" s="74" t="s">
        <v>336</v>
      </c>
    </row>
    <row r="98" spans="2:10" x14ac:dyDescent="0.25">
      <c r="B98" s="66" t="s">
        <v>11</v>
      </c>
      <c r="C98" s="65" t="s">
        <v>98</v>
      </c>
      <c r="D98" s="65" t="s">
        <v>99</v>
      </c>
      <c r="E98" s="118">
        <v>10</v>
      </c>
      <c r="F98" s="118">
        <v>8</v>
      </c>
      <c r="G98" s="118">
        <v>0</v>
      </c>
      <c r="H98" s="118">
        <v>0</v>
      </c>
      <c r="I98" s="118">
        <v>0</v>
      </c>
      <c r="J98" s="74">
        <v>0</v>
      </c>
    </row>
    <row r="99" spans="2:10" x14ac:dyDescent="0.25">
      <c r="B99" s="3" t="s">
        <v>11</v>
      </c>
      <c r="C99" s="63" t="s">
        <v>248</v>
      </c>
      <c r="D99" s="63" t="s">
        <v>249</v>
      </c>
      <c r="E99" s="118" t="s">
        <v>336</v>
      </c>
      <c r="F99" s="118">
        <v>0</v>
      </c>
      <c r="G99" s="118">
        <v>0</v>
      </c>
      <c r="H99" s="118" t="s">
        <v>336</v>
      </c>
      <c r="I99" s="118" t="s">
        <v>336</v>
      </c>
      <c r="J99" s="74" t="s">
        <v>336</v>
      </c>
    </row>
    <row r="100" spans="2:10" x14ac:dyDescent="0.25">
      <c r="B100" s="3" t="s">
        <v>11</v>
      </c>
      <c r="C100" s="63" t="s">
        <v>250</v>
      </c>
      <c r="D100" s="63" t="s">
        <v>251</v>
      </c>
      <c r="E100" s="118" t="s">
        <v>336</v>
      </c>
      <c r="F100" s="118" t="s">
        <v>336</v>
      </c>
      <c r="G100" s="118" t="s">
        <v>336</v>
      </c>
      <c r="H100" s="118" t="s">
        <v>336</v>
      </c>
      <c r="I100" s="118" t="s">
        <v>336</v>
      </c>
      <c r="J100" s="74" t="s">
        <v>336</v>
      </c>
    </row>
    <row r="101" spans="2:10" x14ac:dyDescent="0.25">
      <c r="B101" s="66" t="s">
        <v>11</v>
      </c>
      <c r="C101" s="65" t="s">
        <v>100</v>
      </c>
      <c r="D101" s="65" t="s">
        <v>101</v>
      </c>
      <c r="E101" s="118" t="s">
        <v>336</v>
      </c>
      <c r="F101" s="118" t="s">
        <v>336</v>
      </c>
      <c r="G101" s="118" t="s">
        <v>336</v>
      </c>
      <c r="H101" s="118" t="s">
        <v>336</v>
      </c>
      <c r="I101" s="118" t="s">
        <v>336</v>
      </c>
      <c r="J101" s="74" t="s">
        <v>336</v>
      </c>
    </row>
    <row r="102" spans="2:10" x14ac:dyDescent="0.25">
      <c r="B102" s="3" t="s">
        <v>11</v>
      </c>
      <c r="C102" s="63" t="s">
        <v>252</v>
      </c>
      <c r="D102" s="63" t="s">
        <v>253</v>
      </c>
      <c r="E102" s="118">
        <v>7229</v>
      </c>
      <c r="F102" s="118">
        <v>4597</v>
      </c>
      <c r="G102" s="118">
        <v>7174</v>
      </c>
      <c r="H102" s="118">
        <v>6881</v>
      </c>
      <c r="I102" s="118">
        <v>5343</v>
      </c>
      <c r="J102" s="74">
        <v>4685</v>
      </c>
    </row>
    <row r="103" spans="2:10" x14ac:dyDescent="0.25">
      <c r="B103" s="3" t="s">
        <v>11</v>
      </c>
      <c r="C103" s="63" t="s">
        <v>254</v>
      </c>
      <c r="D103" s="63" t="s">
        <v>255</v>
      </c>
      <c r="E103" s="118">
        <v>19874</v>
      </c>
      <c r="F103" s="118">
        <v>15503</v>
      </c>
      <c r="G103" s="118">
        <v>20896</v>
      </c>
      <c r="H103" s="118">
        <v>17137</v>
      </c>
      <c r="I103" s="118">
        <v>18422</v>
      </c>
      <c r="J103" s="74">
        <v>15967</v>
      </c>
    </row>
    <row r="104" spans="2:10" x14ac:dyDescent="0.25">
      <c r="B104" s="3" t="s">
        <v>11</v>
      </c>
      <c r="C104" s="63" t="s">
        <v>256</v>
      </c>
      <c r="D104" s="63" t="s">
        <v>257</v>
      </c>
      <c r="E104" s="118">
        <v>6465</v>
      </c>
      <c r="F104" s="118">
        <v>5925</v>
      </c>
      <c r="G104" s="118">
        <v>6054</v>
      </c>
      <c r="H104" s="118">
        <v>6075</v>
      </c>
      <c r="I104" s="118">
        <v>6055</v>
      </c>
      <c r="J104" s="74">
        <v>5673</v>
      </c>
    </row>
    <row r="105" spans="2:10" x14ac:dyDescent="0.25">
      <c r="B105" s="3" t="s">
        <v>11</v>
      </c>
      <c r="C105" s="63" t="s">
        <v>258</v>
      </c>
      <c r="D105" s="63" t="s">
        <v>259</v>
      </c>
      <c r="E105" s="118" t="s">
        <v>336</v>
      </c>
      <c r="F105" s="118" t="s">
        <v>336</v>
      </c>
      <c r="G105" s="118" t="s">
        <v>336</v>
      </c>
      <c r="H105" s="118" t="s">
        <v>336</v>
      </c>
      <c r="I105" s="118" t="s">
        <v>336</v>
      </c>
      <c r="J105" s="74" t="s">
        <v>336</v>
      </c>
    </row>
    <row r="106" spans="2:10" x14ac:dyDescent="0.25">
      <c r="B106" s="3" t="s">
        <v>11</v>
      </c>
      <c r="C106" s="63" t="s">
        <v>260</v>
      </c>
      <c r="D106" s="63" t="s">
        <v>261</v>
      </c>
      <c r="E106" s="118" t="s">
        <v>336</v>
      </c>
      <c r="F106" s="118" t="s">
        <v>336</v>
      </c>
      <c r="G106" s="118" t="s">
        <v>336</v>
      </c>
      <c r="H106" s="118" t="s">
        <v>336</v>
      </c>
      <c r="I106" s="118" t="s">
        <v>336</v>
      </c>
      <c r="J106" s="74" t="s">
        <v>336</v>
      </c>
    </row>
    <row r="107" spans="2:10" x14ac:dyDescent="0.25">
      <c r="B107" s="3" t="s">
        <v>11</v>
      </c>
      <c r="C107" s="63" t="s">
        <v>262</v>
      </c>
      <c r="D107" s="63" t="s">
        <v>263</v>
      </c>
      <c r="E107" s="118" t="s">
        <v>336</v>
      </c>
      <c r="F107" s="118" t="s">
        <v>336</v>
      </c>
      <c r="G107" s="118" t="s">
        <v>336</v>
      </c>
      <c r="H107" s="118" t="s">
        <v>336</v>
      </c>
      <c r="I107" s="118" t="s">
        <v>336</v>
      </c>
      <c r="J107" s="74" t="s">
        <v>336</v>
      </c>
    </row>
    <row r="108" spans="2:10" x14ac:dyDescent="0.25">
      <c r="B108" s="3" t="s">
        <v>11</v>
      </c>
      <c r="C108" s="63" t="s">
        <v>264</v>
      </c>
      <c r="D108" s="63" t="s">
        <v>265</v>
      </c>
      <c r="E108" s="118" t="s">
        <v>336</v>
      </c>
      <c r="F108" s="118" t="s">
        <v>336</v>
      </c>
      <c r="G108" s="118" t="s">
        <v>336</v>
      </c>
      <c r="H108" s="118" t="s">
        <v>336</v>
      </c>
      <c r="I108" s="118" t="s">
        <v>336</v>
      </c>
      <c r="J108" s="74" t="s">
        <v>336</v>
      </c>
    </row>
    <row r="109" spans="2:10" x14ac:dyDescent="0.25">
      <c r="B109" s="66" t="s">
        <v>11</v>
      </c>
      <c r="C109" s="65" t="s">
        <v>102</v>
      </c>
      <c r="D109" s="65" t="s">
        <v>103</v>
      </c>
      <c r="E109" s="118" t="s">
        <v>336</v>
      </c>
      <c r="F109" s="118" t="s">
        <v>336</v>
      </c>
      <c r="G109" s="118" t="s">
        <v>336</v>
      </c>
      <c r="H109" s="118" t="s">
        <v>336</v>
      </c>
      <c r="I109" s="118" t="s">
        <v>336</v>
      </c>
      <c r="J109" s="74" t="s">
        <v>336</v>
      </c>
    </row>
    <row r="110" spans="2:10" x14ac:dyDescent="0.25">
      <c r="B110" s="3" t="s">
        <v>11</v>
      </c>
      <c r="C110" s="63" t="s">
        <v>266</v>
      </c>
      <c r="D110" s="63" t="s">
        <v>267</v>
      </c>
      <c r="E110" s="118" t="s">
        <v>336</v>
      </c>
      <c r="F110" s="118" t="s">
        <v>336</v>
      </c>
      <c r="G110" s="118" t="s">
        <v>336</v>
      </c>
      <c r="H110" s="118" t="s">
        <v>336</v>
      </c>
      <c r="I110" s="118" t="s">
        <v>336</v>
      </c>
      <c r="J110" s="74" t="s">
        <v>336</v>
      </c>
    </row>
    <row r="111" spans="2:10" x14ac:dyDescent="0.25">
      <c r="B111" s="3" t="s">
        <v>11</v>
      </c>
      <c r="C111" s="63" t="s">
        <v>268</v>
      </c>
      <c r="D111" s="63" t="s">
        <v>269</v>
      </c>
      <c r="E111" s="118">
        <v>1824</v>
      </c>
      <c r="F111" s="118">
        <v>0</v>
      </c>
      <c r="G111" s="118">
        <v>2590</v>
      </c>
      <c r="H111" s="118">
        <v>1457</v>
      </c>
      <c r="I111" s="118">
        <v>643</v>
      </c>
      <c r="J111" s="74">
        <v>359</v>
      </c>
    </row>
    <row r="112" spans="2:10" x14ac:dyDescent="0.25">
      <c r="B112" s="3" t="s">
        <v>11</v>
      </c>
      <c r="C112" s="63" t="s">
        <v>270</v>
      </c>
      <c r="D112" s="63" t="s">
        <v>271</v>
      </c>
      <c r="E112" s="118" t="s">
        <v>336</v>
      </c>
      <c r="F112" s="118" t="s">
        <v>336</v>
      </c>
      <c r="G112" s="118" t="s">
        <v>336</v>
      </c>
      <c r="H112" s="118" t="s">
        <v>336</v>
      </c>
      <c r="I112" s="118" t="s">
        <v>336</v>
      </c>
      <c r="J112" s="74" t="s">
        <v>336</v>
      </c>
    </row>
    <row r="113" spans="2:10" x14ac:dyDescent="0.25">
      <c r="B113" s="3" t="s">
        <v>11</v>
      </c>
      <c r="C113" s="63" t="s">
        <v>272</v>
      </c>
      <c r="D113" s="63" t="s">
        <v>273</v>
      </c>
      <c r="E113" s="118" t="s">
        <v>336</v>
      </c>
      <c r="F113" s="118" t="s">
        <v>336</v>
      </c>
      <c r="G113" s="118" t="s">
        <v>336</v>
      </c>
      <c r="H113" s="118" t="s">
        <v>336</v>
      </c>
      <c r="I113" s="118" t="s">
        <v>336</v>
      </c>
      <c r="J113" s="74" t="s">
        <v>336</v>
      </c>
    </row>
    <row r="114" spans="2:10" x14ac:dyDescent="0.25">
      <c r="B114" s="3" t="s">
        <v>11</v>
      </c>
      <c r="C114" s="65" t="s">
        <v>274</v>
      </c>
      <c r="D114" s="65" t="s">
        <v>275</v>
      </c>
      <c r="E114" s="118">
        <v>6415</v>
      </c>
      <c r="F114" s="118">
        <v>12191</v>
      </c>
      <c r="G114" s="118">
        <v>8217</v>
      </c>
      <c r="H114" s="118">
        <v>5558</v>
      </c>
      <c r="I114" s="118">
        <v>5449</v>
      </c>
      <c r="J114" s="74">
        <v>5204</v>
      </c>
    </row>
    <row r="115" spans="2:10" x14ac:dyDescent="0.25">
      <c r="B115" s="66" t="s">
        <v>11</v>
      </c>
      <c r="C115" s="65" t="s">
        <v>104</v>
      </c>
      <c r="D115" s="65" t="s">
        <v>105</v>
      </c>
      <c r="E115" s="118">
        <v>10817</v>
      </c>
      <c r="F115" s="118">
        <v>24067</v>
      </c>
      <c r="G115" s="118">
        <v>8725</v>
      </c>
      <c r="H115" s="118">
        <v>1629</v>
      </c>
      <c r="I115" s="118">
        <v>3241</v>
      </c>
      <c r="J115" s="74">
        <v>1831</v>
      </c>
    </row>
    <row r="116" spans="2:10" x14ac:dyDescent="0.25">
      <c r="B116" s="3" t="s">
        <v>11</v>
      </c>
      <c r="C116" s="63" t="s">
        <v>276</v>
      </c>
      <c r="D116" s="63" t="s">
        <v>277</v>
      </c>
      <c r="E116" s="118">
        <v>12026</v>
      </c>
      <c r="F116" s="118">
        <v>10113</v>
      </c>
      <c r="G116" s="118">
        <v>614</v>
      </c>
      <c r="H116" s="118">
        <v>0</v>
      </c>
      <c r="I116" s="118">
        <v>0</v>
      </c>
      <c r="J116" s="74">
        <v>0</v>
      </c>
    </row>
    <row r="117" spans="2:10" x14ac:dyDescent="0.25">
      <c r="B117" s="66" t="s">
        <v>11</v>
      </c>
      <c r="C117" s="65" t="s">
        <v>106</v>
      </c>
      <c r="D117" s="65" t="s">
        <v>107</v>
      </c>
      <c r="E117" s="118">
        <v>1709</v>
      </c>
      <c r="F117" s="118">
        <v>1428</v>
      </c>
      <c r="G117" s="118">
        <v>0</v>
      </c>
      <c r="H117" s="118">
        <v>0</v>
      </c>
      <c r="I117" s="118">
        <v>0</v>
      </c>
      <c r="J117" s="74">
        <v>0</v>
      </c>
    </row>
    <row r="118" spans="2:10" x14ac:dyDescent="0.25">
      <c r="B118" s="66" t="s">
        <v>11</v>
      </c>
      <c r="C118" s="65" t="s">
        <v>108</v>
      </c>
      <c r="D118" s="65" t="s">
        <v>109</v>
      </c>
      <c r="E118" s="118">
        <v>550</v>
      </c>
      <c r="F118" s="118">
        <v>296</v>
      </c>
      <c r="G118" s="118">
        <v>0</v>
      </c>
      <c r="H118" s="118">
        <v>0</v>
      </c>
      <c r="I118" s="118">
        <v>0</v>
      </c>
      <c r="J118" s="74" t="s">
        <v>336</v>
      </c>
    </row>
    <row r="119" spans="2:10" x14ac:dyDescent="0.25">
      <c r="B119" s="3" t="s">
        <v>11</v>
      </c>
      <c r="C119" s="63" t="s">
        <v>278</v>
      </c>
      <c r="D119" s="63" t="s">
        <v>279</v>
      </c>
      <c r="E119" s="118" t="s">
        <v>336</v>
      </c>
      <c r="F119" s="118" t="s">
        <v>336</v>
      </c>
      <c r="G119" s="118" t="s">
        <v>336</v>
      </c>
      <c r="H119" s="118" t="s">
        <v>336</v>
      </c>
      <c r="I119" s="118" t="s">
        <v>336</v>
      </c>
      <c r="J119" s="74" t="s">
        <v>336</v>
      </c>
    </row>
    <row r="120" spans="2:10" x14ac:dyDescent="0.25">
      <c r="B120" s="3" t="s">
        <v>11</v>
      </c>
      <c r="C120" s="63" t="s">
        <v>280</v>
      </c>
      <c r="D120" s="63" t="s">
        <v>281</v>
      </c>
      <c r="E120" s="118" t="s">
        <v>336</v>
      </c>
      <c r="F120" s="118" t="s">
        <v>336</v>
      </c>
      <c r="G120" s="118" t="s">
        <v>336</v>
      </c>
      <c r="H120" s="118" t="s">
        <v>336</v>
      </c>
      <c r="I120" s="118" t="s">
        <v>336</v>
      </c>
      <c r="J120" s="74" t="s">
        <v>336</v>
      </c>
    </row>
    <row r="121" spans="2:10" x14ac:dyDescent="0.25">
      <c r="B121" s="3" t="s">
        <v>11</v>
      </c>
      <c r="C121" s="63" t="s">
        <v>282</v>
      </c>
      <c r="D121" s="63" t="s">
        <v>283</v>
      </c>
      <c r="E121" s="118">
        <v>530</v>
      </c>
      <c r="F121" s="118">
        <v>447</v>
      </c>
      <c r="G121" s="118">
        <v>566</v>
      </c>
      <c r="H121" s="118">
        <v>0</v>
      </c>
      <c r="I121" s="118">
        <v>496</v>
      </c>
      <c r="J121" s="74">
        <v>157</v>
      </c>
    </row>
    <row r="122" spans="2:10" x14ac:dyDescent="0.25">
      <c r="B122" s="3" t="s">
        <v>11</v>
      </c>
      <c r="C122" s="63" t="s">
        <v>284</v>
      </c>
      <c r="D122" s="63" t="s">
        <v>285</v>
      </c>
      <c r="E122" s="118" t="s">
        <v>336</v>
      </c>
      <c r="F122" s="118" t="s">
        <v>336</v>
      </c>
      <c r="G122" s="118" t="s">
        <v>336</v>
      </c>
      <c r="H122" s="118" t="s">
        <v>336</v>
      </c>
      <c r="I122" s="118" t="s">
        <v>336</v>
      </c>
      <c r="J122" s="74" t="s">
        <v>336</v>
      </c>
    </row>
    <row r="123" spans="2:10" x14ac:dyDescent="0.25">
      <c r="B123" s="3" t="s">
        <v>11</v>
      </c>
      <c r="C123" s="63" t="s">
        <v>286</v>
      </c>
      <c r="D123" s="63" t="s">
        <v>287</v>
      </c>
      <c r="E123" s="118" t="s">
        <v>336</v>
      </c>
      <c r="F123" s="118" t="s">
        <v>336</v>
      </c>
      <c r="G123" s="118" t="s">
        <v>336</v>
      </c>
      <c r="H123" s="118" t="s">
        <v>336</v>
      </c>
      <c r="I123" s="118" t="s">
        <v>336</v>
      </c>
      <c r="J123" s="74" t="s">
        <v>336</v>
      </c>
    </row>
    <row r="124" spans="2:10" x14ac:dyDescent="0.25">
      <c r="B124" s="3" t="s">
        <v>11</v>
      </c>
      <c r="C124" s="63" t="s">
        <v>288</v>
      </c>
      <c r="D124" s="63" t="s">
        <v>289</v>
      </c>
      <c r="E124" s="118" t="s">
        <v>336</v>
      </c>
      <c r="F124" s="118" t="s">
        <v>336</v>
      </c>
      <c r="G124" s="118" t="s">
        <v>336</v>
      </c>
      <c r="H124" s="118" t="s">
        <v>336</v>
      </c>
      <c r="I124" s="118" t="s">
        <v>336</v>
      </c>
      <c r="J124" s="74" t="s">
        <v>336</v>
      </c>
    </row>
    <row r="125" spans="2:10" x14ac:dyDescent="0.25">
      <c r="B125" s="66" t="s">
        <v>11</v>
      </c>
      <c r="C125" s="65" t="s">
        <v>110</v>
      </c>
      <c r="D125" s="65" t="s">
        <v>111</v>
      </c>
      <c r="E125" s="118" t="s">
        <v>336</v>
      </c>
      <c r="F125" s="118" t="s">
        <v>336</v>
      </c>
      <c r="G125" s="118" t="s">
        <v>336</v>
      </c>
      <c r="H125" s="118" t="s">
        <v>336</v>
      </c>
      <c r="I125" s="118" t="s">
        <v>336</v>
      </c>
      <c r="J125" s="74" t="s">
        <v>336</v>
      </c>
    </row>
    <row r="126" spans="2:10" x14ac:dyDescent="0.25">
      <c r="B126" s="3" t="s">
        <v>11</v>
      </c>
      <c r="C126" s="63" t="s">
        <v>290</v>
      </c>
      <c r="D126" s="63" t="s">
        <v>291</v>
      </c>
      <c r="E126" s="118" t="s">
        <v>336</v>
      </c>
      <c r="F126" s="118" t="s">
        <v>336</v>
      </c>
      <c r="G126" s="118" t="s">
        <v>336</v>
      </c>
      <c r="H126" s="118" t="s">
        <v>336</v>
      </c>
      <c r="I126" s="118" t="s">
        <v>336</v>
      </c>
      <c r="J126" s="74" t="s">
        <v>336</v>
      </c>
    </row>
    <row r="127" spans="2:10" x14ac:dyDescent="0.25">
      <c r="B127" s="66" t="s">
        <v>11</v>
      </c>
      <c r="C127" s="65" t="s">
        <v>112</v>
      </c>
      <c r="D127" s="65" t="s">
        <v>113</v>
      </c>
      <c r="E127" s="118" t="s">
        <v>336</v>
      </c>
      <c r="F127" s="118" t="s">
        <v>336</v>
      </c>
      <c r="G127" s="118" t="s">
        <v>336</v>
      </c>
      <c r="H127" s="118" t="s">
        <v>336</v>
      </c>
      <c r="I127" s="118" t="s">
        <v>336</v>
      </c>
      <c r="J127" s="74" t="s">
        <v>336</v>
      </c>
    </row>
    <row r="128" spans="2:10" x14ac:dyDescent="0.25">
      <c r="B128" s="3" t="s">
        <v>11</v>
      </c>
      <c r="C128" s="63" t="s">
        <v>292</v>
      </c>
      <c r="D128" s="63" t="s">
        <v>293</v>
      </c>
      <c r="E128" s="118" t="s">
        <v>336</v>
      </c>
      <c r="F128" s="118" t="s">
        <v>336</v>
      </c>
      <c r="G128" s="118" t="s">
        <v>336</v>
      </c>
      <c r="H128" s="118" t="s">
        <v>336</v>
      </c>
      <c r="I128" s="118" t="s">
        <v>336</v>
      </c>
      <c r="J128" s="74" t="s">
        <v>336</v>
      </c>
    </row>
    <row r="129" spans="2:10" x14ac:dyDescent="0.25">
      <c r="B129" s="66" t="s">
        <v>11</v>
      </c>
      <c r="C129" s="65" t="s">
        <v>114</v>
      </c>
      <c r="D129" s="65" t="s">
        <v>115</v>
      </c>
      <c r="E129" s="118" t="s">
        <v>336</v>
      </c>
      <c r="F129" s="118" t="s">
        <v>336</v>
      </c>
      <c r="G129" s="118" t="s">
        <v>336</v>
      </c>
      <c r="H129" s="118" t="s">
        <v>336</v>
      </c>
      <c r="I129" s="118" t="s">
        <v>336</v>
      </c>
      <c r="J129" s="74" t="s">
        <v>336</v>
      </c>
    </row>
    <row r="130" spans="2:10" x14ac:dyDescent="0.25">
      <c r="B130" s="3" t="s">
        <v>11</v>
      </c>
      <c r="C130" s="63" t="s">
        <v>294</v>
      </c>
      <c r="D130" s="63" t="s">
        <v>295</v>
      </c>
      <c r="E130" s="118" t="s">
        <v>336</v>
      </c>
      <c r="F130" s="118" t="s">
        <v>336</v>
      </c>
      <c r="G130" s="118" t="s">
        <v>336</v>
      </c>
      <c r="H130" s="118" t="s">
        <v>336</v>
      </c>
      <c r="I130" s="118" t="s">
        <v>336</v>
      </c>
      <c r="J130" s="74" t="s">
        <v>336</v>
      </c>
    </row>
    <row r="131" spans="2:10" x14ac:dyDescent="0.25">
      <c r="B131" s="3" t="s">
        <v>11</v>
      </c>
      <c r="C131" s="63" t="s">
        <v>296</v>
      </c>
      <c r="D131" s="63" t="s">
        <v>297</v>
      </c>
      <c r="E131" s="118" t="s">
        <v>336</v>
      </c>
      <c r="F131" s="118" t="s">
        <v>336</v>
      </c>
      <c r="G131" s="118" t="s">
        <v>336</v>
      </c>
      <c r="H131" s="118" t="s">
        <v>336</v>
      </c>
      <c r="I131" s="118" t="s">
        <v>336</v>
      </c>
      <c r="J131" s="74" t="s">
        <v>336</v>
      </c>
    </row>
    <row r="132" spans="2:10" x14ac:dyDescent="0.25">
      <c r="B132" s="3" t="s">
        <v>11</v>
      </c>
      <c r="C132" s="63" t="s">
        <v>298</v>
      </c>
      <c r="D132" s="63" t="s">
        <v>299</v>
      </c>
      <c r="E132" s="118" t="s">
        <v>336</v>
      </c>
      <c r="F132" s="118" t="s">
        <v>336</v>
      </c>
      <c r="G132" s="118" t="s">
        <v>336</v>
      </c>
      <c r="H132" s="118" t="s">
        <v>336</v>
      </c>
      <c r="I132" s="118" t="s">
        <v>336</v>
      </c>
      <c r="J132" s="74" t="s">
        <v>336</v>
      </c>
    </row>
    <row r="133" spans="2:10" x14ac:dyDescent="0.25">
      <c r="B133" s="3" t="s">
        <v>11</v>
      </c>
      <c r="C133" s="63" t="s">
        <v>300</v>
      </c>
      <c r="D133" s="63" t="s">
        <v>301</v>
      </c>
      <c r="E133" s="118" t="s">
        <v>336</v>
      </c>
      <c r="F133" s="118" t="s">
        <v>336</v>
      </c>
      <c r="G133" s="118" t="s">
        <v>336</v>
      </c>
      <c r="H133" s="118" t="s">
        <v>336</v>
      </c>
      <c r="I133" s="118" t="s">
        <v>336</v>
      </c>
      <c r="J133" s="74" t="s">
        <v>336</v>
      </c>
    </row>
    <row r="134" spans="2:10" x14ac:dyDescent="0.25">
      <c r="B134" s="3" t="s">
        <v>11</v>
      </c>
      <c r="C134" s="63" t="s">
        <v>302</v>
      </c>
      <c r="D134" s="63" t="s">
        <v>303</v>
      </c>
      <c r="E134" s="118" t="s">
        <v>336</v>
      </c>
      <c r="F134" s="118" t="s">
        <v>336</v>
      </c>
      <c r="G134" s="118" t="s">
        <v>336</v>
      </c>
      <c r="H134" s="118" t="s">
        <v>336</v>
      </c>
      <c r="I134" s="118" t="s">
        <v>336</v>
      </c>
      <c r="J134" s="74" t="s">
        <v>336</v>
      </c>
    </row>
    <row r="135" spans="2:10" x14ac:dyDescent="0.25">
      <c r="B135" s="3" t="s">
        <v>11</v>
      </c>
      <c r="C135" s="63" t="s">
        <v>304</v>
      </c>
      <c r="D135" s="63" t="s">
        <v>305</v>
      </c>
      <c r="E135" s="118" t="s">
        <v>336</v>
      </c>
      <c r="F135" s="118" t="s">
        <v>336</v>
      </c>
      <c r="G135" s="118" t="s">
        <v>336</v>
      </c>
      <c r="H135" s="118" t="s">
        <v>336</v>
      </c>
      <c r="I135" s="118" t="s">
        <v>336</v>
      </c>
      <c r="J135" s="74" t="s">
        <v>336</v>
      </c>
    </row>
    <row r="136" spans="2:10" x14ac:dyDescent="0.25">
      <c r="B136" s="3" t="s">
        <v>11</v>
      </c>
      <c r="C136" s="63" t="s">
        <v>306</v>
      </c>
      <c r="D136" s="63" t="s">
        <v>307</v>
      </c>
      <c r="E136" s="118" t="s">
        <v>336</v>
      </c>
      <c r="F136" s="118" t="s">
        <v>336</v>
      </c>
      <c r="G136" s="118" t="s">
        <v>336</v>
      </c>
      <c r="H136" s="118" t="s">
        <v>336</v>
      </c>
      <c r="I136" s="118" t="s">
        <v>336</v>
      </c>
      <c r="J136" s="74" t="s">
        <v>336</v>
      </c>
    </row>
    <row r="137" spans="2:10" x14ac:dyDescent="0.25">
      <c r="B137" s="3" t="s">
        <v>11</v>
      </c>
      <c r="C137" s="63" t="s">
        <v>308</v>
      </c>
      <c r="D137" s="63" t="s">
        <v>309</v>
      </c>
      <c r="E137" s="118" t="s">
        <v>336</v>
      </c>
      <c r="F137" s="118" t="s">
        <v>336</v>
      </c>
      <c r="G137" s="118" t="s">
        <v>336</v>
      </c>
      <c r="H137" s="118" t="s">
        <v>336</v>
      </c>
      <c r="I137" s="118" t="s">
        <v>336</v>
      </c>
      <c r="J137" s="74" t="s">
        <v>336</v>
      </c>
    </row>
    <row r="138" spans="2:10" x14ac:dyDescent="0.25">
      <c r="B138" s="66" t="s">
        <v>11</v>
      </c>
      <c r="C138" s="65" t="s">
        <v>116</v>
      </c>
      <c r="D138" s="65" t="s">
        <v>117</v>
      </c>
      <c r="E138" s="118" t="s">
        <v>336</v>
      </c>
      <c r="F138" s="118" t="s">
        <v>336</v>
      </c>
      <c r="G138" s="118" t="s">
        <v>336</v>
      </c>
      <c r="H138" s="118" t="s">
        <v>336</v>
      </c>
      <c r="I138" s="118" t="s">
        <v>336</v>
      </c>
      <c r="J138" s="74" t="s">
        <v>336</v>
      </c>
    </row>
    <row r="139" spans="2:10" x14ac:dyDescent="0.25">
      <c r="B139" s="3" t="s">
        <v>11</v>
      </c>
      <c r="C139" s="64" t="s">
        <v>310</v>
      </c>
      <c r="D139" s="64" t="s">
        <v>311</v>
      </c>
      <c r="E139" s="118" t="s">
        <v>336</v>
      </c>
      <c r="F139" s="118" t="s">
        <v>336</v>
      </c>
      <c r="G139" s="118" t="s">
        <v>336</v>
      </c>
      <c r="H139" s="118" t="s">
        <v>336</v>
      </c>
      <c r="I139" s="118" t="s">
        <v>336</v>
      </c>
      <c r="J139" s="74" t="s">
        <v>336</v>
      </c>
    </row>
    <row r="140" spans="2:10" x14ac:dyDescent="0.25">
      <c r="B140" s="3" t="s">
        <v>11</v>
      </c>
      <c r="C140" s="63" t="s">
        <v>312</v>
      </c>
      <c r="D140" s="63" t="s">
        <v>313</v>
      </c>
      <c r="E140" s="118" t="s">
        <v>336</v>
      </c>
      <c r="F140" s="118" t="s">
        <v>336</v>
      </c>
      <c r="G140" s="118" t="s">
        <v>336</v>
      </c>
      <c r="H140" s="118" t="s">
        <v>336</v>
      </c>
      <c r="I140" s="118" t="s">
        <v>336</v>
      </c>
      <c r="J140" s="74" t="s">
        <v>336</v>
      </c>
    </row>
    <row r="141" spans="2:10" x14ac:dyDescent="0.25">
      <c r="B141" s="3" t="s">
        <v>11</v>
      </c>
      <c r="C141" s="63" t="s">
        <v>314</v>
      </c>
      <c r="D141" s="63" t="s">
        <v>315</v>
      </c>
      <c r="E141" s="118" t="s">
        <v>336</v>
      </c>
      <c r="F141" s="118" t="s">
        <v>336</v>
      </c>
      <c r="G141" s="118" t="s">
        <v>336</v>
      </c>
      <c r="H141" s="118" t="s">
        <v>336</v>
      </c>
      <c r="I141" s="118" t="s">
        <v>336</v>
      </c>
      <c r="J141" s="74" t="s">
        <v>336</v>
      </c>
    </row>
    <row r="142" spans="2:10" ht="15.75" thickBot="1" x14ac:dyDescent="0.3">
      <c r="B142" s="3" t="s">
        <v>11</v>
      </c>
      <c r="C142" s="63" t="s">
        <v>316</v>
      </c>
      <c r="D142" s="63" t="s">
        <v>317</v>
      </c>
      <c r="E142" s="118" t="s">
        <v>336</v>
      </c>
      <c r="F142" s="118" t="s">
        <v>336</v>
      </c>
      <c r="G142" s="118" t="s">
        <v>336</v>
      </c>
      <c r="H142" s="118" t="s">
        <v>336</v>
      </c>
      <c r="I142" s="118" t="s">
        <v>336</v>
      </c>
      <c r="J142" s="74" t="s">
        <v>336</v>
      </c>
    </row>
    <row r="143" spans="2:10" x14ac:dyDescent="0.25">
      <c r="E143" s="62"/>
      <c r="F143" s="62"/>
      <c r="G143" s="62"/>
      <c r="H143" s="62"/>
      <c r="I143" s="62"/>
      <c r="J143" s="62"/>
    </row>
  </sheetData>
  <sortState xmlns:xlrd2="http://schemas.microsoft.com/office/spreadsheetml/2017/richdata2" ref="B5:K142">
    <sortCondition ref="B5:B142" customList="Air Force,Army,Navy,DHA"/>
    <sortCondition ref="C5:C14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C20B8CCAB254DB5AED7806F16435E" ma:contentTypeVersion="12" ma:contentTypeDescription="Create a new document." ma:contentTypeScope="" ma:versionID="a0aa40b8fa21a2e664b50159fcc72164">
  <xsd:schema xmlns:xsd="http://www.w3.org/2001/XMLSchema" xmlns:xs="http://www.w3.org/2001/XMLSchema" xmlns:p="http://schemas.microsoft.com/office/2006/metadata/properties" xmlns:ns3="54bf5bc6-3545-404f-8b8b-7849c57a1414" xmlns:ns4="61a5573c-0ad9-4257-a854-a6a821ba45b6" targetNamespace="http://schemas.microsoft.com/office/2006/metadata/properties" ma:root="true" ma:fieldsID="08ab33cadaa6fe609737a9eefa63c69d" ns3:_="" ns4:_="">
    <xsd:import namespace="54bf5bc6-3545-404f-8b8b-7849c57a1414"/>
    <xsd:import namespace="61a5573c-0ad9-4257-a854-a6a821ba45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f5bc6-3545-404f-8b8b-7849c57a1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5573c-0ad9-4257-a854-a6a821ba45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1a5573c-0ad9-4257-a854-a6a821ba45b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2916EAE-F15A-4DE7-8D70-5BDECF68DA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51DEE-7891-41CB-B392-0662AFF47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f5bc6-3545-404f-8b8b-7849c57a1414"/>
    <ds:schemaRef ds:uri="61a5573c-0ad9-4257-a854-a6a821ba4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60E82-9F2A-4CC5-A372-C6B9D652EADE}">
  <ds:schemaRefs>
    <ds:schemaRef ds:uri="http://schemas.microsoft.com/office/2006/metadata/properties"/>
    <ds:schemaRef ds:uri="61a5573c-0ad9-4257-a854-a6a821ba45b6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4bf5bc6-3545-404f-8b8b-7849c57a14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2022 Goals</vt:lpstr>
      <vt:lpstr>OP $ Collections by DMIS</vt:lpstr>
      <vt:lpstr>OP Claims by DMIS</vt:lpstr>
      <vt:lpstr>OP Visits by DMIS</vt:lpstr>
      <vt:lpstr>IP $ Collections by DMIS</vt:lpstr>
      <vt:lpstr>IP Claims by DMIS</vt:lpstr>
      <vt:lpstr>IP Dispositions by DMIS</vt:lpstr>
    </vt:vector>
  </TitlesOfParts>
  <Manager/>
  <Company>Altarum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Snyder</dc:creator>
  <cp:keywords/>
  <dc:description/>
  <cp:lastModifiedBy>Ginty, Lydia J CTR (USA)</cp:lastModifiedBy>
  <cp:revision/>
  <dcterms:created xsi:type="dcterms:W3CDTF">2015-11-20T19:03:04Z</dcterms:created>
  <dcterms:modified xsi:type="dcterms:W3CDTF">2023-12-08T17:35:03Z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0x0101006B1C20B8CCAB254DB5AED7806F16435E</vt:lpwstr>
  </property>
  <property fmtid="{D5CDD505-2E9C-101B-9397-08002B2CF9AE}" pid="3" name="_dlc_DocIdItemGuid">
    <vt:lpwstr>fc1ea2fd-9897-4362-883f-a8393208f502</vt:lpwstr>
  </property>
  <property fmtid="{D5CDD505-2E9C-101B-9397-08002B2CF9AE}" pid="4" name="ob40ff6321ba420fa96f38dc03ce21fb">
    <vt:lpwstr/>
  </property>
  <property fmtid="{D5CDD505-2E9C-101B-9397-08002B2CF9AE}" pid="5" name="m3f84d21918f4b5aa49a2210f64763da">
    <vt:lpwstr/>
  </property>
  <property fmtid="{D5CDD505-2E9C-101B-9397-08002B2CF9AE}" pid="6" name="pf2bbfeb1fc945ebb26ba0f50c76b3ef">
    <vt:lpwstr/>
  </property>
  <property fmtid="{D5CDD505-2E9C-101B-9397-08002B2CF9AE}" pid="7" name="FAPDocumentType">
    <vt:lpwstr/>
  </property>
  <property fmtid="{D5CDD505-2E9C-101B-9397-08002B2CF9AE}" pid="8" name="VHA">
    <vt:lpwstr/>
  </property>
  <property fmtid="{D5CDD505-2E9C-101B-9397-08002B2CF9AE}" pid="9" name="TaxCatchAll">
    <vt:lpwstr/>
  </property>
  <property fmtid="{D5CDD505-2E9C-101B-9397-08002B2CF9AE}" pid="10" name="FAPWorkstreamTask">
    <vt:lpwstr/>
  </property>
  <property fmtid="{D5CDD505-2E9C-101B-9397-08002B2CF9AE}" pid="11" name="FAPProjectType">
    <vt:lpwstr/>
  </property>
  <property fmtid="{D5CDD505-2E9C-101B-9397-08002B2CF9AE}" pid="12" name="FAPWorkstream">
    <vt:lpwstr/>
  </property>
  <property fmtid="{D5CDD505-2E9C-101B-9397-08002B2CF9AE}" pid="13" name="o4b0cf31c90d4df285844f711f827df1">
    <vt:lpwstr/>
  </property>
  <property fmtid="{D5CDD505-2E9C-101B-9397-08002B2CF9AE}" pid="14" name="FAPProjectSubType">
    <vt:lpwstr/>
  </property>
  <property fmtid="{D5CDD505-2E9C-101B-9397-08002B2CF9AE}" pid="15" name="FAPFiscalYear">
    <vt:lpwstr/>
  </property>
  <property fmtid="{D5CDD505-2E9C-101B-9397-08002B2CF9AE}" pid="16" name="be6a83b906574d5086b4c6372a28473d">
    <vt:lpwstr/>
  </property>
  <property fmtid="{D5CDD505-2E9C-101B-9397-08002B2CF9AE}" pid="17" name="h72fde80bf934ca7b20aa055a3df6a49">
    <vt:lpwstr/>
  </property>
  <property fmtid="{D5CDD505-2E9C-101B-9397-08002B2CF9AE}" pid="18" name="b53b3ff776fb4b3a9352443f93e7bb0f">
    <vt:lpwstr/>
  </property>
  <property fmtid="{D5CDD505-2E9C-101B-9397-08002B2CF9AE}" pid="19" name="VideoSetEmbedCode">
    <vt:lpwstr/>
  </property>
  <property fmtid="{D5CDD505-2E9C-101B-9397-08002B2CF9AE}" pid="20" name="ReportOwner">
    <vt:lpwstr/>
  </property>
  <property fmtid="{D5CDD505-2E9C-101B-9397-08002B2CF9AE}" pid="21" name="AlternateThumbnailUrl">
    <vt:lpwstr/>
  </property>
  <property fmtid="{D5CDD505-2E9C-101B-9397-08002B2CF9AE}" pid="22" name="PeopleInMedia">
    <vt:lpwstr/>
  </property>
  <property fmtid="{D5CDD505-2E9C-101B-9397-08002B2CF9AE}" pid="23" name="ShowRepairView">
    <vt:lpwstr/>
  </property>
  <property fmtid="{D5CDD505-2E9C-101B-9397-08002B2CF9AE}" pid="24" name="xd_ProgID">
    <vt:lpwstr/>
  </property>
  <property fmtid="{D5CDD505-2E9C-101B-9397-08002B2CF9AE}" pid="25" name="wic_System_Copyright">
    <vt:lpwstr/>
  </property>
  <property fmtid="{D5CDD505-2E9C-101B-9397-08002B2CF9AE}" pid="26" name="VideoSetDescription">
    <vt:lpwstr/>
  </property>
  <property fmtid="{D5CDD505-2E9C-101B-9397-08002B2CF9AE}" pid="27" name="VideoSetUserOverrideEncoding">
    <vt:lpwstr/>
  </property>
  <property fmtid="{D5CDD505-2E9C-101B-9397-08002B2CF9AE}" pid="28" name="VideoSetShowEmbedLink">
    <vt:bool>false</vt:bool>
  </property>
  <property fmtid="{D5CDD505-2E9C-101B-9397-08002B2CF9AE}" pid="29" name="VideoSetDefaultEncoding">
    <vt:lpwstr/>
  </property>
  <property fmtid="{D5CDD505-2E9C-101B-9397-08002B2CF9AE}" pid="30" name="NoCrawl">
    <vt:bool>false</vt:bool>
  </property>
  <property fmtid="{D5CDD505-2E9C-101B-9397-08002B2CF9AE}" pid="31" name="Root">
    <vt:lpwstr/>
  </property>
  <property fmtid="{D5CDD505-2E9C-101B-9397-08002B2CF9AE}" pid="32" name="ComplianceAssetId">
    <vt:lpwstr/>
  </property>
  <property fmtid="{D5CDD505-2E9C-101B-9397-08002B2CF9AE}" pid="33" name="TemplateUrl">
    <vt:lpwstr/>
  </property>
  <property fmtid="{D5CDD505-2E9C-101B-9397-08002B2CF9AE}" pid="34" name="ShowCombineView">
    <vt:lpwstr/>
  </property>
  <property fmtid="{D5CDD505-2E9C-101B-9397-08002B2CF9AE}" pid="35" name="VideoSetExternalLink">
    <vt:lpwstr/>
  </property>
  <property fmtid="{D5CDD505-2E9C-101B-9397-08002B2CF9AE}" pid="36" name="ReportCategory">
    <vt:lpwstr/>
  </property>
  <property fmtid="{D5CDD505-2E9C-101B-9397-08002B2CF9AE}" pid="37" name="Priority">
    <vt:lpwstr/>
  </property>
  <property fmtid="{D5CDD505-2E9C-101B-9397-08002B2CF9AE}" pid="38" name="VideoSetRenditionsInfo">
    <vt:lpwstr/>
  </property>
  <property fmtid="{D5CDD505-2E9C-101B-9397-08002B2CF9AE}" pid="39" name="ReportDescription">
    <vt:lpwstr/>
  </property>
  <property fmtid="{D5CDD505-2E9C-101B-9397-08002B2CF9AE}" pid="40" name="ReportStatus">
    <vt:lpwstr/>
  </property>
  <property fmtid="{D5CDD505-2E9C-101B-9397-08002B2CF9AE}" pid="41" name="_ExtendedDescription">
    <vt:lpwstr/>
  </property>
  <property fmtid="{D5CDD505-2E9C-101B-9397-08002B2CF9AE}" pid="42" name="vti_imgdate">
    <vt:lpwstr/>
  </property>
  <property fmtid="{D5CDD505-2E9C-101B-9397-08002B2CF9AE}" pid="43" name="VideoRenditionLabel">
    <vt:lpwstr/>
  </property>
  <property fmtid="{D5CDD505-2E9C-101B-9397-08002B2CF9AE}" pid="44" name="TriggerFlowInfo">
    <vt:lpwstr/>
  </property>
  <property fmtid="{D5CDD505-2E9C-101B-9397-08002B2CF9AE}" pid="45" name="VideoSetShowDownloadLink">
    <vt:bool>false</vt:bool>
  </property>
  <property fmtid="{D5CDD505-2E9C-101B-9397-08002B2CF9AE}" pid="46" name="Predecessors">
    <vt:lpwstr/>
  </property>
  <property fmtid="{D5CDD505-2E9C-101B-9397-08002B2CF9AE}" pid="47" name="Body">
    <vt:lpwstr/>
  </property>
  <property fmtid="{D5CDD505-2E9C-101B-9397-08002B2CF9AE}" pid="48" name="TaskStatus">
    <vt:lpwstr/>
  </property>
  <property fmtid="{D5CDD505-2E9C-101B-9397-08002B2CF9AE}" pid="49" name="xd_Signature">
    <vt:bool>false</vt:bool>
  </property>
  <property fmtid="{D5CDD505-2E9C-101B-9397-08002B2CF9AE}" pid="50" name="GUID">
    <vt:lpwstr>bc81693b-0e35-4d46-9818-18022cf5ee12</vt:lpwstr>
  </property>
  <property fmtid="{D5CDD505-2E9C-101B-9397-08002B2CF9AE}" pid="51" name="AssignedTo">
    <vt:lpwstr/>
  </property>
  <property fmtid="{D5CDD505-2E9C-101B-9397-08002B2CF9AE}" pid="52" name="VideoSetOwner">
    <vt:lpwstr/>
  </property>
  <property fmtid="{D5CDD505-2E9C-101B-9397-08002B2CF9AE}" pid="53" name="MediaServiceImageTags">
    <vt:lpwstr/>
  </property>
  <property fmtid="{D5CDD505-2E9C-101B-9397-08002B2CF9AE}" pid="54" name="lcf76f155ced4ddcb4097134ff3c332f">
    <vt:lpwstr/>
  </property>
</Properties>
</file>